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xlsBook"/>
  <mc:AlternateContent xmlns:mc="http://schemas.openxmlformats.org/markup-compatibility/2006">
    <mc:Choice Requires="x15">
      <x15ac:absPath xmlns:x15ac="http://schemas.microsoft.com/office/spreadsheetml/2010/11/ac" url="T:\1.Управление\9.ОИТ\на сайт\Тех.присоединение 2023\"/>
    </mc:Choice>
  </mc:AlternateContent>
  <bookViews>
    <workbookView xWindow="930" yWindow="360" windowWidth="13665" windowHeight="7890" tabRatio="838" firstSheet="3" activeTab="3"/>
  </bookViews>
  <sheets>
    <sheet name="modList00" sheetId="623" state="veryHidden" r:id="rId1"/>
    <sheet name="Инструкция" sheetId="525" r:id="rId2"/>
    <sheet name="Лог обновления" sheetId="429" state="veryHidden" r:id="rId3"/>
    <sheet name="Титульный" sheetId="437" r:id="rId4"/>
    <sheet name="Территории" sheetId="601" r:id="rId5"/>
    <sheet name="Перечень тарифов" sheetId="540" r:id="rId6"/>
    <sheet name="Форма 1.0.1 | Т-ТЭ | &gt;=25МВт" sheetId="634" state="veryHidden" r:id="rId7"/>
    <sheet name="Форма 4.10.2 | Т-ТЭ | &gt;=25МВт" sheetId="624" state="veryHidden" r:id="rId8"/>
    <sheet name="Форма 1.0.1 | Т-ТЭ | ТСО" sheetId="614" state="veryHidden" r:id="rId9"/>
    <sheet name="Форма 4.10.2 | Т-ТЭ | ТСО" sheetId="625" state="veryHidden" r:id="rId10"/>
    <sheet name="Форма 1.0.1 | Т-ТЭ | потр" sheetId="643" state="veryHidden" r:id="rId11"/>
    <sheet name="Форма 4.10.2 | Т-ТЭ | потр" sheetId="642" state="veryHidden" r:id="rId12"/>
    <sheet name="Форма 1.0.1 | Т-ТЭ | предел" sheetId="635" state="veryHidden" r:id="rId13"/>
    <sheet name="Форма 4.10.2 | Т-ТЭ | предел" sheetId="626" state="veryHidden" r:id="rId14"/>
    <sheet name="Форма 1.0.1 | Т-ТЭ | индикат" sheetId="641" state="veryHidden" r:id="rId15"/>
    <sheet name="Форма 4.10.2 | Т-ТЭ | индикат" sheetId="640" state="veryHidden" r:id="rId16"/>
    <sheet name="Форма 1.0.1 | Резерв мощности" sheetId="636" state="veryHidden" r:id="rId17"/>
    <sheet name="Форма 4.10.2 | Резерв мощности" sheetId="631" state="veryHidden" r:id="rId18"/>
    <sheet name="Форма 1.0.1 | Т-ТН" sheetId="637" state="veryHidden" r:id="rId19"/>
    <sheet name="Форма 4.10.3 | Т-ТН" sheetId="627" state="veryHidden" r:id="rId20"/>
    <sheet name="Форма 1.0.1 | Т-передача ТЭ" sheetId="638" state="veryHidden" r:id="rId21"/>
    <sheet name="Форма 4.10.3 | Т-передача ТЭ" sheetId="629" state="veryHidden" r:id="rId22"/>
    <sheet name="Форма 1.0.1 | Т-передача ТН" sheetId="639" state="veryHidden" r:id="rId23"/>
    <sheet name="Форма 4.10.3 | Т-передача ТН" sheetId="630" state="veryHidden" r:id="rId24"/>
    <sheet name="Форма 1.0.1 | Т-гор.вода" sheetId="616" state="veryHidden" r:id="rId25"/>
    <sheet name="Форма 4.10.4 | Т-гор.вода" sheetId="628" state="veryHidden" r:id="rId26"/>
    <sheet name="Форма 1.0.1 | Т-подкл" sheetId="618" r:id="rId27"/>
    <sheet name="Форма 4.10.5 | Т-подкл" sheetId="633" r:id="rId28"/>
    <sheet name="Форма 1.0.1 | Т-подкл(инд)" sheetId="617" state="veryHidden" r:id="rId29"/>
    <sheet name="Форма 4.10.6 | Т-подкл(инд)" sheetId="632" state="veryHidden" r:id="rId30"/>
    <sheet name="Форма 1.0.1 | Форма 4.9" sheetId="645" state="veryHidden" r:id="rId31"/>
    <sheet name="Форма 4.9" sheetId="646" state="veryHidden" r:id="rId32"/>
    <sheet name="Форма 1.0.1 | Форма 4.10.1" sheetId="649" r:id="rId33"/>
    <sheet name="Форма 4.10.1" sheetId="647" r:id="rId34"/>
    <sheet name="Форма 1.0.2" sheetId="550" state="veryHidden" r:id="rId35"/>
    <sheet name="Сведения об изменении" sheetId="568" state="veryHidden" r:id="rId36"/>
    <sheet name="Комментарии" sheetId="431" r:id="rId37"/>
    <sheet name="Проверка" sheetId="546" r:id="rId38"/>
    <sheet name="et_union_hor" sheetId="471" state="veryHidden" r:id="rId39"/>
    <sheet name="TEHSHEET" sheetId="205" state="veryHidden" r:id="rId40"/>
    <sheet name="modList14_1" sheetId="644" state="veryHidden" r:id="rId41"/>
    <sheet name="modList13" sheetId="648" state="veryHidden" r:id="rId42"/>
    <sheet name="modListTempFilter" sheetId="620" state="veryHidden" r:id="rId43"/>
    <sheet name="modCheckCyan" sheetId="612" state="veryHidden" r:id="rId44"/>
    <sheet name="REESTR_LINK" sheetId="602" state="veryHidden" r:id="rId45"/>
    <sheet name="REESTR_DS" sheetId="603" state="veryHidden" r:id="rId46"/>
    <sheet name="modHTTP" sheetId="604" state="veryHidden" r:id="rId47"/>
    <sheet name="modfrmRezimChoose" sheetId="609" state="veryHidden" r:id="rId48"/>
    <sheet name="modSheetMain" sheetId="599" state="veryHidden" r:id="rId49"/>
    <sheet name="REESTR_VT" sheetId="577" state="veryHidden" r:id="rId50"/>
    <sheet name="REESTR_VED" sheetId="579" state="veryHidden" r:id="rId51"/>
    <sheet name="modfrmReestrObj" sheetId="570" state="veryHidden" r:id="rId52"/>
    <sheet name="AllSheetsInThisWorkbook" sheetId="389" state="veryHidden" r:id="rId53"/>
    <sheet name="et_union_vert" sheetId="521" state="veryHidden" r:id="rId54"/>
    <sheet name="modInstruction" sheetId="605" state="veryHidden" r:id="rId55"/>
    <sheet name="modRegion" sheetId="528" state="veryHidden" r:id="rId56"/>
    <sheet name="modReestr" sheetId="433" state="veryHidden" r:id="rId57"/>
    <sheet name="modfrmReestr" sheetId="434" state="veryHidden" r:id="rId58"/>
    <sheet name="modUpdTemplMain" sheetId="424" state="veryHidden" r:id="rId59"/>
    <sheet name="REESTR_ORG" sheetId="390" state="veryHidden" r:id="rId60"/>
    <sheet name="modClassifierValidate" sheetId="400" state="veryHidden" r:id="rId61"/>
    <sheet name="modProv" sheetId="520" state="veryHidden" r:id="rId62"/>
    <sheet name="modHyp" sheetId="398" state="veryHidden" r:id="rId63"/>
    <sheet name="modServiceModule" sheetId="594" state="veryHidden" r:id="rId64"/>
    <sheet name="modList01" sheetId="551" state="veryHidden" r:id="rId65"/>
    <sheet name="modList02" sheetId="504" state="veryHidden" r:id="rId66"/>
    <sheet name="modList03" sheetId="549" state="veryHidden" r:id="rId67"/>
    <sheet name="REESTR_MO_FILTER" sheetId="621" state="veryHidden" r:id="rId68"/>
    <sheet name="REESTR_MO" sheetId="518" state="veryHidden" r:id="rId69"/>
    <sheet name="modInfo" sheetId="513" state="veryHidden" r:id="rId70"/>
    <sheet name="modList05" sheetId="619" state="veryHidden" r:id="rId71"/>
    <sheet name="modList06" sheetId="553" state="veryHidden" r:id="rId72"/>
    <sheet name="modList07" sheetId="569" state="veryHidden" r:id="rId73"/>
    <sheet name="modList11" sheetId="539" state="veryHidden" r:id="rId74"/>
    <sheet name="modList12" sheetId="611" state="veryHidden" r:id="rId75"/>
    <sheet name="modfrmDateChoose" sheetId="517" state="veryHidden" r:id="rId76"/>
    <sheet name="modComm" sheetId="514" state="veryHidden" r:id="rId77"/>
    <sheet name="modThisWorkbook" sheetId="511" state="veryHidden" r:id="rId78"/>
    <sheet name="modfrmReestrMR" sheetId="519" state="veryHidden" r:id="rId79"/>
    <sheet name="modfrmCheckUpdates" sheetId="512" state="veryHidden" r:id="rId80"/>
  </sheets>
  <externalReferences>
    <externalReference r:id="rId81"/>
  </externalReferences>
  <definedNames>
    <definedName name="_xlnm._FilterDatabase" localSheetId="37" hidden="1">Проверка!$B$4:$D$4</definedName>
    <definedName name="activity">'Перечень тарифов'!$F$20:$F$26</definedName>
    <definedName name="add_CS_List05_1">'Форма 1.0.1 | Т-ТЭ | &gt;=25МВт'!$G$17</definedName>
    <definedName name="add_CS_List05_13">'Форма 1.0.1 | Т-ТЭ | потр'!$G$17</definedName>
    <definedName name="add_CS_List05_2">'Форма 1.0.1 | Т-ТЭ | ТСО'!$G$17</definedName>
    <definedName name="add_CS_List05_3">'Форма 1.0.1 | Т-ТЭ | предел'!$G$17</definedName>
    <definedName name="add_CS_List05_3_i">'Форма 1.0.1 | Т-ТЭ | индикат'!$G$17</definedName>
    <definedName name="add_CS_List05_4">'Форма 1.0.1 | Т-ТН'!$G$17</definedName>
    <definedName name="add_CS_List05_5">'Форма 1.0.1 | Т-гор.вода'!$G$17</definedName>
    <definedName name="add_CS_List05_6">'Форма 1.0.1 | Т-передача ТЭ'!$G$17</definedName>
    <definedName name="add_CS_List05_7">'Форма 1.0.1 | Т-передача ТН'!$G$17</definedName>
    <definedName name="add_CS_List05_8">'Форма 1.0.1 | Резерв мощности'!$G$17</definedName>
    <definedName name="add_CS_List05_9">'Форма 1.0.1 | Т-подкл(инд)'!$G$17</definedName>
    <definedName name="add_CT_1">'Форма 4.10.2 | Т-ТЭ | &gt;=25МВт'!$M$30</definedName>
    <definedName name="add_CT_13">'Форма 4.10.2 | Т-ТЭ | потр'!$M$30</definedName>
    <definedName name="add_CT_2">'Форма 4.10.2 | Т-ТЭ | ТСО'!$M$30</definedName>
    <definedName name="add_CT_3">'Форма 4.10.2 | Т-ТЭ | предел'!$M$32</definedName>
    <definedName name="add_CT_3_i">'Форма 4.10.2 | Т-ТЭ | индикат'!$M$32</definedName>
    <definedName name="add_CT_4">'Форма 4.10.3 | Т-ТН'!$M$30</definedName>
    <definedName name="add_CT_5">'Форма 4.10.4 | Т-гор.вода'!$M$32</definedName>
    <definedName name="add_CT_6">'Форма 4.10.3 | Т-передача ТЭ'!$M$30</definedName>
    <definedName name="add_CT_7">'Форма 4.10.3 | Т-передача ТН'!$M$30</definedName>
    <definedName name="add_CT_8">'Форма 4.10.2 | Резерв мощности'!$M$30</definedName>
    <definedName name="add_CT_9">'Форма 4.10.6 | Т-подкл(инд)'!$M$27</definedName>
    <definedName name="add_MO_1">'Форма 4.10.2 | Т-ТЭ | &gt;=25МВт'!$M$31</definedName>
    <definedName name="add_MO_13">'Форма 4.10.2 | Т-ТЭ | потр'!$M$31</definedName>
    <definedName name="add_MO_2">'Форма 4.10.2 | Т-ТЭ | ТСО'!$M$31</definedName>
    <definedName name="add_MO_3">'Форма 4.10.2 | Т-ТЭ | предел'!$M$33</definedName>
    <definedName name="add_MO_3_i">'Форма 4.10.2 | Т-ТЭ | индикат'!$M$33</definedName>
    <definedName name="add_MO_4">'Форма 4.10.3 | Т-ТН'!$M$31</definedName>
    <definedName name="add_MO_5">'Форма 4.10.4 | Т-гор.вода'!$M$33</definedName>
    <definedName name="add_MO_6">'Форма 4.10.3 | Т-передача ТЭ'!$M$31</definedName>
    <definedName name="add_MO_7">'Форма 4.10.3 | Т-передача ТН'!$M$31</definedName>
    <definedName name="add_MO_8">'Форма 4.10.2 | Резерв мощности'!$M$31</definedName>
    <definedName name="add_MO_9">'Форма 4.10.6 | Т-подкл(инд)'!$M$28</definedName>
    <definedName name="add_MO_List05_1">'Форма 1.0.1 | Т-ТЭ | &gt;=25МВт'!$G$14</definedName>
    <definedName name="add_MO_List05_13">'Форма 1.0.1 | Т-ТЭ | потр'!$G$14</definedName>
    <definedName name="add_MO_List05_2">'Форма 1.0.1 | Т-ТЭ | ТСО'!$G$14</definedName>
    <definedName name="add_MO_List05_3">'Форма 1.0.1 | Т-ТЭ | предел'!$G$14</definedName>
    <definedName name="add_MO_List05_3_i">'Форма 1.0.1 | Т-ТЭ | индикат'!$G$14</definedName>
    <definedName name="add_MO_List05_4">'Форма 1.0.1 | Т-ТН'!$G$14</definedName>
    <definedName name="add_MO_List05_5">'Форма 1.0.1 | Т-гор.вода'!$G$14</definedName>
    <definedName name="add_MO_List05_6">'Форма 1.0.1 | Т-передача ТЭ'!$G$14</definedName>
    <definedName name="add_MO_List05_7">'Форма 1.0.1 | Т-передача ТН'!$G$14</definedName>
    <definedName name="add_MO_List05_8">'Форма 1.0.1 | Резерв мощности'!$G$14</definedName>
    <definedName name="add_MO_List05_9">'Форма 1.0.1 | Т-подкл(инд)'!$G$14</definedName>
    <definedName name="add_MR_List05_1">'Форма 1.0.1 | Т-ТЭ | &gt;=25МВт'!$G$15</definedName>
    <definedName name="add_MR_List05_13">'Форма 1.0.1 | Т-ТЭ | потр'!$G$15</definedName>
    <definedName name="add_MR_List05_2">'Форма 1.0.1 | Т-ТЭ | ТСО'!$G$15</definedName>
    <definedName name="add_MR_List05_3">'Форма 1.0.1 | Т-ТЭ | предел'!$G$15</definedName>
    <definedName name="add_MR_List05_3_i">'Форма 1.0.1 | Т-ТЭ | индикат'!$G$15</definedName>
    <definedName name="add_MR_List05_4">'Форма 1.0.1 | Т-ТН'!$G$15</definedName>
    <definedName name="add_MR_List05_5">'Форма 1.0.1 | Т-гор.вода'!$G$15</definedName>
    <definedName name="add_MR_List05_6">'Форма 1.0.1 | Т-передача ТЭ'!$G$15</definedName>
    <definedName name="add_MR_List05_7">'Форма 1.0.1 | Т-передача ТН'!$G$15</definedName>
    <definedName name="add_MR_List05_8">'Форма 1.0.1 | Резерв мощности'!$G$15</definedName>
    <definedName name="add_MR_List05_9">'Форма 1.0.1 | Т-подкл(инд)'!$G$15</definedName>
    <definedName name="add_POST_5">'Форма 4.10.4 | Т-гор.вода'!$M$27</definedName>
    <definedName name="add_Rate_1">'Форма 4.10.2 | Т-ТЭ | &gt;=25МВт'!$M$32</definedName>
    <definedName name="add_Rate_13">'Форма 4.10.2 | Т-ТЭ | потр'!$M$32</definedName>
    <definedName name="add_Rate_2">'Форма 4.10.2 | Т-ТЭ | ТСО'!$M$32</definedName>
    <definedName name="add_Rate_3">'Форма 4.10.2 | Т-ТЭ | предел'!$M$34</definedName>
    <definedName name="add_Rate_3_i">'Форма 4.10.2 | Т-ТЭ | индикат'!$M$34</definedName>
    <definedName name="add_Rate_4">'Форма 4.10.3 | Т-ТН'!$M$32</definedName>
    <definedName name="add_Rate_5">'Форма 4.10.4 | Т-гор.вода'!$M$34</definedName>
    <definedName name="add_Rate_6">'Форма 4.10.3 | Т-передача ТЭ'!$M$32</definedName>
    <definedName name="add_Rate_7">'Форма 4.10.3 | Т-передача ТН'!$M$32</definedName>
    <definedName name="add_Rate_8">'Форма 4.10.2 | Резерв мощности'!$M$32</definedName>
    <definedName name="add_Rate_9">'Форма 4.10.6 | Т-подкл(инд)'!$M$29</definedName>
    <definedName name="add_Scheme_6">'Форма 4.10.3 | Т-передача ТЭ'!$M$28</definedName>
    <definedName name="add_TER_List05_1">'Форма 1.0.1 | Т-ТЭ | &gt;=25МВт'!$G$16</definedName>
    <definedName name="add_TER_List05_13">'Форма 1.0.1 | Т-ТЭ | потр'!$G$16</definedName>
    <definedName name="add_TER_List05_2">'Форма 1.0.1 | Т-ТЭ | ТСО'!$G$16</definedName>
    <definedName name="add_TER_List05_3">'Форма 1.0.1 | Т-ТЭ | предел'!$G$16</definedName>
    <definedName name="add_TER_List05_3_i">'Форма 1.0.1 | Т-ТЭ | индикат'!$G$16</definedName>
    <definedName name="add_TER_List05_4">'Форма 1.0.1 | Т-ТН'!$G$16</definedName>
    <definedName name="add_TER_List05_5">'Форма 1.0.1 | Т-гор.вода'!$G$16</definedName>
    <definedName name="add_TER_List05_6">'Форма 1.0.1 | Т-передача ТЭ'!$G$16</definedName>
    <definedName name="add_TER_List05_7">'Форма 1.0.1 | Т-передача ТН'!$G$16</definedName>
    <definedName name="add_TER_List05_8">'Форма 1.0.1 | Резерв мощности'!$G$16</definedName>
    <definedName name="add_TER_List05_9">'Форма 1.0.1 | Т-подкл(инд)'!$G$16</definedName>
    <definedName name="add_Warm_1">'Форма 4.10.2 | Т-ТЭ | &gt;=25МВт'!$M$29</definedName>
    <definedName name="add_Warm_13">'Форма 4.10.2 | Т-ТЭ | потр'!$M$29</definedName>
    <definedName name="add_Warm_2">'Форма 4.10.2 | Т-ТЭ | ТСО'!$M$29</definedName>
    <definedName name="add_Warm_3">'Форма 4.10.2 | Т-ТЭ | предел'!$M$31</definedName>
    <definedName name="add_Warm_3_i">'Форма 4.10.2 | Т-ТЭ | индикат'!$M$31</definedName>
    <definedName name="add_Warm_4">'Форма 4.10.3 | Т-ТН'!$M$29</definedName>
    <definedName name="add_Warm_5">'Форма 4.10.4 | Т-гор.вода'!$M$31</definedName>
    <definedName name="add_Warm_6">'Форма 4.10.3 | Т-передача ТЭ'!$M$29</definedName>
    <definedName name="add_Warm_7">'Форма 4.10.3 | Т-передача ТН'!$M$29</definedName>
    <definedName name="add_Warm_8">'Форма 4.10.2 | Резерв мощности'!$M$29</definedName>
    <definedName name="add_Warm_9">'Форма 4.10.6 | Т-подкл(инд)'!$M$26</definedName>
    <definedName name="anscount" hidden="1">1</definedName>
    <definedName name="CHECK_LINK_RANGE_1">"Калькуляция!$I$11:$I$132"</definedName>
    <definedName name="checkCell_List01">Территории!$D$15:$L$15</definedName>
    <definedName name="checkCell_List02">'Перечень тарифов'!$E$20:$W$26</definedName>
    <definedName name="checkCell_List06_1">'Форма 4.10.2 | Т-ТЭ | &gt;=25МВт'!$M$18:$W$32</definedName>
    <definedName name="checkCell_List06_1_double_date">'Форма 4.10.2 | Т-ТЭ | &gt;=25МВт'!$X$18:$X$32</definedName>
    <definedName name="checkCell_List06_1_unique_t">'Форма 4.10.2 | Т-ТЭ | &gt;=25МВт'!$M$18:$M$32</definedName>
    <definedName name="checkCell_List06_1_unique_t1">'Форма 4.10.2 | Т-ТЭ | &gt;=25МВт'!$Y$18:$Y$32</definedName>
    <definedName name="checkCell_List06_10">'Форма 4.10.5 | Т-подкл'!$M$19:$AG$33</definedName>
    <definedName name="checkCell_List06_10_double_date">'Форма 4.10.5 | Т-подкл'!$AH$19:$AH$33</definedName>
    <definedName name="checkCell_List06_10_plata">'Форма 4.10.5 | Т-подкл'!$Z$15:$AA$33</definedName>
    <definedName name="checkCell_List06_10_unique">'Форма 4.10.5 | Т-подкл'!$AI$19:$AI$33</definedName>
    <definedName name="checkCell_List06_13">'Форма 4.10.2 | Т-ТЭ | потр'!$M$18:$W$32</definedName>
    <definedName name="checkCell_List06_13_double_date">'Форма 4.10.2 | Т-ТЭ | потр'!$X$18:$X$32</definedName>
    <definedName name="checkCell_List06_13_unique_t">'Форма 4.10.2 | Т-ТЭ | потр'!$M$18:$M$32</definedName>
    <definedName name="checkCell_List06_13_unique_t1">'Форма 4.10.2 | Т-ТЭ | потр'!$Y$18:$Y$32</definedName>
    <definedName name="checkCell_List06_2">'Форма 4.10.2 | Т-ТЭ | ТСО'!$M$18:$W$32</definedName>
    <definedName name="checkCell_List06_2_double_date">'Форма 4.10.2 | Т-ТЭ | ТСО'!$X$18:$X$32</definedName>
    <definedName name="checkCell_List06_2_unique_t">'Форма 4.10.2 | Т-ТЭ | ТСО'!$M$18:$M$32</definedName>
    <definedName name="checkCell_List06_2_unique_t1">'Форма 4.10.2 | Т-ТЭ | ТСО'!$Y$18:$Y$32</definedName>
    <definedName name="checkCell_List06_3">'Форма 4.10.2 | Т-ТЭ | предел'!$M$20:$W$34</definedName>
    <definedName name="checkCell_List06_3_double_date">'Форма 4.10.2 | Т-ТЭ | предел'!$X$20:$X$34</definedName>
    <definedName name="checkCell_List06_3_i">'Форма 4.10.2 | Т-ТЭ | индикат'!$M$20:$W$34</definedName>
    <definedName name="checkCell_List06_3_i_double_date">'Форма 4.10.2 | Т-ТЭ | индикат'!$X$20:$X$34</definedName>
    <definedName name="checkCell_List06_3_i_unique_t">'Форма 4.10.2 | Т-ТЭ | индикат'!$M$20:$M$34</definedName>
    <definedName name="checkCell_List06_3_i_unique_t1">'Форма 4.10.2 | Т-ТЭ | индикат'!$Y$20:$Y$34</definedName>
    <definedName name="checkCell_List06_3_unique_t">'Форма 4.10.2 | Т-ТЭ | предел'!$M$20:$M$34</definedName>
    <definedName name="checkCell_List06_3_unique_t1">'Форма 4.10.2 | Т-ТЭ | предел'!$Y$20:$Y$34</definedName>
    <definedName name="checkCell_List06_4">'Форма 4.10.3 | Т-ТН'!$M$18:$W$32</definedName>
    <definedName name="checkCell_List06_4_double_date">'Форма 4.10.3 | Т-ТН'!$X$18:$X$32</definedName>
    <definedName name="checkCell_List06_4_unique_t">'Форма 4.10.3 | Т-ТН'!$M$18:$M$32</definedName>
    <definedName name="checkCell_List06_4_unique_t1">'Форма 4.10.3 | Т-ТН'!$Y$18:$Y$32</definedName>
    <definedName name="checkCell_List06_5">'Форма 4.10.4 | Т-гор.вода'!$M$18:$AB$34</definedName>
    <definedName name="checkCell_List06_5_double_date">'Форма 4.10.4 | Т-гор.вода'!$AC$18:$AC$34</definedName>
    <definedName name="checkCell_List06_5_unique_t">'Форма 4.10.4 | Т-гор.вода'!$M$18:$M$34</definedName>
    <definedName name="checkCell_List06_5_unique_t1">'Форма 4.10.4 | Т-гор.вода'!$AD$18:$AD$34</definedName>
    <definedName name="checkCell_List06_6">'Форма 4.10.3 | Т-передача ТЭ'!$M$18:$W$32</definedName>
    <definedName name="checkCell_List06_6_double_date">'Форма 4.10.3 | Т-передача ТЭ'!$X$18:$X$32</definedName>
    <definedName name="checkCell_List06_6_unique_t">'Форма 4.10.3 | Т-передача ТЭ'!$M$18:$M$32</definedName>
    <definedName name="checkCell_List06_6_unique_t1">'Форма 4.10.3 | Т-передача ТЭ'!$Y$18:$Y$33</definedName>
    <definedName name="checkCell_List06_7">'Форма 4.10.3 | Т-передача ТН'!$M$18:$W$32</definedName>
    <definedName name="checkCell_List06_7_double_date">'Форма 4.10.3 | Т-передача ТН'!$X$18:$X$32</definedName>
    <definedName name="checkCell_List06_7_unique_t">'Форма 4.10.3 | Т-передача ТН'!$M$18:$M$32</definedName>
    <definedName name="checkCell_List06_7_unique_t1">'Форма 4.10.3 | Т-передача ТН'!$Y$18:$Y$32</definedName>
    <definedName name="checkCell_List06_8">'Форма 4.10.2 | Резерв мощности'!$M$18:$W$32</definedName>
    <definedName name="checkCell_List06_8_double_date">'Форма 4.10.2 | Резерв мощности'!$X$18:$X$32</definedName>
    <definedName name="checkCell_List06_8_unique_t">'Форма 4.10.2 | Резерв мощности'!$M$18:$M$32</definedName>
    <definedName name="checkCell_List06_8_unique_t1">'Форма 4.10.2 | Резерв мощности'!$Y$18:$Y$33</definedName>
    <definedName name="checkCell_List06_9">'Форма 4.10.6 | Т-подкл(инд)'!$M$19:$X$29</definedName>
    <definedName name="checkCell_List06_9_double_date">'Форма 4.10.6 | Т-подкл(инд)'!$Y$19:$Y$29</definedName>
    <definedName name="checkCell_List06_9_plata">'Форма 4.10.6 | Т-подкл(инд)'!$Q$15:$R$29</definedName>
    <definedName name="checkCell_List07">'Сведения об изменении'!$D$11:$E$13</definedName>
    <definedName name="checkCell_List13">'Форма 4.9'!$D$10:$H$14</definedName>
    <definedName name="checkCells_List05_1">'Форма 1.0.1 | Т-ТЭ | &gt;=25МВт'!$F$7:$I$17</definedName>
    <definedName name="checkCells_List05_10">'Форма 1.0.1 | Т-подкл'!$F$7:$I$13</definedName>
    <definedName name="checkCells_List05_11">'Форма 1.0.1 | Форма 4.9'!$F$7:$I$13</definedName>
    <definedName name="checkCells_List05_13">'Форма 1.0.1 | Т-ТЭ | потр'!$F$7:$I$17</definedName>
    <definedName name="checkCells_List05_2">'Форма 1.0.1 | Т-ТЭ | ТСО'!$F$7:$I$17</definedName>
    <definedName name="checkCells_List05_3">'Форма 1.0.1 | Т-ТЭ | предел'!$F$7:$I$17</definedName>
    <definedName name="checkCells_List05_3_i">'Форма 1.0.1 | Т-ТЭ | индикат'!$F$7:$I$17</definedName>
    <definedName name="checkCells_List05_4">'Форма 1.0.1 | Т-ТН'!$F$7:$I$17</definedName>
    <definedName name="checkCells_List05_5">'Форма 1.0.1 | Т-гор.вода'!$F$7:$I$17</definedName>
    <definedName name="checkCells_List05_6">'Форма 1.0.1 | Т-передача ТЭ'!$F$7:$I$17</definedName>
    <definedName name="checkCells_List05_7">'Форма 1.0.1 | Т-передача ТН'!$F$7:$I$17</definedName>
    <definedName name="checkCells_List05_8">'Форма 1.0.1 | Резерв мощности'!$F$7:$I$17</definedName>
    <definedName name="checkCells_List05_9">'Форма 1.0.1 | Т-подкл(инд)'!$F$7:$I$17</definedName>
    <definedName name="checkCells_List14_1">'Форма 4.10.1'!$D$14:$L$32</definedName>
    <definedName name="checkDEfCell_List01">Территории!$F$6</definedName>
    <definedName name="chkGetUpdatesValue">Инструкция!$AA$100</definedName>
    <definedName name="chkNoUpdatesValue">Инструкция!$AA$102</definedName>
    <definedName name="code">Инструкция!$B$2</definedName>
    <definedName name="Col_5_2">'Форма 4.10.4 | Т-гор.вода'!$M$13</definedName>
    <definedName name="Component_comp">'Форма 4.10.4 | Т-гор.вода'!$O$24</definedName>
    <definedName name="Component_comp_p">'Форма 4.10.4 | Т-гор.вода'!$O$25</definedName>
    <definedName name="connection_flag">Титульный!$F$38</definedName>
    <definedName name="CURRENT_DATE">TEHSHEET!$H$29</definedName>
    <definedName name="data_List13">'Форма 4.9'!$F$10:$H$14</definedName>
    <definedName name="DATA_URL">TEHSHEET!$H$32</definedName>
    <definedName name="dataType">Титульный!$F$14</definedName>
    <definedName name="dateCh">Титульный!$F$15</definedName>
    <definedName name="dateChPeriod">Титульный!$F$16</definedName>
    <definedName name="datePr">Титульный!$F$19</definedName>
    <definedName name="datePr_ch">Титульный!$F$24</definedName>
    <definedName name="default_val_1">'Форма 4.10.2 | Резерв мощности'!$O$22</definedName>
    <definedName name="default_val_2">'Форма 4.10.2 | Резерв мощности'!$M$24</definedName>
    <definedName name="default_val_4">et_union_hor!$M$168</definedName>
    <definedName name="default_val_5">'Форма 4.10.4 | Т-гор.вода'!$M$24</definedName>
    <definedName name="default_val_6">et_union_hor!$M$108</definedName>
    <definedName name="DESCRIPTION_TERRITORY">REESTR_DS!$B$2:$B$3</definedName>
    <definedName name="et_add_POST_5">et_union_hor!$M$112</definedName>
    <definedName name="et_Comm">et_union_hor!$4:$4</definedName>
    <definedName name="et_Component_comp">et_union_hor!$O$109</definedName>
    <definedName name="et_Component_comp_p">et_union_hor!$O$120</definedName>
    <definedName name="et_DS_range">et_union_hor!$Y$207</definedName>
    <definedName name="et_List00_00">et_union_hor!$272:$288</definedName>
    <definedName name="et_List00_01">et_union_hor!$272:$274</definedName>
    <definedName name="et_List00_02">et_union_hor!$276:$278</definedName>
    <definedName name="et_List00_03">et_union_hor!$280:$282</definedName>
    <definedName name="et_List00_04">et_union_hor!$284:$288</definedName>
    <definedName name="et_List01_0">et_union_hor!$297:$298</definedName>
    <definedName name="et_List01_1">et_union_hor!$302:$303</definedName>
    <definedName name="et_List01_2">et_union_hor!$307:$307</definedName>
    <definedName name="et_List02">et_union_hor!$9:$13</definedName>
    <definedName name="et_List02_1">et_union_hor!$9:$12</definedName>
    <definedName name="et_List02_1_wd">et_union_hor!$15:$18</definedName>
    <definedName name="et_List02_2">et_union_hor!$9:$11</definedName>
    <definedName name="et_List02_2_wd">et_union_hor!$15:$17</definedName>
    <definedName name="et_List02_3">et_union_hor!$9:$10</definedName>
    <definedName name="et_List02_3_wd">et_union_hor!$15:$16</definedName>
    <definedName name="et_List02_4">et_union_hor!$9:$9</definedName>
    <definedName name="et_List02_4_wd">et_union_hor!$15:$15</definedName>
    <definedName name="et_List02_changeColor_1">et_union_hor!$J$9:$J$12</definedName>
    <definedName name="et_List02_changeColor_1_wd">et_union_hor!$J$15:$J$18</definedName>
    <definedName name="et_List02_changeColor_2">et_union_hor!$N$9:$N$11</definedName>
    <definedName name="et_List02_changeColor_2_wd">et_union_hor!$N$15:$N$17</definedName>
    <definedName name="et_List02_changeColor_3">et_union_hor!$R$9:$R$10</definedName>
    <definedName name="et_List02_changeColor_3_wd">et_union_hor!$R$15:$R$16</definedName>
    <definedName name="et_List02_changeColor_4">et_union_hor!$V$9</definedName>
    <definedName name="et_List02_changeColor_4_wd">et_union_hor!$V$15</definedName>
    <definedName name="et_List02_wd">et_union_hor!$15:$19</definedName>
    <definedName name="et_List03">et_union_hor!$292:$292</definedName>
    <definedName name="et_List05_1">et_union_hor!$342:$342</definedName>
    <definedName name="et_List05_1_FormulaVD">'Форма 1.0.1 | Т-ТЭ | &gt;=25МВт'!$H$9</definedName>
    <definedName name="et_List05_10_FormulaVD">'Форма 1.0.1 | Т-подкл'!$H$9</definedName>
    <definedName name="et_List05_11_FormulaVD">'Форма 1.0.1 | Форма 4.9'!$H$9</definedName>
    <definedName name="et_List05_13_FormulaVD">'Форма 1.0.1 | Т-ТЭ | потр'!$H$9</definedName>
    <definedName name="et_List05_2">et_union_hor!$341:$343</definedName>
    <definedName name="et_List05_2_FormulaVD">'Форма 1.0.1 | Т-ТЭ | ТСО'!$H$9</definedName>
    <definedName name="et_List05_3">et_union_hor!$339:$344</definedName>
    <definedName name="et_List05_3_FormulaVD">'Форма 1.0.1 | Т-ТЭ | предел'!$H$9</definedName>
    <definedName name="et_List05_3_i_FormulaVD">'Форма 1.0.1 | Т-ТЭ | индикат'!$H$9</definedName>
    <definedName name="et_List05_4">et_union_hor!$337:$345</definedName>
    <definedName name="et_List05_4_FormulaVD">'Форма 1.0.1 | Т-ТН'!$H$9</definedName>
    <definedName name="et_List05_5_FormulaVD">'Форма 1.0.1 | Т-гор.вода'!$H$9</definedName>
    <definedName name="et_List05_6_FormulaVD">'Форма 1.0.1 | Т-передача ТЭ'!$H$9</definedName>
    <definedName name="et_List05_7_FormulaVD">'Форма 1.0.1 | Т-передача ТН'!$H$9</definedName>
    <definedName name="et_List05_8_FormulaVD">'Форма 1.0.1 | Резерв мощности'!$H$9</definedName>
    <definedName name="et_List05_9_FormulaVD">'Форма 1.0.1 | Т-подкл(инд)'!$H$9</definedName>
    <definedName name="et_List05_FormulaVD">et_union_hor!$H$338</definedName>
    <definedName name="et_List06">et_union_hor!$260:$260</definedName>
    <definedName name="et_List06_1">et_union_hor!$32:$44</definedName>
    <definedName name="et_List06_1_1">et_union_hor!$37:$37</definedName>
    <definedName name="et_List06_1_2">et_union_hor!$36:$39</definedName>
    <definedName name="et_List06_1_3">et_union_hor!$35:$40</definedName>
    <definedName name="et_List06_1_4">et_union_hor!$34:$41</definedName>
    <definedName name="et_List06_1_5">et_union_hor!$33:$42</definedName>
    <definedName name="et_List06_1_6">et_union_hor!$32:$43</definedName>
    <definedName name="et_List06_1_7">et_union_hor!$31:$44</definedName>
    <definedName name="et_List06_1_MC">et_union_hor!$M$31:$M$44</definedName>
    <definedName name="et_List06_1_MC2">et_union_hor!$M$31:$M$38</definedName>
    <definedName name="et_List06_1_MC3">et_union_hor!$O$31:$V$36</definedName>
    <definedName name="et_List06_1_Period">et_union_hor!$O$31:$U$45</definedName>
    <definedName name="et_List06_10_1">et_union_hor!$197:$200</definedName>
    <definedName name="et_List06_10_1_K">et_union_hor!$N$211:$Y$214</definedName>
    <definedName name="et_List06_10_2">et_union_hor!$197:$198</definedName>
    <definedName name="et_List06_10_3">et_union_hor!$197:$199</definedName>
    <definedName name="et_List06_10_4">et_union_hor!$196:$201</definedName>
    <definedName name="et_List06_10_5">et_union_hor!$195:$202</definedName>
    <definedName name="et_List06_10_6">et_union_hor!$194:$203</definedName>
    <definedName name="et_List06_10_7">et_union_hor!$193:$204</definedName>
    <definedName name="et_List06_10_8">et_union_hor!$197:$197</definedName>
    <definedName name="et_List06_10_MC">et_union_hor!$M$193:$M$204</definedName>
    <definedName name="et_List06_10_MC2">et_union_hor!$M$193:$M$197</definedName>
    <definedName name="et_List06_10_MC3">et_union_hor!$N$193:$AF$196</definedName>
    <definedName name="et_List06_10_MC4">et_union_hor!$Y$197:$AE$198</definedName>
    <definedName name="et_List06_10_Period">et_union_hor!$Z$193:$AE$204</definedName>
    <definedName name="et_List06_13">et_union_hor!$239:$251</definedName>
    <definedName name="et_List06_13_1">et_union_hor!$244:$244</definedName>
    <definedName name="et_List06_13_2">et_union_hor!$243:$246</definedName>
    <definedName name="et_List06_13_3">et_union_hor!$242:$247</definedName>
    <definedName name="et_List06_13_4">et_union_hor!$241:$248</definedName>
    <definedName name="et_List06_13_5">et_union_hor!$240:$249</definedName>
    <definedName name="et_List06_13_6">et_union_hor!$239:$250</definedName>
    <definedName name="et_List06_13_7">et_union_hor!$238:$251</definedName>
    <definedName name="et_List06_13_MC">et_union_hor!$M$238:$M$251</definedName>
    <definedName name="et_List06_13_MC2">et_union_hor!$M$238:$M$245</definedName>
    <definedName name="et_List06_13_MC3">et_union_hor!$O$238:$V$243</definedName>
    <definedName name="et_List06_13_Period">et_union_hor!$O$238:$U$251</definedName>
    <definedName name="et_List06_2">et_union_hor!$50:$62</definedName>
    <definedName name="et_List06_2_1">et_union_hor!$55:$55</definedName>
    <definedName name="et_List06_2_2">et_union_hor!$54:$57</definedName>
    <definedName name="et_List06_2_3">et_union_hor!$53:$58</definedName>
    <definedName name="et_List06_2_4">et_union_hor!$52:$59</definedName>
    <definedName name="et_List06_2_5">et_union_hor!$51:$60</definedName>
    <definedName name="et_List06_2_6">et_union_hor!$50:$61</definedName>
    <definedName name="et_List06_2_7">et_union_hor!$49:$62</definedName>
    <definedName name="et_List06_2_MC">et_union_hor!$M$49:$M$62</definedName>
    <definedName name="et_List06_2_MC2">et_union_hor!$M$49:$M$56</definedName>
    <definedName name="et_List06_2_MC3">et_union_hor!$O$49:$V$54</definedName>
    <definedName name="et_List06_2_Period">et_union_hor!$O$49:$U$62</definedName>
    <definedName name="et_List06_3">et_union_hor!$68:$80</definedName>
    <definedName name="et_List06_3_1">et_union_hor!$73:$73</definedName>
    <definedName name="et_List06_3_2">et_union_hor!$72:$75</definedName>
    <definedName name="et_List06_3_3">et_union_hor!$71:$76</definedName>
    <definedName name="et_List06_3_4">et_union_hor!$70:$77</definedName>
    <definedName name="et_List06_3_5">et_union_hor!$69:$78</definedName>
    <definedName name="et_List06_3_6">et_union_hor!$68:$79</definedName>
    <definedName name="et_List06_3_7">et_union_hor!$67:$80</definedName>
    <definedName name="et_List06_3_i">et_union_hor!$221:$233</definedName>
    <definedName name="et_List06_3_i_1">et_union_hor!$226:$226</definedName>
    <definedName name="et_List06_3_i_2">et_union_hor!$225:$228</definedName>
    <definedName name="et_List06_3_i_3">et_union_hor!$224:$229</definedName>
    <definedName name="et_List06_3_i_4">et_union_hor!$223:$230</definedName>
    <definedName name="et_List06_3_i_5">et_union_hor!$222:$231</definedName>
    <definedName name="et_List06_3_i_6">et_union_hor!$221:$232</definedName>
    <definedName name="et_List06_3_i_7">et_union_hor!$220:$233</definedName>
    <definedName name="et_List06_3_i_MC">et_union_hor!$M$220:$M$233</definedName>
    <definedName name="et_List06_3_i_MC2">et_union_hor!$M$220:$M$227</definedName>
    <definedName name="et_List06_3_i_MC3">et_union_hor!$O$220:$V$225</definedName>
    <definedName name="et_List06_3_i_Period">et_union_hor!$O$220:$U$233</definedName>
    <definedName name="et_List06_3_MC">et_union_hor!$M$67:$M$80</definedName>
    <definedName name="et_List06_3_MC2">et_union_hor!$M$67:$M$74</definedName>
    <definedName name="et_List06_3_MC3">et_union_hor!$O$67:$V$72</definedName>
    <definedName name="et_List06_3_Period">et_union_hor!$O$67:$U$80</definedName>
    <definedName name="et_List06_4">et_union_hor!$86:$98</definedName>
    <definedName name="et_List06_4_1">et_union_hor!$91:$91</definedName>
    <definedName name="et_List06_4_2">et_union_hor!$90:$93</definedName>
    <definedName name="et_List06_4_3">et_union_hor!$89:$94</definedName>
    <definedName name="et_List06_4_4">et_union_hor!$88:$95</definedName>
    <definedName name="et_List06_4_5">et_union_hor!$87:$96</definedName>
    <definedName name="et_List06_4_6">et_union_hor!$86:$97</definedName>
    <definedName name="et_List06_4_7">et_union_hor!$85:$98</definedName>
    <definedName name="et_List06_4_MC">et_union_hor!$M$85:$M$98</definedName>
    <definedName name="et_List06_4_MC2">et_union_hor!$M$85:$M$92</definedName>
    <definedName name="et_List06_4_MC3">et_union_hor!$O$85:$V$90</definedName>
    <definedName name="et_List06_4_Period">et_union_hor!$O$85:$U$98</definedName>
    <definedName name="et_List06_5">et_union_hor!$104:$120</definedName>
    <definedName name="et_List06_5_0">et_union_hor!$110:$110</definedName>
    <definedName name="et_List06_5_0_first">et_union_hor!$120:$120</definedName>
    <definedName name="et_List06_5_1">et_union_hor!$109:$112</definedName>
    <definedName name="et_List06_5_1_changeColor">et_union_hor!$O$108:$Z$113</definedName>
    <definedName name="et_List06_5_2">et_union_hor!$108:$113</definedName>
    <definedName name="et_List06_5_3">et_union_hor!$107:$114</definedName>
    <definedName name="et_List06_5_4">et_union_hor!$106:$115</definedName>
    <definedName name="et_List06_5_5">et_union_hor!$105:$116</definedName>
    <definedName name="et_List06_5_6">et_union_hor!$104:$117</definedName>
    <definedName name="et_List06_5_7">et_union_hor!$103:$118</definedName>
    <definedName name="et_List06_5_MC">et_union_hor!$M$103:$M$118</definedName>
    <definedName name="et_List06_5_MC2">et_union_hor!$M$103:$M$111</definedName>
    <definedName name="et_List06_5_MC3">et_union_hor!$O$103:$AA$108</definedName>
    <definedName name="et_List06_5_Period">et_union_hor!$O$103:$Z$120</definedName>
    <definedName name="et_List06_6">et_union_hor!$126:$138</definedName>
    <definedName name="et_List06_6_1">et_union_hor!$131:$131</definedName>
    <definedName name="et_List06_6_2">et_union_hor!$130:$133</definedName>
    <definedName name="et_List06_6_3">et_union_hor!$129:$134</definedName>
    <definedName name="et_List06_6_4">et_union_hor!$128:$135</definedName>
    <definedName name="et_List06_6_5">et_union_hor!$127:$136</definedName>
    <definedName name="et_List06_6_6">et_union_hor!$126:$137</definedName>
    <definedName name="et_List06_6_7">et_union_hor!$125:$138</definedName>
    <definedName name="et_List06_6_MC">et_union_hor!$M$125:$M$138</definedName>
    <definedName name="et_List06_6_MC2">et_union_hor!$M$125:$M$132</definedName>
    <definedName name="et_List06_6_MC3">et_union_hor!$O$125:$V$130</definedName>
    <definedName name="et_List06_6_Period">et_union_hor!$O$125:$U$138</definedName>
    <definedName name="et_List06_7">et_union_hor!$144:$156</definedName>
    <definedName name="et_List06_7_1">et_union_hor!$149:$149</definedName>
    <definedName name="et_List06_7_2">et_union_hor!$148:$151</definedName>
    <definedName name="et_List06_7_3">et_union_hor!$147:$152</definedName>
    <definedName name="et_List06_7_4">et_union_hor!$146:$153</definedName>
    <definedName name="et_List06_7_5">et_union_hor!$145:$154</definedName>
    <definedName name="et_List06_7_6">et_union_hor!$144:$155</definedName>
    <definedName name="et_List06_7_7">et_union_hor!$143:$156</definedName>
    <definedName name="et_List06_7_MC">et_union_hor!$M$143:$M$156</definedName>
    <definedName name="et_List06_7_MC2">et_union_hor!$M$143:$M$150</definedName>
    <definedName name="et_List06_7_MC3">et_union_hor!$O$143:$V$148</definedName>
    <definedName name="et_List06_7_Period">et_union_hor!$O$143:$U$156</definedName>
    <definedName name="et_List06_8">et_union_hor!$162:$174</definedName>
    <definedName name="et_List06_8_1">et_union_hor!$167:$167</definedName>
    <definedName name="et_List06_8_2">et_union_hor!$166:$169</definedName>
    <definedName name="et_List06_8_3">et_union_hor!$165:$170</definedName>
    <definedName name="et_List06_8_4">et_union_hor!$164:$171</definedName>
    <definedName name="et_List06_8_5">et_union_hor!$163:$172</definedName>
    <definedName name="et_List06_8_6">et_union_hor!$162:$173</definedName>
    <definedName name="et_List06_8_7">et_union_hor!$161:$174</definedName>
    <definedName name="et_List06_8_MC">et_union_hor!$M$161:$M$174</definedName>
    <definedName name="et_List06_8_MC2">et_union_hor!$M$161:$M$168</definedName>
    <definedName name="et_List06_8_MC3">et_union_hor!$O$161:$V$166</definedName>
    <definedName name="et_List06_8_Period">et_union_hor!$O$161:$U$174</definedName>
    <definedName name="et_List06_9">et_union_hor!$180:$188</definedName>
    <definedName name="et_List06_9_1">et_union_hor!$183:$183</definedName>
    <definedName name="et_List06_9_4">et_union_hor!$182:$185</definedName>
    <definedName name="et_List06_9_5">et_union_hor!$181:$186</definedName>
    <definedName name="et_List06_9_6">et_union_hor!$180:$187</definedName>
    <definedName name="et_List06_9_7">et_union_hor!$179:$188</definedName>
    <definedName name="et_List06_9_MC">et_union_hor!$M$179:$M$188</definedName>
    <definedName name="et_List06_9_MC2">et_union_hor!$M$179:$M$183</definedName>
    <definedName name="et_List06_9_MC3">et_union_hor!$O$179:$W$182</definedName>
    <definedName name="et_List06_9_Period">et_union_hor!$Q$179:$V$189</definedName>
    <definedName name="et_List07">et_union_hor!$256:$256</definedName>
    <definedName name="et_List08">et_union_hor!$268:$268</definedName>
    <definedName name="et_List11_1">et_union_hor!$312:$312</definedName>
    <definedName name="et_List12_1">et_union_hor!$317:$317</definedName>
    <definedName name="et_List12_2">et_union_hor!$322:$322</definedName>
    <definedName name="et_List12_3">et_union_hor!$327:$327</definedName>
    <definedName name="et_List12_4">et_union_hor!$332:$332</definedName>
    <definedName name="et_List13_1">et_union_hor!$351:$351</definedName>
    <definedName name="et_List14_1_1">et_union_hor!$356:$357</definedName>
    <definedName name="et_List14_1_2">et_union_hor!$368:$368</definedName>
    <definedName name="et_List14_1_3">et_union_hor!$373:$373</definedName>
    <definedName name="et_List14_1_4">et_union_hor!$362:$363</definedName>
    <definedName name="et_OneRates_1">et_union_hor!$O$37</definedName>
    <definedName name="et_OneRates_13">et_union_hor!$O$244</definedName>
    <definedName name="et_OneRates_2">et_union_hor!$O$55</definedName>
    <definedName name="et_OneRates_3">et_union_hor!$O$73</definedName>
    <definedName name="et_OneRates_3_i">et_union_hor!$O$226</definedName>
    <definedName name="et_OneRates_4">et_union_hor!$O$91</definedName>
    <definedName name="et_OneRates_5">et_union_hor!$Q$109</definedName>
    <definedName name="et_OneRates_5_comp">et_union_hor!$P$109</definedName>
    <definedName name="et_OneRates_5_comp_p">et_union_hor!$P$120</definedName>
    <definedName name="et_OneRates_5_p">et_union_hor!$Q$120</definedName>
    <definedName name="et_OneRates_6">et_union_hor!$O$131</definedName>
    <definedName name="et_OneRates_7">et_union_hor!$O$149</definedName>
    <definedName name="et_pIns_List06_1_Period">et_union_hor!$V$31:$V$45</definedName>
    <definedName name="et_pIns_List06_10_Period">et_union_hor!$AF$193:$AF$204</definedName>
    <definedName name="et_pIns_List06_13_Period">et_union_hor!$V$238:$V$251</definedName>
    <definedName name="et_pIns_List06_2_Period">et_union_hor!$V$49:$V$62</definedName>
    <definedName name="et_pIns_List06_3_i_Period">et_union_hor!$V$220:$V$233</definedName>
    <definedName name="et_pIns_List06_3_Period">et_union_hor!$V$67:$V$80</definedName>
    <definedName name="et_pIns_List06_4_Period">et_union_hor!$V$85:$V$98</definedName>
    <definedName name="et_pIns_List06_5_Period">et_union_hor!$AA$103:$AA$120</definedName>
    <definedName name="et_pIns_List06_6_Period">et_union_hor!$V$125:$V$138</definedName>
    <definedName name="et_pIns_List06_7_Period">et_union_hor!$V$143:$V$156</definedName>
    <definedName name="et_pIns_List06_8_Period">et_union_hor!$V$161:$V$174</definedName>
    <definedName name="et_pIns_List06_9_Period">et_union_hor!$W$179:$W$189</definedName>
    <definedName name="et_TN_range">et_union_hor!$Q$207</definedName>
    <definedName name="et_TS_range">et_union_hor!$U$207</definedName>
    <definedName name="et_TwoRates_1">et_union_hor!$P$37:$Q$37</definedName>
    <definedName name="et_TwoRates_13">et_union_hor!$P$244:$Q$244</definedName>
    <definedName name="et_TwoRates_2">et_union_hor!$P$55:$Q$55</definedName>
    <definedName name="et_TwoRates_3">et_union_hor!$P$73:$Q$73</definedName>
    <definedName name="et_TwoRates_3_i">et_union_hor!$P$226:$Q$226</definedName>
    <definedName name="et_TwoRates_4">et_union_hor!$P$92:$Q$92</definedName>
    <definedName name="et_TwoRates_5">et_union_hor!$R$109:$S$109</definedName>
    <definedName name="et_TwoRates_5_comp">et_union_hor!$T$109:$U$109</definedName>
    <definedName name="et_TwoRates_5_comp_p">et_union_hor!$T$120:$V$120</definedName>
    <definedName name="et_TwoRates_5_p">et_union_hor!$R$120:$S$120</definedName>
    <definedName name="et_TwoRates_6">et_union_hor!$P$131:$Q$131</definedName>
    <definedName name="et_TwoRates_7">et_union_hor!$P$149:$Q$149</definedName>
    <definedName name="fil">Титульный!$F$30</definedName>
    <definedName name="fil_flag">Титульный!$F$28</definedName>
    <definedName name="FirstLine">Инструкция!$A$6</definedName>
    <definedName name="flag_publication">Титульный!$F$9</definedName>
    <definedName name="flagDS">'Форма 4.10.5 | Т-подкл'!$V$18:$V$33</definedName>
    <definedName name="flagIndicat_List06_3">'Форма 4.10.2 | Т-ТЭ | предел'!$O$7</definedName>
    <definedName name="flagMO">'Перечень тарифов'!$K$20:$K$26</definedName>
    <definedName name="flagSource">'Перечень тарифов'!$S$20:$S$26</definedName>
    <definedName name="flagST">'Перечень тарифов'!$O$20:$O$26</definedName>
    <definedName name="flagTN">'Форма 4.10.5 | Т-подкл'!$N$18:$N$33</definedName>
    <definedName name="flagTS">'Форма 4.10.5 | Т-подкл'!$R$18:$R$33</definedName>
    <definedName name="flagTwoTariff">'Перечень тарифов'!$G$20:$G$26</definedName>
    <definedName name="flagUsedTer_List01">Территории!$P$11:$P$15</definedName>
    <definedName name="group_rates">'Перечень тарифов'!$E$20:$E$26</definedName>
    <definedName name="header_1">'Форма 4.10.2 | Т-ТЭ | &gt;=25МВт'!$L$5</definedName>
    <definedName name="header_10">'Форма 4.10.5 | Т-подкл'!$L$5</definedName>
    <definedName name="header_2">'Форма 4.10.2 | Т-ТЭ | ТСО'!$L$5</definedName>
    <definedName name="header_3">'Форма 4.10.2 | Т-ТЭ | предел'!$L$5</definedName>
    <definedName name="header_4">'Форма 4.10.3 | Т-ТН'!$L$5</definedName>
    <definedName name="header_5">'Форма 4.10.4 | Т-гор.вода'!$L$5</definedName>
    <definedName name="header_6">'Форма 4.10.3 | Т-передача ТЭ'!$L$5</definedName>
    <definedName name="header_7">'Форма 4.10.3 | Т-передача ТН'!$L$5</definedName>
    <definedName name="header_8">'Форма 4.10.2 | Резерв мощности'!$L$5</definedName>
    <definedName name="header_9">'Форма 4.10.6 | Т-подкл(инд)'!$L$5</definedName>
    <definedName name="id_rates">'Перечень тарифов'!$A$20:$A$26</definedName>
    <definedName name="IDtariff_List05_1">'Форма 1.0.1 | Т-ТЭ | &gt;=25МВт'!$A$1</definedName>
    <definedName name="IDtariff_List05_10">'Форма 1.0.1 | Т-подкл'!$A$1</definedName>
    <definedName name="IDtariff_List05_11">'Форма 1.0.1 | Форма 4.9'!$A$1</definedName>
    <definedName name="IDtariff_List05_13">'Форма 1.0.1 | Т-ТЭ | потр'!$A$1</definedName>
    <definedName name="IDtariff_List05_2">'Форма 1.0.1 | Т-ТЭ | ТСО'!$A$1</definedName>
    <definedName name="IDtariff_List05_3">'Форма 1.0.1 | Т-ТЭ | предел'!$A$1</definedName>
    <definedName name="IDtariff_List05_3_i">'Форма 1.0.1 | Т-ТЭ | индикат'!$A$1</definedName>
    <definedName name="IDtariff_List05_4">'Форма 1.0.1 | Т-ТН'!$A$1</definedName>
    <definedName name="IDtariff_List05_5">'Форма 1.0.1 | Т-гор.вода'!$A$1</definedName>
    <definedName name="IDtariff_List05_6">'Форма 1.0.1 | Т-передача ТЭ'!$A$1</definedName>
    <definedName name="IDtariff_List05_7">'Форма 1.0.1 | Т-передача ТН'!$A$1</definedName>
    <definedName name="IDtariff_List05_8">'Форма 1.0.1 | Резерв мощности'!$A$1</definedName>
    <definedName name="IDtariff_List05_9">'Форма 1.0.1 | Т-подкл(инд)'!$A$1</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Инструкция!$70:$80</definedName>
    <definedName name="Instr_7">Инструкция!$81:$97</definedName>
    <definedName name="Instr_8">Инструкция!$98:$112</definedName>
    <definedName name="instr_hyp1">Инструкция!$H$58</definedName>
    <definedName name="instr_hyp2">Инструкция!$E$70</definedName>
    <definedName name="instr_hyp3">Инструкция!$H$81</definedName>
    <definedName name="isComponent">'Перечень тарифов'!$G$12</definedName>
    <definedName name="isDiff">'Перечень тарифов'!$G$16</definedName>
    <definedName name="isIndicat">'Перечень тарифов'!$G$10</definedName>
    <definedName name="isSellers">'Перечень тарифов'!$G$11</definedName>
    <definedName name="IstPub">Титульный!$F$21</definedName>
    <definedName name="IstPub_ch">Титульный!$F$26</definedName>
    <definedName name="kind_group_rates">TEHSHEET!$X$2:$X$14</definedName>
    <definedName name="kind_group_rates_load">TEHSHEET!$AP$2:$AP$11</definedName>
    <definedName name="kind_group_rates_load_ETS">TEHSHEET!$AP$2:$AP$11</definedName>
    <definedName name="kind_group_rates_load_filter">TEHSHEET!$AQ$2:$AQ$10</definedName>
    <definedName name="kind_group_rates_load_filter_ETS">TEHSHEET!$AQ$2:$AQ$11</definedName>
    <definedName name="kind_of_activity">REESTR_VED!$B$2:$B$11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orms">TEHSHEET!$AZ$2:$AZ$9</definedName>
    <definedName name="kind_of_fuel">TEHSHEET!$AK$2:$AK$9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ameforms">TEHSHEET!$BA$2:$BA$9</definedName>
    <definedName name="kind_of_NDS">TEHSHEET!$H$2:$H$4</definedName>
    <definedName name="kind_of_NDS_tariff">TEHSHEET!$H$7:$H$8</definedName>
    <definedName name="kind_of_NDS_tariff_people">TEHSHEET!$H$13:$H$14</definedName>
    <definedName name="kind_of_nets">TEHSHEET!$S$2:$S$4</definedName>
    <definedName name="kind_of_org_type">TEHSHEET!$BC$2:$BC$5</definedName>
    <definedName name="kind_of_publication">TEHSHEET!$G$2:$G$3</definedName>
    <definedName name="kind_of_scheme_in">TEHSHEET!$Q$2:$Q$5</definedName>
    <definedName name="kind_of_scheme_in2">TEHSHEET!$Q$3:$Q$5</definedName>
    <definedName name="kind_of_tariff_unit">TEHSHEET!$J$7:$J$8</definedName>
    <definedName name="kind_of_unit">TEHSHEET!$J$2:$J$4</definedName>
    <definedName name="kind_of_zak">TEHSHEET!$AM$2:$AM$7</definedName>
    <definedName name="kpp">Титульный!$F$32</definedName>
    <definedName name="LINK_RANGE">REESTR_LINK!$B$2:$B$3</definedName>
    <definedName name="List_H">TEHSHEET!$AW$2:$AW$25</definedName>
    <definedName name="List_M">TEHSHEET!$AX$2:$AX$61</definedName>
    <definedName name="LIST_MR_MO_OKTMO">REESTR_MO!$A$2:$D$958</definedName>
    <definedName name="List01_CheckC">Территории!$D$11:$L$15</definedName>
    <definedName name="List01_NameCol">Территории!$K$1:$M$1</definedName>
    <definedName name="List01_REESTR_MO">Территории!$H$11:$L$15</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6_1_DP">'Форма 4.10.2 | Т-ТЭ | &gt;=25МВт'!$11:$11</definedName>
    <definedName name="List06_1_MC">'Форма 4.10.2 | Т-ТЭ | &gt;=25МВт'!$O$18:$O$32</definedName>
    <definedName name="List06_1_MC2">'Форма 4.10.2 | Т-ТЭ | &gt;=25МВт'!$V$18:$V$32</definedName>
    <definedName name="List06_1_note">'Форма 4.10.2 | Т-ТЭ | &gt;=25МВт'!$W$18:$W$32</definedName>
    <definedName name="List06_1_Period">'Форма 4.10.2 | Т-ТЭ | &gt;=25МВт'!$O$18:$U$32</definedName>
    <definedName name="List06_10_DP">'Форма 4.10.5 | Т-подкл'!$12:$12</definedName>
    <definedName name="List06_10_MC2">'Форма 4.10.5 | Т-подкл'!$AF$19:$AF$33</definedName>
    <definedName name="List06_10_note">'Форма 4.10.5 | Т-подкл'!$AG$19:$AG$33</definedName>
    <definedName name="List06_10_Period">'Форма 4.10.5 | Т-подкл'!$Z$19:$AE$33</definedName>
    <definedName name="List06_10_pl">'Форма 4.10.5 | Т-подкл'!$11:$11</definedName>
    <definedName name="List06_10_region">'Форма 4.10.5 | Т-подкл'!$N$23:$Y$27</definedName>
    <definedName name="List06_13_DP">'Форма 4.10.2 | Т-ТЭ | потр'!$11:$11</definedName>
    <definedName name="List06_13_MC">'Форма 4.10.2 | Т-ТЭ | потр'!$O$18:$O$32</definedName>
    <definedName name="List06_13_MC2">'Форма 4.10.2 | Т-ТЭ | потр'!$V$18:$V$32</definedName>
    <definedName name="List06_13_note">'Форма 4.10.2 | Т-ТЭ | потр'!$W$18:$W$32</definedName>
    <definedName name="List06_13_Period">'Форма 4.10.2 | Т-ТЭ | потр'!$O$18:$U$32</definedName>
    <definedName name="List06_2_DP">'Форма 4.10.2 | Т-ТЭ | ТСО'!$11:$11</definedName>
    <definedName name="List06_2_MC">'Форма 4.10.2 | Т-ТЭ | ТСО'!$O$18:$O$32</definedName>
    <definedName name="List06_2_MC2">'Форма 4.10.2 | Т-ТЭ | ТСО'!$V$18:$V$32</definedName>
    <definedName name="List06_2_note">'Форма 4.10.2 | Т-ТЭ | ТСО'!$W$18:$W$32</definedName>
    <definedName name="List06_2_Period">'Форма 4.10.2 | Т-ТЭ | ТСО'!$O$18:$U$32</definedName>
    <definedName name="List06_3_DP">'Форма 4.10.2 | Т-ТЭ | предел'!$13:$13</definedName>
    <definedName name="List06_3_i_DP">'Форма 4.10.2 | Т-ТЭ | индикат'!$13:$13</definedName>
    <definedName name="List06_3_i_GroundMaterials">'Форма 4.10.2 | Т-ТЭ | индикат'!$O$7</definedName>
    <definedName name="List06_3_i_MC">'Форма 4.10.2 | Т-ТЭ | индикат'!$O$20:$O$34</definedName>
    <definedName name="List06_3_i_MC2">'Форма 4.10.2 | Т-ТЭ | индикат'!$V$20:$V$34</definedName>
    <definedName name="List06_3_i_note">'Форма 4.10.2 | Т-ТЭ | индикат'!$W$20:$W$34</definedName>
    <definedName name="List06_3_i_Period">'Форма 4.10.2 | Т-ТЭ | индикат'!$O$20:$U$34</definedName>
    <definedName name="List06_3_MC">'Форма 4.10.2 | Т-ТЭ | предел'!$O$20:$O$34</definedName>
    <definedName name="List06_3_MC2">'Форма 4.10.2 | Т-ТЭ | предел'!$V$20:$V$34</definedName>
    <definedName name="List06_3_note">'Форма 4.10.2 | Т-ТЭ | предел'!$W$20:$W$34</definedName>
    <definedName name="List06_3_Period">'Форма 4.10.2 | Т-ТЭ | предел'!$O$20:$U$34</definedName>
    <definedName name="List06_4_DP">'Форма 4.10.3 | Т-ТН'!$11:$11</definedName>
    <definedName name="List06_4_MC2">'Форма 4.10.3 | Т-ТН'!$V$18:$V$32</definedName>
    <definedName name="List06_4_note">'Форма 4.10.3 | Т-ТН'!$W$18:$W$32</definedName>
    <definedName name="List06_4_Period">'Форма 4.10.3 | Т-ТН'!$O$18:$U$32</definedName>
    <definedName name="List06_5_0">'Форма 4.10.4 | Т-гор.вода'!$25:$25</definedName>
    <definedName name="List06_5_DP">'Форма 4.10.4 | Т-гор.вода'!$11:$11</definedName>
    <definedName name="List06_5_MC">'Форма 4.10.4 | Т-гор.вода'!$O$18:$O$34</definedName>
    <definedName name="List06_5_MC2">'Форма 4.10.4 | Т-гор.вода'!$AA$18:$AA$34</definedName>
    <definedName name="List06_5_note">'Форма 4.10.4 | Т-гор.вода'!$AB$18:$AB$34</definedName>
    <definedName name="List06_5_Period">'Форма 4.10.4 | Т-гор.вода'!$O$18:$Z$34</definedName>
    <definedName name="List06_6_DP">'Форма 4.10.3 | Т-передача ТЭ'!$11:$11</definedName>
    <definedName name="List06_6_MC">'Форма 4.10.3 | Т-передача ТЭ'!$O$18:$O$32</definedName>
    <definedName name="List06_6_MC2">'Форма 4.10.3 | Т-передача ТЭ'!$V$18:$V$32</definedName>
    <definedName name="List06_6_note">'Форма 4.10.3 | Т-передача ТЭ'!$W$18:$W$32</definedName>
    <definedName name="List06_6_Period">'Форма 4.10.3 | Т-передача ТЭ'!$O$18:$U$32</definedName>
    <definedName name="List06_7_DP">'Форма 4.10.3 | Т-передача ТН'!$11:$11</definedName>
    <definedName name="List06_7_MC">'Форма 4.10.3 | Т-передача ТН'!$O$18:$O$32</definedName>
    <definedName name="List06_7_MC2">'Форма 4.10.3 | Т-передача ТН'!$V$18:$V$32</definedName>
    <definedName name="List06_7_note">'Форма 4.10.3 | Т-передача ТН'!$W$18:$W$32</definedName>
    <definedName name="List06_7_Period">'Форма 4.10.3 | Т-передача ТН'!$O$18:$U$32</definedName>
    <definedName name="List06_8_DP">'Форма 4.10.2 | Резерв мощности'!$11:$11</definedName>
    <definedName name="List06_8_MC">'Форма 4.10.2 | Резерв мощности'!$O$18:$O$32</definedName>
    <definedName name="List06_8_MC2">'Форма 4.10.2 | Резерв мощности'!$V$18:$V$32</definedName>
    <definedName name="List06_8_note">'Форма 4.10.2 | Резерв мощности'!$W$18:$W$32</definedName>
    <definedName name="List06_8_Period">'Форма 4.10.2 | Резерв мощности'!$O$18:$U$32</definedName>
    <definedName name="List06_9_DP">'Форма 4.10.6 | Т-подкл(инд)'!$12:$12</definedName>
    <definedName name="List06_9_MC">'Форма 4.10.6 | Т-подкл(инд)'!$O$19:$O$29</definedName>
    <definedName name="List06_9_MC2">'Форма 4.10.6 | Т-подкл(инд)'!$W$19:$W$29</definedName>
    <definedName name="List06_9_note">'Форма 4.10.6 | Т-подкл(инд)'!$X$19:$X$29</definedName>
    <definedName name="List06_9_Period">'Форма 4.10.6 | Т-подкл(инд)'!$Q$19:$V$29</definedName>
    <definedName name="List06_9_pl">'Форма 4.10.6 | Т-подкл(инд)'!$11:$11</definedName>
    <definedName name="List13_GroundMaterials_1">'Форма 4.9'!$G$10:$G$14</definedName>
    <definedName name="List13_note">'Форма 4.9'!$H$10:$H$14</definedName>
    <definedName name="List14_1_Date">'Форма 4.10.1'!$H$17:$I$18</definedName>
    <definedName name="List14_1_Date_1">'Форма 4.10.1'!$H$22:$I$32</definedName>
    <definedName name="List14_1_DPR">'Форма 4.10.1'!$K$20</definedName>
    <definedName name="List14_1_flagIPR">'Форма 4.10.1'!$J$15</definedName>
    <definedName name="List14_1_GroundMaterials_1">'Форма 4.10.1'!$K$15:$K$32</definedName>
    <definedName name="List14_1_hypIPR">'Форма 4.10.1'!$K$15</definedName>
    <definedName name="List14_1_method">'Форма 4.10.1'!$J$17:$J$18</definedName>
    <definedName name="List14_1_note">'Форма 4.10.1'!$L$14:$L$32</definedName>
    <definedName name="ListForms">modSheetMain!$A:$A</definedName>
    <definedName name="logical">TEHSHEET!$D$2:$D$3</definedName>
    <definedName name="mo_List01">Территории!$K$11:$K$15</definedName>
    <definedName name="MODesc">'Перечень тарифов'!$N$20:$N$26</definedName>
    <definedName name="MONTH">TEHSHEET!$E$2:$E$13</definedName>
    <definedName name="mr_List01">Территории!$H$11:$H$15</definedName>
    <definedName name="mrCopy_List01">Территории!$M$11:$M$15</definedName>
    <definedName name="mrmoCopy_List01">Территории!$R$11:$R$15</definedName>
    <definedName name="nalog">Титульный!$F$36</definedName>
    <definedName name="name_rates">'Перечень тарифов'!$J$20:$J$26</definedName>
    <definedName name="name_rates_4">TEHSHEET!$AA$2:$AA$3</definedName>
    <definedName name="name_rates_4_filter">TEHSHEET!$AB$2:$AB$3</definedName>
    <definedName name="name_rates_8">TEHSHEET!$AC$2:$AC$4</definedName>
    <definedName name="name_rates_8_filter">TEHSHEET!$AD$2:$AD$4</definedName>
    <definedName name="nameApr">'Перечень тарифов'!$G$7</definedName>
    <definedName name="NameOrPr">Титульный!$F$18</definedName>
    <definedName name="NameOrPr_ch">Титульный!$F$23</definedName>
    <definedName name="numberPr">Титульный!$F$20</definedName>
    <definedName name="numberPr_ch">Титульный!$F$25</definedName>
    <definedName name="OneRates_1">'Форма 4.10.2 | Т-ТЭ | &gt;=25МВт'!$O$24</definedName>
    <definedName name="OneRates_13">'Форма 4.10.2 | Т-ТЭ | потр'!$O$24</definedName>
    <definedName name="OneRates_2">'Форма 4.10.2 | Т-ТЭ | ТСО'!$O$24</definedName>
    <definedName name="OneRates_3">'Форма 4.10.2 | Т-ТЭ | предел'!$O$26</definedName>
    <definedName name="OneRates_3_i">'Форма 4.10.2 | Т-ТЭ | индикат'!$O$26</definedName>
    <definedName name="OneRates_4">'Форма 4.10.3 | Т-ТН'!$O$24</definedName>
    <definedName name="OneRates_5">'Форма 4.10.4 | Т-гор.вода'!$Q$24</definedName>
    <definedName name="OneRates_5_comp">'Форма 4.10.4 | Т-гор.вода'!$P$24</definedName>
    <definedName name="OneRates_5_comp_p">'Форма 4.10.4 | Т-гор.вода'!$P$25</definedName>
    <definedName name="OneRates_5_p">'Форма 4.10.4 | Т-гор.вода'!$Q$25</definedName>
    <definedName name="OneRates_6">'Форма 4.10.3 | Т-передача ТЭ'!$O$24</definedName>
    <definedName name="OneRates_7">'Форма 4.10.3 | Т-передача ТН'!$O$24</definedName>
    <definedName name="org">Титульный!$F$29</definedName>
    <definedName name="Org_Address">Титульный!$F$40:$F$40</definedName>
    <definedName name="ORG_END_DATE">TEHSHEET!$F$29</definedName>
    <definedName name="Org_main">Титульный!$F$41</definedName>
    <definedName name="ORG_START_DATE">TEHSHEET!$E$29</definedName>
    <definedName name="otv_lico_name">Титульный!$F$43:$F$46</definedName>
    <definedName name="P19_T1_Protect"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Cng_List13_1">'Форма 4.9'!$E$13:$E$14</definedName>
    <definedName name="pDel_Comm">Комментарии!$C$11:$C$12</definedName>
    <definedName name="pDel_List01_0">Территории!$C$11:$C$15</definedName>
    <definedName name="pDel_List01_1">Территории!$F$11:$F$15</definedName>
    <definedName name="pDel_List01_2">Территории!$I$11:$I$15</definedName>
    <definedName name="pDel_List02">'Перечень тарифов'!$C$20:$C$26</definedName>
    <definedName name="pDel_List02_1">'Перечень тарифов'!$H$20:$H$26</definedName>
    <definedName name="pDel_List02_2">'Перечень тарифов'!$L$20:$L$26</definedName>
    <definedName name="pDel_List02_3">'Перечень тарифов'!$P$20:$P$26</definedName>
    <definedName name="pDel_List02_4">'Перечень тарифов'!$T$20:$T$26</definedName>
    <definedName name="pDel_List03">'Форма 1.0.2'!$C$12:$C$13</definedName>
    <definedName name="pDel_List06_1_1">'Форма 4.10.2 | Т-ТЭ | &gt;=25МВт'!$K$18:$K$32</definedName>
    <definedName name="pDel_List06_1_2">'Форма 4.10.2 | Т-ТЭ | &gt;=25МВт'!$J$18:$J$32</definedName>
    <definedName name="pDel_List06_1_3">'Форма 4.10.2 | Т-ТЭ | &gt;=25МВт'!$I$18:$I$32</definedName>
    <definedName name="pDel_List06_10_4">'Форма 4.10.5 | Т-подкл'!$N$19:$AF$33,'Форма 4.10.5 | Т-подкл'!$N$19:$AF$33,'Форма 4.10.5 | Т-подкл'!$N$19:$AF$33</definedName>
    <definedName name="pDel_List06_10_5">'Форма 4.10.5 | Т-подкл'!$K$19:$K$33</definedName>
    <definedName name="pDel_List06_13_1">'Форма 4.10.2 | Т-ТЭ | потр'!$K$18:$K$32</definedName>
    <definedName name="pDel_List06_13_2">'Форма 4.10.2 | Т-ТЭ | потр'!$J$18:$J$32</definedName>
    <definedName name="pDel_List06_13_3">'Форма 4.10.2 | Т-ТЭ | потр'!$I$18:$I$32</definedName>
    <definedName name="pDel_List06_2_1">'Форма 4.10.2 | Т-ТЭ | ТСО'!$K$18:$K$32</definedName>
    <definedName name="pDel_List06_2_2">'Форма 4.10.2 | Т-ТЭ | ТСО'!$J$18:$J$32</definedName>
    <definedName name="pDel_List06_2_3">'Форма 4.10.2 | Т-ТЭ | ТСО'!$I$18:$I$32</definedName>
    <definedName name="pDel_List06_3_1">'Форма 4.10.2 | Т-ТЭ | предел'!$K$20:$K$34</definedName>
    <definedName name="pDel_List06_3_2">'Форма 4.10.2 | Т-ТЭ | предел'!$J$20:$J$34</definedName>
    <definedName name="pDel_List06_3_3">'Форма 4.10.2 | Т-ТЭ | предел'!$I$20:$I$34</definedName>
    <definedName name="pDel_List06_3_i_1">'Форма 4.10.2 | Т-ТЭ | индикат'!$K$20:$K$34</definedName>
    <definedName name="pDel_List06_3_i_2">'Форма 4.10.2 | Т-ТЭ | индикат'!$J$20:$J$34</definedName>
    <definedName name="pDel_List06_3_i_3">'Форма 4.10.2 | Т-ТЭ | индикат'!$I$20:$I$34</definedName>
    <definedName name="pDel_List06_4_1">'Форма 4.10.3 | Т-ТН'!$K$18:$K$32</definedName>
    <definedName name="pDel_List06_4_2">'Форма 4.10.3 | Т-ТН'!$J$18:$J$32</definedName>
    <definedName name="pDel_List06_4_3">'Форма 4.10.3 | Т-ТН'!$I$18:$I$32</definedName>
    <definedName name="pDel_List06_5_1">'Форма 4.10.4 | Т-гор.вода'!$K$18:$K$34</definedName>
    <definedName name="pDel_List06_5_2">'Форма 4.10.4 | Т-гор.вода'!$J$18:$J$34</definedName>
    <definedName name="pDel_List06_5_3">'Форма 4.10.4 | Т-гор.вода'!$I$18:$I$34</definedName>
    <definedName name="pDel_List06_6_1">'Форма 4.10.3 | Т-передача ТЭ'!$K$18:$K$32</definedName>
    <definedName name="pDel_List06_6_2">'Форма 4.10.3 | Т-передача ТЭ'!$J$18:$J$32</definedName>
    <definedName name="pDel_List06_6_3">'Форма 4.10.3 | Т-передача ТЭ'!$I$18:$I$32</definedName>
    <definedName name="pDel_List06_7_1">'Форма 4.10.3 | Т-передача ТН'!$K$18:$K$32</definedName>
    <definedName name="pDel_List06_7_2">'Форма 4.10.3 | Т-передача ТН'!$J$18:$J$32</definedName>
    <definedName name="pDel_List06_7_3">'Форма 4.10.3 | Т-передача ТН'!$I$18:$I$32</definedName>
    <definedName name="pDel_List06_8_1">'Форма 4.10.2 | Резерв мощности'!$K$18:$K$32</definedName>
    <definedName name="pDel_List06_8_2">'Форма 4.10.2 | Резерв мощности'!$J$18:$J$32</definedName>
    <definedName name="pDel_List06_8_3">'Форма 4.10.2 | Резерв мощности'!$I$18:$I$32</definedName>
    <definedName name="pDel_List06_9_5">'Форма 4.10.6 | Т-подкл(инд)'!$K$19:$K$29</definedName>
    <definedName name="pDel_List07">'Сведения об изменении'!$C$11:$C$13</definedName>
    <definedName name="pDel_List13_1">'Форма 4.9'!$C$13:$C$14</definedName>
    <definedName name="pDel_List14_1_1">'Форма 4.10.1'!$C$17:$C$18</definedName>
    <definedName name="pDel_List14_1_1_2">'Форма 4.10.1'!$G$17:$G$18</definedName>
    <definedName name="pDel_List14_1_2">'Форма 4.10.1'!$C$22:$C$23</definedName>
    <definedName name="pDel_List14_1_2_2">'Форма 4.10.1'!$G$22:$G$23</definedName>
    <definedName name="pDel_List14_1_3">'Форма 4.10.1'!$C$25:$C$26</definedName>
    <definedName name="pDel_List14_1_3_2">'Форма 4.10.1'!$G$25:$G$26</definedName>
    <definedName name="pDel_List14_1_4">'Форма 4.10.1'!$C$28:$C$29</definedName>
    <definedName name="pDel_List14_1_4_2">'Форма 4.10.1'!$G$28:$G$29</definedName>
    <definedName name="pDel_List14_1_5">'Форма 4.10.1'!$C$31:$C$32</definedName>
    <definedName name="pDel_List14_1_5_2">'Форма 4.10.1'!$G$31:$G$32</definedName>
    <definedName name="periodEnd">Титульный!$F$12</definedName>
    <definedName name="periodStart">Титульный!$F$11</definedName>
    <definedName name="pIns_Comm">Комментарии!$E$12</definedName>
    <definedName name="pIns_List01_0">Территории!$E$15</definedName>
    <definedName name="pIns_List02">'Перечень тарифов'!$E$26</definedName>
    <definedName name="pIns_List03">'Форма 1.0.2'!$E$13</definedName>
    <definedName name="pIns_List06_1_Period">'Форма 4.10.2 | Т-ТЭ | &gt;=25МВт'!$V$14:$V$32</definedName>
    <definedName name="pIns_List06_10_Period">'Форма 4.10.5 | Т-подкл'!$AF$15:$AF$33</definedName>
    <definedName name="pIns_List06_13_Period">'Форма 4.10.2 | Т-ТЭ | потр'!$V$13:$V$32</definedName>
    <definedName name="pIns_List06_2_Period">'Форма 4.10.2 | Т-ТЭ | ТСО'!$V$13:$V$32</definedName>
    <definedName name="pIns_List06_3_i_Period">'Форма 4.10.2 | Т-ТЭ | индикат'!$V$16:$V$34</definedName>
    <definedName name="pIns_List06_3_Period">'Форма 4.10.2 | Т-ТЭ | предел'!$V$16:$V$34</definedName>
    <definedName name="pIns_List06_4_Period">'Форма 4.10.3 | Т-ТН'!$V$18:$V$32</definedName>
    <definedName name="pIns_List06_5_Period">'Форма 4.10.4 | Т-гор.вода'!$AA$14:$AA$34</definedName>
    <definedName name="pIns_List06_6_Period">'Форма 4.10.3 | Т-передача ТЭ'!$V$14:$V$32</definedName>
    <definedName name="pIns_List06_7_Period">'Форма 4.10.3 | Т-передача ТН'!$V$14:$V$32</definedName>
    <definedName name="pIns_List06_8_Period">'Форма 4.10.2 | Резерв мощности'!$V$14:$V$32</definedName>
    <definedName name="pIns_List06_9_Period">'Форма 4.10.6 | Т-подкл(инд)'!$W$15:$W$29</definedName>
    <definedName name="pIns_List07">'Сведения об изменении'!$E$13</definedName>
    <definedName name="pIns_List13_1">'Форма 4.9'!$E$14</definedName>
    <definedName name="pr_List06_1">'Форма 4.10.2 | Т-ТЭ | &gt;=25МВт'!$O$7:$T$10</definedName>
    <definedName name="pr_List06_10">'Форма 4.10.5 | Т-подкл'!$N$7:$T$10</definedName>
    <definedName name="pr_List06_13">'Форма 4.10.2 | Т-ТЭ | потр'!$O$7:$T$10</definedName>
    <definedName name="pr_List06_2">'Форма 4.10.2 | Т-ТЭ | ТСО'!$O$7:$T$10</definedName>
    <definedName name="pr_List06_3">'Форма 4.10.2 | Т-ТЭ | предел'!$O$9:$T$12</definedName>
    <definedName name="pr_List06_3_i">'Форма 4.10.2 | Т-ТЭ | индикат'!$O$9:$T$12</definedName>
    <definedName name="pr_List06_4">'Форма 4.10.3 | Т-ТН'!$O$7:$T$10</definedName>
    <definedName name="pr_List06_5">'Форма 4.10.4 | Т-гор.вода'!$O$7:$T$10</definedName>
    <definedName name="pr_List06_6">'Форма 4.10.3 | Т-передача ТЭ'!$O$7:$T$10</definedName>
    <definedName name="pr_List06_7">'Форма 4.10.3 | Т-передача ТН'!$O$7:$T$10</definedName>
    <definedName name="pr_List06_8">'Форма 4.10.2 | Резерв мощности'!$O$7:$T$10</definedName>
    <definedName name="pr_List06_9">'Форма 4.10.6 | Т-подкл(инд)'!$O$7:$T$10</definedName>
    <definedName name="PROT_22">P3_PROT_22,P4_PROT_22,P5_PROT_22</definedName>
    <definedName name="pVDel_List06_1">'Форма 4.10.2 | Т-ТЭ | &gt;=25МВт'!$12:$12</definedName>
    <definedName name="pVDel_List06_10">'Форма 4.10.5 | Т-подкл'!$13:$13</definedName>
    <definedName name="pVDel_List06_13">'Форма 4.10.2 | Т-ТЭ | потр'!$12:$12</definedName>
    <definedName name="pVDel_List06_2">'Форма 4.10.2 | Т-ТЭ | ТСО'!$12:$12</definedName>
    <definedName name="pVDel_List06_3">'Форма 4.10.2 | Т-ТЭ | предел'!$14:$14</definedName>
    <definedName name="pVDel_List06_3_i">'Форма 4.10.2 | Т-ТЭ | индикат'!$14:$14</definedName>
    <definedName name="pVDel_List06_4">'Форма 4.10.3 | Т-ТН'!$12:$12</definedName>
    <definedName name="pVDel_List06_5">'Форма 4.10.4 | Т-гор.вода'!$12:$12</definedName>
    <definedName name="pVDel_List06_6">'Форма 4.10.3 | Т-передача ТЭ'!$12:$12</definedName>
    <definedName name="pVDel_List06_7">'Форма 4.10.3 | Т-передача ТН'!$12:$12</definedName>
    <definedName name="pVDel_List06_8">'Форма 4.10.2 | Резерв мощности'!$12:$12</definedName>
    <definedName name="pVDel_List06_9">'Форма 4.10.6 | Т-подкл(инд)'!$13:$13</definedName>
    <definedName name="QUARTER">TEHSHEET!$F$2:$F$5</definedName>
    <definedName name="REESTR_LINK_RANGE">REESTR_LINK!$A$2:$C$3</definedName>
    <definedName name="REESTR_ORG_RANGE">REESTR_ORG!$A$2:$J$213</definedName>
    <definedName name="REESTR_VED_RANGE">REESTR_VED!$A$2:$B$11</definedName>
    <definedName name="REESTR_VT_RANGE">REESTR_VT!$A$2:$B$11</definedName>
    <definedName name="REGION">TEHSHEET!$A$2:$A$87</definedName>
    <definedName name="region_name">Титульный!$F$7</definedName>
    <definedName name="RegulatoryPeriod">Титульный!$F$11:$F$12</definedName>
    <definedName name="SAPBEXrevision" hidden="1">1</definedName>
    <definedName name="SAPBEXsysID" hidden="1">"BW2"</definedName>
    <definedName name="SAPBEXwbID" hidden="1">"479GSPMTNK9HM4ZSIVE5K2SH6"</definedName>
    <definedName name="shema_podkl_2">'Форма 4.10.2 | Т-ТЭ | ТСО'!$O$22</definedName>
    <definedName name="shema_podkl_3">'Форма 4.10.2 | Т-ТЭ | предел'!$O$24</definedName>
    <definedName name="shema_podkl_3_i">'Форма 4.10.2 | Т-ТЭ | индикат'!$O$24</definedName>
    <definedName name="SKI_number">TEHSHEET!$I$2:$I$21</definedName>
    <definedName name="tariffDesc">'Перечень тарифов'!$R$20:$R$26</definedName>
    <definedName name="TECH_ORG_ID">Титульный!$F$1</definedName>
    <definedName name="ter_List01">Территории!$E$11:$E$15</definedName>
    <definedName name="terCopy_List01">Территории!$Q$11:$Q$15</definedName>
    <definedName name="TitlePr_ch">Титульный!$F$22</definedName>
    <definedName name="TwoRates_1">'Форма 4.10.2 | Т-ТЭ | &gt;=25МВт'!$P$24:$Q$24</definedName>
    <definedName name="TwoRates_13">'Форма 4.10.2 | Т-ТЭ | потр'!$P$24:$Q$24</definedName>
    <definedName name="TwoRates_2">'Форма 4.10.2 | Т-ТЭ | ТСО'!$P$24:$Q$24</definedName>
    <definedName name="TwoRates_3">'Форма 4.10.2 | Т-ТЭ | предел'!$P$26:$Q$26</definedName>
    <definedName name="TwoRates_3_i">'Форма 4.10.2 | Т-ТЭ | индикат'!$P$26:$Q$26</definedName>
    <definedName name="TwoRates_5">'Форма 4.10.4 | Т-гор.вода'!$R$24:$S$24</definedName>
    <definedName name="TwoRates_5_comp">'Форма 4.10.4 | Т-гор.вода'!$T$24:$U$24</definedName>
    <definedName name="TwoRates_5_comp_p">'Форма 4.10.4 | Т-гор.вода'!$T$25:$U$25</definedName>
    <definedName name="TwoRates_5_p">'Форма 4.10.4 | Т-гор.вода'!$R$25:$S$25</definedName>
    <definedName name="TwoRates_6">'Форма 4.10.3 | Т-передача ТЭ'!$P$24:$Q$24</definedName>
    <definedName name="TwoRates_7">'Форма 4.10.3 | Т-передача ТН'!$P$24:$Q$24</definedName>
    <definedName name="type_org">Титульный!$F$34</definedName>
    <definedName name="UpdStatus">Инструкция!$AA$1</definedName>
    <definedName name="VDET_END_DATE">TEHSHEET!$F$32</definedName>
    <definedName name="VDET_START_DATE">TEHSHEET!$E$32</definedName>
    <definedName name="version">Инструкция!$B$3</definedName>
    <definedName name="vid_teplnos_1">'Форма 4.10.2 | Т-ТЭ | &gt;=25МВт'!$M$24</definedName>
    <definedName name="vid_teplnos_10">et_union_hor!$M$149</definedName>
    <definedName name="vid_teplnos_11">'Форма 4.10.3 | Т-ТН'!$M$24</definedName>
    <definedName name="vid_teplnos_12">et_union_hor!$M$92</definedName>
    <definedName name="vid_teplnos_2">'Форма 4.10.2 | Т-ТЭ | ТСО'!$M$24</definedName>
    <definedName name="vid_teplnos_3">'Форма 4.10.2 | Т-ТЭ | предел'!$M$26</definedName>
    <definedName name="vid_teplnos_4">'Форма 4.10.3 | Т-передача ТЭ'!$M$24</definedName>
    <definedName name="vid_teplnos_5">'Форма 4.10.3 | Т-передача ТН'!$M$24</definedName>
    <definedName name="vid_teplnos_6">et_union_hor!$M$37</definedName>
    <definedName name="vid_teplnos_7">et_union_hor!$M$54</definedName>
    <definedName name="vid_teplnos_8">et_union_hor!$M$72</definedName>
    <definedName name="vid_teplnos_9">et_union_hor!$M$132</definedName>
    <definedName name="VidTopl">'Перечень тарифов'!$G$13</definedName>
    <definedName name="VidTopl_1">'Форма 4.10.2 | Т-ТЭ | &gt;=25МВт'!$M$7</definedName>
    <definedName name="VidTopl_2">'Форма 4.10.2 | Т-ТЭ | ТСО'!$M$8</definedName>
    <definedName name="VidTopl_3">'Форма 4.10.2 | Т-ТЭ | предел'!$M$10</definedName>
    <definedName name="warmNote">'Перечень тарифов'!$W$20:$W$26</definedName>
    <definedName name="warmSource">'Перечень тарифов'!$V$20:$V$26</definedName>
    <definedName name="year_list">TEHSHEET!$C$2:$C$6</definedName>
    <definedName name="year_list1">TEHSHEET!$B$2:$B$27</definedName>
  </definedNames>
  <calcPr calcId="162913" calcOnSave="0"/>
</workbook>
</file>

<file path=xl/calcChain.xml><?xml version="1.0" encoding="utf-8"?>
<calcChain xmlns="http://schemas.openxmlformats.org/spreadsheetml/2006/main">
  <c r="A137" i="612" l="1"/>
  <c r="A1" i="612"/>
  <c r="A2" i="612"/>
  <c r="A3" i="612"/>
  <c r="A4" i="612"/>
  <c r="A5" i="612"/>
  <c r="A6" i="612"/>
  <c r="A7" i="612"/>
  <c r="A8" i="612"/>
  <c r="A9" i="612"/>
  <c r="A10" i="612"/>
  <c r="A11" i="612"/>
  <c r="A12" i="612"/>
  <c r="A13" i="612"/>
  <c r="A14" i="612"/>
  <c r="A15" i="612"/>
  <c r="A16" i="612"/>
  <c r="A17" i="612"/>
  <c r="A18" i="612"/>
  <c r="A19" i="612"/>
  <c r="A20" i="612"/>
  <c r="A21" i="612"/>
  <c r="A22" i="612"/>
  <c r="A23" i="612"/>
  <c r="A24" i="612"/>
  <c r="A25" i="612"/>
  <c r="A26" i="612"/>
  <c r="A27" i="612"/>
  <c r="A28" i="612"/>
  <c r="A29" i="612"/>
  <c r="A30" i="612"/>
  <c r="A31" i="612"/>
  <c r="A32" i="612"/>
  <c r="A33" i="612"/>
  <c r="A34" i="612"/>
  <c r="A35" i="612"/>
  <c r="A36" i="612"/>
  <c r="A37" i="612"/>
  <c r="A38" i="612"/>
  <c r="A39" i="612"/>
  <c r="A40" i="612"/>
  <c r="A41" i="612"/>
  <c r="A42" i="612"/>
  <c r="A43" i="612"/>
  <c r="A44" i="612"/>
  <c r="A45" i="612"/>
  <c r="A46" i="612"/>
  <c r="A47" i="612"/>
  <c r="A48" i="612"/>
  <c r="A49" i="612"/>
  <c r="A50" i="612"/>
  <c r="A51" i="612"/>
  <c r="A52" i="612"/>
  <c r="A53" i="612"/>
  <c r="A54" i="612"/>
  <c r="A55" i="612"/>
  <c r="A56" i="612"/>
  <c r="A57" i="612"/>
  <c r="A58" i="612"/>
  <c r="A59" i="612"/>
  <c r="A60" i="612"/>
  <c r="A61" i="612"/>
  <c r="A62" i="612"/>
  <c r="A63" i="612"/>
  <c r="A64" i="612"/>
  <c r="A65" i="612"/>
  <c r="A66" i="612"/>
  <c r="A67" i="612"/>
  <c r="A68" i="612"/>
  <c r="A69" i="612"/>
  <c r="A70" i="612"/>
  <c r="A71" i="612"/>
  <c r="A72" i="612"/>
  <c r="A73" i="612"/>
  <c r="A74" i="612"/>
  <c r="A75" i="612"/>
  <c r="A76" i="612"/>
  <c r="A77" i="612"/>
  <c r="A78" i="612"/>
  <c r="A79" i="612"/>
  <c r="A80" i="612"/>
  <c r="A81" i="612"/>
  <c r="A82" i="612"/>
  <c r="A83" i="612"/>
  <c r="A84" i="612"/>
  <c r="A85" i="612"/>
  <c r="A86" i="612"/>
  <c r="A87" i="612"/>
  <c r="A88" i="612"/>
  <c r="A89" i="612"/>
  <c r="A90" i="612"/>
  <c r="A91" i="612"/>
  <c r="A92" i="612"/>
  <c r="A93" i="612"/>
  <c r="A94" i="612"/>
  <c r="A95" i="612"/>
  <c r="A97" i="612"/>
  <c r="A98" i="612"/>
  <c r="A99" i="612"/>
  <c r="A100" i="612"/>
  <c r="A101" i="612"/>
  <c r="A102" i="612"/>
  <c r="A103" i="612"/>
  <c r="A104" i="612"/>
  <c r="A105" i="612"/>
  <c r="A106" i="612"/>
  <c r="A107" i="612"/>
  <c r="A108" i="612"/>
  <c r="A109" i="612"/>
  <c r="A110" i="612"/>
  <c r="A111" i="612"/>
  <c r="A112" i="612"/>
  <c r="A113" i="612"/>
  <c r="A114" i="612"/>
  <c r="A115" i="612"/>
  <c r="A116" i="612"/>
  <c r="A117" i="612"/>
  <c r="A118" i="612"/>
  <c r="A119" i="612"/>
  <c r="A120" i="612"/>
  <c r="A121" i="612"/>
  <c r="A122" i="612"/>
  <c r="A123" i="612"/>
  <c r="A124" i="612"/>
  <c r="A125" i="612"/>
  <c r="A126" i="612"/>
  <c r="A127" i="612"/>
  <c r="A128" i="612"/>
  <c r="A129" i="612"/>
  <c r="A130" i="612"/>
  <c r="A131" i="612"/>
  <c r="A132" i="612"/>
  <c r="A133" i="612"/>
  <c r="A134" i="612"/>
  <c r="A135" i="612"/>
  <c r="A136" i="612"/>
  <c r="J22" i="647" l="1"/>
  <c r="A96" i="612" s="1"/>
  <c r="Z29" i="633" l="1"/>
  <c r="M8" i="633"/>
  <c r="N8" i="633"/>
  <c r="M9" i="633"/>
  <c r="N9" i="633"/>
  <c r="N18" i="633"/>
  <c r="R18" i="633" s="1"/>
  <c r="Y18" i="633" s="1"/>
  <c r="Z18" i="633" s="1"/>
  <c r="AA18" i="633" s="1"/>
  <c r="AB18" i="633" s="1"/>
  <c r="AC18" i="633" s="1"/>
  <c r="AE18" i="633" s="1"/>
  <c r="AG18" i="633" s="1"/>
  <c r="N19" i="633"/>
  <c r="Z23" i="633"/>
  <c r="AA24" i="633"/>
  <c r="AI23" i="633"/>
  <c r="Z25" i="633"/>
  <c r="AA26" i="633"/>
  <c r="AI25" i="633"/>
  <c r="AA30" i="633"/>
  <c r="AI29" i="633"/>
  <c r="H12" i="649"/>
  <c r="H11" i="649"/>
  <c r="H9" i="649"/>
  <c r="H8" i="649"/>
  <c r="H7" i="649"/>
  <c r="H12" i="645"/>
  <c r="H9" i="645"/>
  <c r="H8" i="645"/>
  <c r="F31" i="647"/>
  <c r="E31" i="647"/>
  <c r="F28" i="647"/>
  <c r="E28" i="647"/>
  <c r="F25" i="647"/>
  <c r="E25" i="647"/>
  <c r="F22" i="647"/>
  <c r="E22" i="647"/>
  <c r="F17" i="647"/>
  <c r="E17" i="647"/>
  <c r="H12" i="618"/>
  <c r="H9" i="618"/>
  <c r="H8" i="618"/>
  <c r="R14" i="601"/>
  <c r="H13" i="649" s="1"/>
  <c r="R13" i="601"/>
  <c r="R12" i="601"/>
  <c r="P12" i="601"/>
  <c r="L20" i="633"/>
  <c r="L29" i="633"/>
  <c r="F13" i="649"/>
  <c r="M13" i="601"/>
  <c r="L21" i="633"/>
  <c r="F10" i="649"/>
  <c r="F12" i="649"/>
  <c r="M12" i="601"/>
  <c r="L19" i="633"/>
  <c r="L22" i="633"/>
  <c r="AH23" i="633"/>
  <c r="AH25" i="633"/>
  <c r="AH29" i="633"/>
  <c r="F9" i="649"/>
  <c r="F11" i="649"/>
  <c r="B3" i="525"/>
  <c r="L23" i="633"/>
  <c r="F8" i="649"/>
  <c r="M14" i="601"/>
  <c r="B2" i="525"/>
  <c r="H13" i="618" l="1"/>
  <c r="H13" i="645"/>
  <c r="M8" i="624"/>
  <c r="O8" i="624"/>
  <c r="M9" i="624"/>
  <c r="O9" i="624"/>
  <c r="N17" i="624"/>
  <c r="O17" i="624" s="1"/>
  <c r="P17" i="624" s="1"/>
  <c r="Q17" i="624" s="1"/>
  <c r="R17" i="624" s="1"/>
  <c r="S17" i="624" s="1"/>
  <c r="U17" i="624" s="1"/>
  <c r="V17" i="624" s="1"/>
  <c r="W17" i="624" s="1"/>
  <c r="Z18" i="624"/>
  <c r="Z19" i="624"/>
  <c r="Z20" i="624"/>
  <c r="Z21" i="624"/>
  <c r="Z22" i="624"/>
  <c r="Z23" i="624"/>
  <c r="Q25" i="624"/>
  <c r="Z24" i="624"/>
  <c r="Z25" i="624"/>
  <c r="Z26" i="624"/>
  <c r="Z27" i="624"/>
  <c r="Z28" i="624"/>
  <c r="Z29" i="624"/>
  <c r="Z30" i="624"/>
  <c r="Z31" i="624"/>
  <c r="L22" i="624"/>
  <c r="L24" i="624"/>
  <c r="L21" i="624"/>
  <c r="L18" i="624"/>
  <c r="X24" i="624"/>
  <c r="L19" i="624"/>
  <c r="L23" i="624"/>
  <c r="L20" i="624"/>
  <c r="F8" i="647" l="1"/>
  <c r="E8" i="647"/>
  <c r="F7" i="647"/>
  <c r="E7" i="647"/>
  <c r="H11" i="645"/>
  <c r="H7" i="645"/>
  <c r="F9" i="645"/>
  <c r="F11" i="645"/>
  <c r="F12" i="645"/>
  <c r="F8" i="645"/>
  <c r="F13" i="645"/>
  <c r="F10" i="645"/>
  <c r="O9" i="632" l="1"/>
  <c r="M9" i="632"/>
  <c r="O8" i="632"/>
  <c r="M8" i="632"/>
  <c r="O9" i="628"/>
  <c r="M9" i="628"/>
  <c r="O8" i="628"/>
  <c r="M8" i="628"/>
  <c r="O9" i="630"/>
  <c r="M9" i="630"/>
  <c r="O8" i="630"/>
  <c r="M8" i="630"/>
  <c r="O9" i="629"/>
  <c r="M9" i="629"/>
  <c r="O8" i="629"/>
  <c r="M8" i="629"/>
  <c r="O9" i="627"/>
  <c r="M9" i="627"/>
  <c r="O8" i="627"/>
  <c r="M8" i="627"/>
  <c r="O9" i="631"/>
  <c r="M9" i="631"/>
  <c r="O8" i="631"/>
  <c r="M8" i="631"/>
  <c r="O11" i="640"/>
  <c r="M11" i="640"/>
  <c r="O10" i="640"/>
  <c r="M10" i="640"/>
  <c r="O11" i="626"/>
  <c r="M11" i="626"/>
  <c r="O10" i="626"/>
  <c r="M10" i="626"/>
  <c r="O9" i="642"/>
  <c r="M9" i="642"/>
  <c r="O8" i="642"/>
  <c r="M8" i="642"/>
  <c r="O9" i="625"/>
  <c r="M9" i="625"/>
  <c r="O8" i="625"/>
  <c r="M8" i="625"/>
  <c r="E3" i="437"/>
  <c r="E2" i="437"/>
  <c r="O17" i="627" l="1"/>
  <c r="P17" i="627" s="1"/>
  <c r="Q17" i="627" s="1"/>
  <c r="R17" i="627" s="1"/>
  <c r="S17" i="627" s="1"/>
  <c r="U17" i="627" s="1"/>
  <c r="V17" i="627" s="1"/>
  <c r="W17" i="627" s="1"/>
  <c r="Z24" i="627"/>
  <c r="Q25" i="627"/>
  <c r="L19" i="627"/>
  <c r="L24" i="627"/>
  <c r="L18" i="627"/>
  <c r="X24" i="627"/>
  <c r="Y23" i="627"/>
  <c r="L23" i="627"/>
  <c r="L21" i="627"/>
  <c r="L20" i="627"/>
  <c r="O18" i="632" l="1"/>
  <c r="P18" i="632" s="1"/>
  <c r="Q18" i="632" s="1"/>
  <c r="R18" i="632" s="1"/>
  <c r="S18" i="632" s="1"/>
  <c r="T18" i="632" s="1"/>
  <c r="V18" i="632" s="1"/>
  <c r="R24" i="632"/>
  <c r="L21" i="632"/>
  <c r="L20" i="632"/>
  <c r="L22" i="632"/>
  <c r="Y23" i="632"/>
  <c r="L23" i="632"/>
  <c r="L19" i="632"/>
  <c r="X18" i="632" l="1"/>
  <c r="M12" i="550"/>
  <c r="Z251" i="471" l="1"/>
  <c r="Z250" i="471"/>
  <c r="Z249" i="471"/>
  <c r="Z248" i="471"/>
  <c r="Z247" i="471"/>
  <c r="Z246" i="471"/>
  <c r="Z245" i="471"/>
  <c r="Q245" i="471"/>
  <c r="Z244" i="471"/>
  <c r="Z243" i="471"/>
  <c r="Z242" i="471"/>
  <c r="Z241" i="471"/>
  <c r="Z240" i="471"/>
  <c r="Z239" i="471"/>
  <c r="Z238" i="471"/>
  <c r="H11" i="643"/>
  <c r="H7" i="643"/>
  <c r="Z31" i="642"/>
  <c r="Z30" i="642"/>
  <c r="Z29" i="642"/>
  <c r="Z28" i="642"/>
  <c r="Z27" i="642"/>
  <c r="Z26" i="642"/>
  <c r="Z25" i="642"/>
  <c r="Q25" i="642"/>
  <c r="Z24" i="642"/>
  <c r="Z23" i="642"/>
  <c r="Z22" i="642"/>
  <c r="Z21" i="642"/>
  <c r="Z20" i="642"/>
  <c r="Z19" i="642"/>
  <c r="Z18" i="642"/>
  <c r="N17" i="642"/>
  <c r="O17" i="642" s="1"/>
  <c r="P17" i="642" s="1"/>
  <c r="Q17" i="642" s="1"/>
  <c r="R17" i="642" s="1"/>
  <c r="S17" i="642" s="1"/>
  <c r="U17" i="642" s="1"/>
  <c r="X244" i="471"/>
  <c r="L239" i="471"/>
  <c r="F8" i="643"/>
  <c r="F9" i="643"/>
  <c r="F12" i="643"/>
  <c r="L21" i="642"/>
  <c r="L244" i="471"/>
  <c r="L242" i="471"/>
  <c r="L241" i="471"/>
  <c r="L23" i="642"/>
  <c r="X24" i="642"/>
  <c r="L22" i="642"/>
  <c r="F10" i="643"/>
  <c r="L18" i="642"/>
  <c r="L240" i="471"/>
  <c r="L238" i="471"/>
  <c r="L19" i="642"/>
  <c r="L20" i="642"/>
  <c r="L24" i="642"/>
  <c r="F13" i="643"/>
  <c r="L243" i="471"/>
  <c r="F11" i="643"/>
  <c r="V17" i="642" l="1"/>
  <c r="W17" i="642" s="1"/>
  <c r="H11" i="641" l="1"/>
  <c r="H7" i="641"/>
  <c r="Z233" i="471"/>
  <c r="Z232" i="471"/>
  <c r="Z231" i="471"/>
  <c r="Z230" i="471"/>
  <c r="Z229" i="471"/>
  <c r="Z228" i="471"/>
  <c r="Z227" i="471"/>
  <c r="Q227" i="471"/>
  <c r="Z226" i="471"/>
  <c r="Z225" i="471"/>
  <c r="Z224" i="471"/>
  <c r="Z223" i="471"/>
  <c r="Z222" i="471"/>
  <c r="Z221" i="471"/>
  <c r="Z220" i="471"/>
  <c r="Z33" i="640"/>
  <c r="Z32" i="640"/>
  <c r="Z31" i="640"/>
  <c r="Z30" i="640"/>
  <c r="Z29" i="640"/>
  <c r="Z28" i="640"/>
  <c r="Z27" i="640"/>
  <c r="Q27" i="640"/>
  <c r="Z26" i="640"/>
  <c r="Z25" i="640"/>
  <c r="Z24" i="640"/>
  <c r="Z23" i="640"/>
  <c r="Z22" i="640"/>
  <c r="Z21" i="640"/>
  <c r="Z20" i="640"/>
  <c r="N19" i="640"/>
  <c r="O19" i="640" s="1"/>
  <c r="P19" i="640" s="1"/>
  <c r="Q19" i="640" s="1"/>
  <c r="R19" i="640" s="1"/>
  <c r="S19" i="640" s="1"/>
  <c r="U19" i="640" s="1"/>
  <c r="L221" i="471"/>
  <c r="L21" i="640"/>
  <c r="L23" i="640"/>
  <c r="L24" i="640"/>
  <c r="F12" i="641"/>
  <c r="L26" i="640"/>
  <c r="L20" i="640"/>
  <c r="L224" i="471"/>
  <c r="F9" i="641"/>
  <c r="L220" i="471"/>
  <c r="X226" i="471"/>
  <c r="F8" i="641"/>
  <c r="X26" i="640"/>
  <c r="F10" i="641"/>
  <c r="F13" i="641"/>
  <c r="L223" i="471"/>
  <c r="L25" i="640"/>
  <c r="L225" i="471"/>
  <c r="L226" i="471"/>
  <c r="L222" i="471"/>
  <c r="L22" i="640"/>
  <c r="F11" i="641"/>
  <c r="V19" i="640" l="1"/>
  <c r="W19" i="640" s="1"/>
  <c r="AA198" i="471" l="1"/>
  <c r="AI197" i="471"/>
  <c r="R184" i="471"/>
  <c r="V120" i="471"/>
  <c r="AF111" i="471"/>
  <c r="V110" i="471"/>
  <c r="AE109" i="471"/>
  <c r="V109" i="471"/>
  <c r="Q150" i="471"/>
  <c r="Z149" i="471"/>
  <c r="Q132" i="471"/>
  <c r="Z131" i="471"/>
  <c r="Q92" i="471"/>
  <c r="Z91" i="471"/>
  <c r="Q168" i="471"/>
  <c r="Z167" i="471"/>
  <c r="AA166" i="471"/>
  <c r="Z80" i="471"/>
  <c r="Z79" i="471"/>
  <c r="Z78" i="471"/>
  <c r="Z77" i="471"/>
  <c r="Z76" i="471"/>
  <c r="Z75" i="471"/>
  <c r="Z74" i="471"/>
  <c r="Q74" i="471"/>
  <c r="Z73" i="471"/>
  <c r="Z72" i="471"/>
  <c r="Z71" i="471"/>
  <c r="Z70" i="471"/>
  <c r="Z69" i="471"/>
  <c r="Z68" i="471"/>
  <c r="Z67" i="471"/>
  <c r="Z62" i="471"/>
  <c r="Z61" i="471"/>
  <c r="Z60" i="471"/>
  <c r="Z59" i="471"/>
  <c r="Z58" i="471"/>
  <c r="Z57" i="471"/>
  <c r="Z56" i="471"/>
  <c r="Q56" i="471"/>
  <c r="Z55" i="471"/>
  <c r="Z54" i="471"/>
  <c r="Z53" i="471"/>
  <c r="Z52" i="471"/>
  <c r="Z51" i="471"/>
  <c r="Z50" i="471"/>
  <c r="Z49" i="471"/>
  <c r="Z44" i="471"/>
  <c r="Z43" i="471"/>
  <c r="Z42" i="471"/>
  <c r="Z41" i="471"/>
  <c r="Z40" i="471"/>
  <c r="Z39" i="471"/>
  <c r="Z38" i="471"/>
  <c r="Q38" i="471"/>
  <c r="Z37" i="471"/>
  <c r="Z36" i="471"/>
  <c r="Z35" i="471"/>
  <c r="Z34" i="471"/>
  <c r="Z33" i="471"/>
  <c r="Z32" i="471"/>
  <c r="Z31" i="471"/>
  <c r="H11" i="639"/>
  <c r="H7" i="639"/>
  <c r="H11" i="638"/>
  <c r="H7" i="638"/>
  <c r="H11" i="637"/>
  <c r="H7" i="637"/>
  <c r="H11" i="636"/>
  <c r="H7" i="636"/>
  <c r="H11" i="635"/>
  <c r="H7" i="635"/>
  <c r="H11" i="634"/>
  <c r="H7" i="634"/>
  <c r="O17" i="630"/>
  <c r="P17" i="630" s="1"/>
  <c r="Q17" i="630" s="1"/>
  <c r="R17" i="630" s="1"/>
  <c r="S17" i="630" s="1"/>
  <c r="U17" i="630" s="1"/>
  <c r="V17" i="630" s="1"/>
  <c r="L179" i="471"/>
  <c r="L196" i="471"/>
  <c r="F11" i="634"/>
  <c r="L146" i="471"/>
  <c r="L31" i="471"/>
  <c r="Y166" i="471"/>
  <c r="X91" i="471"/>
  <c r="F12" i="637"/>
  <c r="L72" i="471"/>
  <c r="AC120" i="471"/>
  <c r="L194" i="471"/>
  <c r="L182" i="471"/>
  <c r="L90" i="471"/>
  <c r="AH197" i="471"/>
  <c r="L166" i="471"/>
  <c r="L50" i="471"/>
  <c r="F9" i="634"/>
  <c r="F12" i="638"/>
  <c r="L127" i="471"/>
  <c r="L69" i="471"/>
  <c r="F10" i="638"/>
  <c r="L88" i="471"/>
  <c r="AD108" i="471"/>
  <c r="L51" i="471"/>
  <c r="L161" i="471"/>
  <c r="L37" i="471"/>
  <c r="L180" i="471"/>
  <c r="F11" i="635"/>
  <c r="L108" i="471"/>
  <c r="F12" i="635"/>
  <c r="L162" i="471"/>
  <c r="L105" i="471"/>
  <c r="Y183" i="471"/>
  <c r="F10" i="635"/>
  <c r="F9" i="638"/>
  <c r="L52" i="471"/>
  <c r="L106" i="471"/>
  <c r="X131" i="471"/>
  <c r="X73" i="471"/>
  <c r="X167" i="471"/>
  <c r="AC109" i="471"/>
  <c r="L131" i="471"/>
  <c r="X149" i="471"/>
  <c r="F11" i="637"/>
  <c r="L103" i="471"/>
  <c r="F11" i="639"/>
  <c r="F10" i="636"/>
  <c r="F13" i="639"/>
  <c r="L183" i="471"/>
  <c r="L195" i="471"/>
  <c r="F9" i="635"/>
  <c r="L110" i="471"/>
  <c r="F10" i="637"/>
  <c r="L33" i="471"/>
  <c r="Y90" i="471"/>
  <c r="L87" i="471"/>
  <c r="L167" i="471"/>
  <c r="L125" i="471"/>
  <c r="L144" i="471"/>
  <c r="L109" i="471"/>
  <c r="L85" i="471"/>
  <c r="F8" i="634"/>
  <c r="L149" i="471"/>
  <c r="L67" i="471"/>
  <c r="L53" i="471"/>
  <c r="F9" i="639"/>
  <c r="L128" i="471"/>
  <c r="L181" i="471"/>
  <c r="L164" i="471"/>
  <c r="X55" i="471"/>
  <c r="F8" i="639"/>
  <c r="L73" i="471"/>
  <c r="L71" i="471"/>
  <c r="L91" i="471"/>
  <c r="L165" i="471"/>
  <c r="L35" i="471"/>
  <c r="F13" i="636"/>
  <c r="F11" i="638"/>
  <c r="F12" i="636"/>
  <c r="X37" i="471"/>
  <c r="F11" i="636"/>
  <c r="L193" i="471"/>
  <c r="L34" i="471"/>
  <c r="F8" i="637"/>
  <c r="L70" i="471"/>
  <c r="Y148" i="471"/>
  <c r="F12" i="634"/>
  <c r="L163" i="471"/>
  <c r="F8" i="636"/>
  <c r="F10" i="639"/>
  <c r="L120" i="471"/>
  <c r="L49" i="471"/>
  <c r="L55" i="471"/>
  <c r="F9" i="636"/>
  <c r="F8" i="635"/>
  <c r="L126" i="471"/>
  <c r="L197" i="471"/>
  <c r="F12" i="639"/>
  <c r="Y130" i="471"/>
  <c r="F13" i="634"/>
  <c r="L36" i="471"/>
  <c r="L148" i="471"/>
  <c r="F10" i="634"/>
  <c r="L104" i="471"/>
  <c r="L143" i="471"/>
  <c r="AC110" i="471"/>
  <c r="L54" i="471"/>
  <c r="F9" i="637"/>
  <c r="L130" i="471"/>
  <c r="L145" i="471"/>
  <c r="F13" i="637"/>
  <c r="F13" i="638"/>
  <c r="F13" i="635"/>
  <c r="L68" i="471"/>
  <c r="L86" i="471"/>
  <c r="L32" i="471"/>
  <c r="F8" i="638"/>
  <c r="Z33" i="626" l="1"/>
  <c r="Z32" i="626"/>
  <c r="Z31" i="626"/>
  <c r="Z30" i="626"/>
  <c r="Z29" i="626"/>
  <c r="Z28" i="626"/>
  <c r="Z27" i="626"/>
  <c r="Q27" i="626"/>
  <c r="Z26" i="626"/>
  <c r="Z25" i="626"/>
  <c r="Z24" i="626"/>
  <c r="Z23" i="626"/>
  <c r="Z22" i="626"/>
  <c r="Z21" i="626"/>
  <c r="Z20" i="626"/>
  <c r="N19" i="626"/>
  <c r="O19" i="626" s="1"/>
  <c r="P19" i="626" s="1"/>
  <c r="Q19" i="626" s="1"/>
  <c r="R19" i="626" s="1"/>
  <c r="S19" i="626" s="1"/>
  <c r="U19" i="626" s="1"/>
  <c r="Z31" i="625"/>
  <c r="Z30" i="625"/>
  <c r="Z29" i="625"/>
  <c r="Z28" i="625"/>
  <c r="Z27" i="625"/>
  <c r="Z26" i="625"/>
  <c r="Z25" i="625"/>
  <c r="Q25" i="625"/>
  <c r="Z24" i="625"/>
  <c r="Z23" i="625"/>
  <c r="Z22" i="625"/>
  <c r="Z21" i="625"/>
  <c r="Z20" i="625"/>
  <c r="Z19" i="625"/>
  <c r="Z18" i="625"/>
  <c r="N17" i="625"/>
  <c r="O17" i="625" s="1"/>
  <c r="P17" i="625" s="1"/>
  <c r="Q17" i="625" s="1"/>
  <c r="R17" i="625" s="1"/>
  <c r="S17" i="625" s="1"/>
  <c r="U17" i="625" s="1"/>
  <c r="L24" i="625"/>
  <c r="L22" i="626"/>
  <c r="L20" i="626"/>
  <c r="L21" i="626"/>
  <c r="L21" i="625"/>
  <c r="L23" i="626"/>
  <c r="L24" i="626"/>
  <c r="L23" i="625"/>
  <c r="L26" i="626"/>
  <c r="L25" i="626"/>
  <c r="L18" i="625"/>
  <c r="X24" i="625"/>
  <c r="L20" i="625"/>
  <c r="X26" i="626"/>
  <c r="L22" i="625"/>
  <c r="L19" i="625"/>
  <c r="V19" i="626" l="1"/>
  <c r="W19" i="626" s="1"/>
  <c r="V17" i="625"/>
  <c r="W17" i="625" s="1"/>
  <c r="Q25" i="631"/>
  <c r="Z24" i="631"/>
  <c r="AA23" i="631"/>
  <c r="O17" i="631"/>
  <c r="P17" i="631" s="1"/>
  <c r="Q17" i="631" s="1"/>
  <c r="R17" i="631" s="1"/>
  <c r="S17" i="631" s="1"/>
  <c r="Q25" i="630"/>
  <c r="Z24" i="630"/>
  <c r="W17" i="630"/>
  <c r="L19" i="631"/>
  <c r="L21" i="631"/>
  <c r="X24" i="630"/>
  <c r="L18" i="631"/>
  <c r="L20" i="630"/>
  <c r="Y23" i="630"/>
  <c r="L23" i="631"/>
  <c r="Y23" i="631"/>
  <c r="L24" i="630"/>
  <c r="L18" i="630"/>
  <c r="L24" i="631"/>
  <c r="L19" i="630"/>
  <c r="L22" i="631"/>
  <c r="L21" i="630"/>
  <c r="X24" i="631"/>
  <c r="L23" i="630"/>
  <c r="L20" i="631"/>
  <c r="U17" i="631" l="1"/>
  <c r="Q25" i="629"/>
  <c r="Z24" i="629"/>
  <c r="O17" i="629"/>
  <c r="P17" i="629" s="1"/>
  <c r="Q17" i="629" s="1"/>
  <c r="R17" i="629" s="1"/>
  <c r="AF26" i="628"/>
  <c r="V25" i="628"/>
  <c r="AE24" i="628"/>
  <c r="V24" i="628"/>
  <c r="O17" i="628"/>
  <c r="P17" i="628" s="1"/>
  <c r="Q17" i="628" s="1"/>
  <c r="R17" i="628" s="1"/>
  <c r="S17" i="628" s="1"/>
  <c r="T17" i="628" s="1"/>
  <c r="U17" i="628" s="1"/>
  <c r="V17" i="628" s="1"/>
  <c r="W17" i="628" s="1"/>
  <c r="L25" i="628"/>
  <c r="AC24" i="628"/>
  <c r="L21" i="629"/>
  <c r="L24" i="628"/>
  <c r="L19" i="629"/>
  <c r="L20" i="629"/>
  <c r="L24" i="629"/>
  <c r="Y23" i="629"/>
  <c r="X24" i="629"/>
  <c r="AC25" i="628"/>
  <c r="L21" i="628"/>
  <c r="L20" i="628"/>
  <c r="L23" i="629"/>
  <c r="L18" i="628"/>
  <c r="AD23" i="628"/>
  <c r="L19" i="628"/>
  <c r="L18" i="629"/>
  <c r="L23" i="628"/>
  <c r="V17" i="631" l="1"/>
  <c r="W17" i="631" s="1"/>
  <c r="X17" i="628"/>
  <c r="Z17" i="628" s="1"/>
  <c r="S17" i="629"/>
  <c r="U17" i="629" s="1"/>
  <c r="V17" i="629" s="1"/>
  <c r="W17" i="629" s="1"/>
  <c r="AB17" i="628" l="1"/>
  <c r="M292" i="471"/>
  <c r="R307" i="471"/>
  <c r="P297" i="471"/>
  <c r="R302" i="471"/>
  <c r="R297" i="471"/>
  <c r="H11" i="618"/>
  <c r="H7" i="618"/>
  <c r="H11" i="617"/>
  <c r="H7" i="617"/>
  <c r="H11" i="616"/>
  <c r="H7" i="616"/>
  <c r="H11" i="614"/>
  <c r="H7" i="614"/>
  <c r="H340" i="471"/>
  <c r="E29" i="205"/>
  <c r="F29" i="205"/>
  <c r="E327" i="471"/>
  <c r="E332" i="471"/>
  <c r="F338" i="471"/>
  <c r="F11" i="614"/>
  <c r="F339" i="471"/>
  <c r="M297" i="471"/>
  <c r="F341" i="471"/>
  <c r="F9" i="618"/>
  <c r="F10" i="616"/>
  <c r="M307" i="471"/>
  <c r="F13" i="618"/>
  <c r="F337" i="471"/>
  <c r="F9" i="616"/>
  <c r="F13" i="616"/>
  <c r="F10" i="614"/>
  <c r="F10" i="618"/>
  <c r="F12" i="616"/>
  <c r="F8" i="614"/>
  <c r="F11" i="618"/>
  <c r="F8" i="617"/>
  <c r="F13" i="617"/>
  <c r="F342" i="471"/>
  <c r="F9" i="614"/>
  <c r="F8" i="616"/>
  <c r="F340" i="471"/>
  <c r="F13" i="614"/>
  <c r="F8" i="618"/>
  <c r="F10" i="617"/>
  <c r="F12" i="618"/>
  <c r="F11" i="617"/>
  <c r="F12" i="617"/>
  <c r="F9" i="617"/>
  <c r="M302" i="471"/>
  <c r="F12" i="614"/>
  <c r="F11" i="616"/>
</calcChain>
</file>

<file path=xl/sharedStrings.xml><?xml version="1.0" encoding="utf-8"?>
<sst xmlns="http://schemas.openxmlformats.org/spreadsheetml/2006/main" count="6583" uniqueCount="3396">
  <si>
    <t>et_List02(_1,_2,_3)</t>
  </si>
  <si>
    <t>Ссылка</t>
  </si>
  <si>
    <t>специальный (упрощенная система налогообложения, система налогообложения для сельскохозяйственных производителей)</t>
  </si>
  <si>
    <t>без дифференциации</t>
  </si>
  <si>
    <t>Добавить МО</t>
  </si>
  <si>
    <t>Добавить строку</t>
  </si>
  <si>
    <t>ставка за содержание тепловой мощности, тыс.руб./Гкал/ч/мес</t>
  </si>
  <si>
    <t xml:space="preserve">Наименование системы теплоснабжения </t>
  </si>
  <si>
    <t>Схема подключения теплопотребляющей установки к коллектору источника тепловой энергии</t>
  </si>
  <si>
    <t>Группа потребителей</t>
  </si>
  <si>
    <t>Добавить группу потребителей</t>
  </si>
  <si>
    <t>Добавить схему подключения</t>
  </si>
  <si>
    <t>et_List06(_1,_2,_3)</t>
  </si>
  <si>
    <t>modList01</t>
  </si>
  <si>
    <t>modList03</t>
  </si>
  <si>
    <t>Территория действия тарифа</t>
  </si>
  <si>
    <t>Добавить источник тепловой энергии</t>
  </si>
  <si>
    <t>Добавить наименование системы теплоснабжения</t>
  </si>
  <si>
    <t>Добавить территорию действия тарифа</t>
  </si>
  <si>
    <t>Наименование тарифа</t>
  </si>
  <si>
    <t>Группы потребителей
(kind_of_cons)</t>
  </si>
  <si>
    <t xml:space="preserve">Источник тепловой энергии  </t>
  </si>
  <si>
    <t>к тепловой сети без дополнительного преобразования на тепловых пунктах, эксплуатируемых теплоснабжающей организацией</t>
  </si>
  <si>
    <t>организации-перепродавцы</t>
  </si>
  <si>
    <t>Добавить вид теплоносителя (параметры теплоносителя)</t>
  </si>
  <si>
    <t>надземная (наземная)</t>
  </si>
  <si>
    <t>подземная (канальная)</t>
  </si>
  <si>
    <t>подземная (бесканальная)</t>
  </si>
  <si>
    <t>Тип прокладки тепловых сетей
(kind_of_nets)</t>
  </si>
  <si>
    <t>50 - 250 мм</t>
  </si>
  <si>
    <t>251 - 400 мм</t>
  </si>
  <si>
    <t>401 - 550 мм</t>
  </si>
  <si>
    <t>551 - 700 мм</t>
  </si>
  <si>
    <t>701 мм и выше</t>
  </si>
  <si>
    <t>Диапазаны диаметров тепловых сетей
(kind_of_diameters)</t>
  </si>
  <si>
    <t>не превышает 0,1 Гкал/ч</t>
  </si>
  <si>
    <t>более 0,1 Гкал/ч и не превышает 1,5 Гкал/ч</t>
  </si>
  <si>
    <t>превышает 1,5 Гкал/ч при наличии технической возможности подключения</t>
  </si>
  <si>
    <t>превышает 1,5 Гкал/ч при отсутствии технической возможности подключения</t>
  </si>
  <si>
    <t>Подключаемая тепловая нагрузка
(kind_of_load)</t>
  </si>
  <si>
    <t>Добавить поставщика</t>
  </si>
  <si>
    <t>первичное раскрытие информации</t>
  </si>
  <si>
    <t>изменения в раскрытой ранее информации</t>
  </si>
  <si>
    <t>Чеченская республика</t>
  </si>
  <si>
    <t>Чувашская республика</t>
  </si>
  <si>
    <t>Чукотский автономный округ</t>
  </si>
  <si>
    <t>Ямало-Ненецкий автономный округ</t>
  </si>
  <si>
    <t>Ярославская область</t>
  </si>
  <si>
    <t>2</t>
  </si>
  <si>
    <t>3</t>
  </si>
  <si>
    <t>4</t>
  </si>
  <si>
    <t>Субъект РФ</t>
  </si>
  <si>
    <t>ИНН</t>
  </si>
  <si>
    <t>КПП</t>
  </si>
  <si>
    <t>Комментарии</t>
  </si>
  <si>
    <t>Результат проверки</t>
  </si>
  <si>
    <t>Расчетные листы</t>
  </si>
  <si>
    <t>Скрытые листы</t>
  </si>
  <si>
    <t>TEHSHEET</t>
  </si>
  <si>
    <t>Титульный</t>
  </si>
  <si>
    <t>AllSheetsInThisWorkbook</t>
  </si>
  <si>
    <t>modProv</t>
  </si>
  <si>
    <t>modfrmReestr</t>
  </si>
  <si>
    <t>modHyp</t>
  </si>
  <si>
    <t>г.Байконур</t>
  </si>
  <si>
    <t>г.Санкт-Петербург</t>
  </si>
  <si>
    <t>REGION</t>
  </si>
  <si>
    <t>5</t>
  </si>
  <si>
    <t>6</t>
  </si>
  <si>
    <t>Дата/Время</t>
  </si>
  <si>
    <t>Сообщение</t>
  </si>
  <si>
    <t>Статус</t>
  </si>
  <si>
    <t>modClassifierValidate</t>
  </si>
  <si>
    <t>modReestr</t>
  </si>
  <si>
    <t>modUpdTemplMain</t>
  </si>
  <si>
    <t>modList00</t>
  </si>
  <si>
    <t>Юридический адрес</t>
  </si>
  <si>
    <t>Почтовый адрес</t>
  </si>
  <si>
    <t>Наименование организации</t>
  </si>
  <si>
    <t>Вид деятельности</t>
  </si>
  <si>
    <t>Адрес регулируемой организации</t>
  </si>
  <si>
    <t>modList02</t>
  </si>
  <si>
    <t>logical</t>
  </si>
  <si>
    <t>да</t>
  </si>
  <si>
    <t>нет</t>
  </si>
  <si>
    <t>year_list</t>
  </si>
  <si>
    <t>Фамилия, имя, отчество</t>
  </si>
  <si>
    <t>Должность</t>
  </si>
  <si>
    <t>e-mail</t>
  </si>
  <si>
    <t>Республика Татарстан</t>
  </si>
  <si>
    <t>Причина</t>
  </si>
  <si>
    <t>№ п/п</t>
  </si>
  <si>
    <t>1</t>
  </si>
  <si>
    <t>Ульяновская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</si>
  <si>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</si>
  <si>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</si>
  <si>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</si>
  <si>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</si>
  <si>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</si>
  <si>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</si>
  <si>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</si>
  <si>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</si>
  <si>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</si>
  <si>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</si>
  <si>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</si>
  <si>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</si>
  <si>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</si>
  <si>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</si>
  <si>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</si>
  <si>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</si>
  <si>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 Москва</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</si>
  <si>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</si>
  <si>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</si>
  <si>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</si>
  <si>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</si>
  <si>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</si>
  <si>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</si>
  <si>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</si>
  <si>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</si>
  <si>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</si>
  <si>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</si>
  <si>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</si>
  <si>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</si>
  <si>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</si>
  <si>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</si>
  <si>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</si>
  <si>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</si>
  <si>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</si>
  <si>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</si>
  <si>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</si>
  <si>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Московская область</t>
  </si>
  <si>
    <t>Оренбургская область</t>
  </si>
  <si>
    <t>Орловская область</t>
  </si>
  <si>
    <t>Пензенская область</t>
  </si>
  <si>
    <t>Пермский край</t>
  </si>
  <si>
    <t>Приморский край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</si>
  <si>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</si>
  <si>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</si>
  <si>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</si>
  <si>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</si>
  <si>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</si>
  <si>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</si>
  <si>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</si>
  <si>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</si>
  <si>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</si>
  <si>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</si>
  <si>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</si>
  <si>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</si>
  <si>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</si>
  <si>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</si>
  <si>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</si>
  <si>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</si>
  <si>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</si>
  <si>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</si>
  <si>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</si>
  <si>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</si>
  <si>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Псковская область</t>
  </si>
  <si>
    <t>Республика Адыгея</t>
  </si>
  <si>
    <t>Республика Алтай</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</si>
  <si>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</si>
  <si>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</si>
  <si>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</si>
  <si>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</si>
  <si>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</si>
  <si>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</si>
  <si>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</si>
  <si>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Хабаровский край</t>
  </si>
  <si>
    <t>Ханты-Мансийский автономный округ</t>
  </si>
  <si>
    <t>Челябинская область</t>
  </si>
  <si>
    <t>Является ли данное юридическое лицо подразделением (филиалом) другой организации</t>
  </si>
  <si>
    <t>(код) номер телефона</t>
  </si>
  <si>
    <t>Руководитель</t>
  </si>
  <si>
    <t>Главный бухгалтер</t>
  </si>
  <si>
    <t>Должностное лицо, ответственное за составление формы</t>
  </si>
  <si>
    <t>et_Comm</t>
  </si>
  <si>
    <t>Комментарий</t>
  </si>
  <si>
    <t>Добавить</t>
  </si>
  <si>
    <t>modThisWorkbook</t>
  </si>
  <si>
    <t>modfrmCheckUpdates</t>
  </si>
  <si>
    <t>modInfo</t>
  </si>
  <si>
    <t>modComm</t>
  </si>
  <si>
    <t>Ссылки на публикации</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</si>
  <si>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</si>
  <si>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</si>
  <si>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</si>
  <si>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</si>
  <si>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</si>
  <si>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</si>
  <si>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</si>
  <si>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</si>
  <si>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</si>
  <si>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</si>
  <si>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</si>
  <si>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</si>
  <si>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</si>
  <si>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</si>
  <si>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</si>
  <si>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</si>
  <si>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modfrmDateChoose</t>
  </si>
  <si>
    <t>На официальном сайте организации</t>
  </si>
  <si>
    <t>На сайте регулирующего органа</t>
  </si>
  <si>
    <t>Месяц
(kind_of_publication)</t>
  </si>
  <si>
    <t>Наименование филиала</t>
  </si>
  <si>
    <t>общий</t>
  </si>
  <si>
    <t>общий с учетом освобождения от уплаты НДС</t>
  </si>
  <si>
    <t>НДС
/kind_of_NDS/</t>
  </si>
  <si>
    <t>Список МО</t>
  </si>
  <si>
    <t>9</t>
  </si>
  <si>
    <t>10</t>
  </si>
  <si>
    <t>11</t>
  </si>
  <si>
    <t>12</t>
  </si>
  <si>
    <t>13</t>
  </si>
  <si>
    <t>14</t>
  </si>
  <si>
    <t>15</t>
  </si>
  <si>
    <t>16</t>
  </si>
  <si>
    <t>17</t>
  </si>
  <si>
    <t>18</t>
  </si>
  <si>
    <t>19</t>
  </si>
  <si>
    <t>20</t>
  </si>
  <si>
    <t>Стандарты</t>
  </si>
  <si>
    <t>modfrmReestrMR</t>
  </si>
  <si>
    <t>В качестве примечания Вы можете указать единицу измерения</t>
  </si>
  <si>
    <t>Шаблон заполняется раздельно по каждому виду тарифа</t>
  </si>
  <si>
    <t>Номер СЦХВ(СЦВО)
/SKI_number/</t>
  </si>
  <si>
    <t>Квартал
(QUARTER)</t>
  </si>
  <si>
    <t>I квартал</t>
  </si>
  <si>
    <t>II квартал</t>
  </si>
  <si>
    <t>III квартал</t>
  </si>
  <si>
    <t>IV квартал</t>
  </si>
  <si>
    <t>Описание</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</si>
  <si>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</si>
  <si>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</si>
  <si>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</si>
  <si>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</si>
  <si>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</si>
  <si>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</si>
  <si>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</si>
  <si>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</si>
  <si>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</si>
  <si>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</si>
  <si>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Единица измерения объема оказываемых услуг ГВС
/kind_of_unit_GVS/</t>
  </si>
  <si>
    <t>тыс.куб.м/сутки</t>
  </si>
  <si>
    <t>Режим налогообложения</t>
  </si>
  <si>
    <t>Примечание</t>
  </si>
  <si>
    <t>Метод регулирования
/kind_of_control_method/</t>
  </si>
  <si>
    <t>метод экономически обоснованных расходов (затрат)</t>
  </si>
  <si>
    <t>метод сравнения аналогов</t>
  </si>
  <si>
    <t>метод индексации установленных тарифов</t>
  </si>
  <si>
    <t>метод обеспечения доходности инвестированного капитала</t>
  </si>
  <si>
    <t>modRegion</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</si>
  <si>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</si>
  <si>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Признак дифференциации тарифа</t>
  </si>
  <si>
    <t/>
  </si>
  <si>
    <t xml:space="preserve"> - необязательные для заполнения</t>
  </si>
  <si>
    <t>тариф указан с НДС для плательщиков НДС</t>
  </si>
  <si>
    <t>тариф указан без НДС для плательщиков НДС</t>
  </si>
  <si>
    <t>тариф для организаций не являющихся плательщиками НДС</t>
  </si>
  <si>
    <t>НДС
/kind_of_NDS_tariff/</t>
  </si>
  <si>
    <t>Передача</t>
  </si>
  <si>
    <t>НДС
/kind_of_NDS_tariff_people/</t>
  </si>
  <si>
    <t>тариф с НДС организаций-плательщиков НДС</t>
  </si>
  <si>
    <t>тариф организаций не являющихся плательщиками НДС</t>
  </si>
  <si>
    <t>тариф не утверждался</t>
  </si>
  <si>
    <t>Вид тарифа на передачу тепловой энергии /kind_of_tariff_unit/</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</si>
  <si>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</si>
  <si>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</si>
  <si>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</si>
  <si>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</si>
  <si>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</si>
  <si>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Срок действия цены (тарифа) на тепловую энергию (мощность)</t>
  </si>
  <si>
    <t>Двухставочный тариф</t>
  </si>
  <si>
    <t>Вид теплоносителя
(kind_of_heat_transfer)</t>
  </si>
  <si>
    <t>дата окончания</t>
  </si>
  <si>
    <t>дата начала</t>
  </si>
  <si>
    <t>Добавить период</t>
  </si>
  <si>
    <t>et_List06</t>
  </si>
  <si>
    <t>et_List07</t>
  </si>
  <si>
    <t>et_List08</t>
  </si>
  <si>
    <t>modList11</t>
  </si>
  <si>
    <t>руб./Гкал</t>
  </si>
  <si>
    <t>Вид деятельности, на которую установлен тариф /kind_of_activity_WARM/</t>
  </si>
  <si>
    <t>Гкал/ч</t>
  </si>
  <si>
    <t>куб.м/ч</t>
  </si>
  <si>
    <t>руб./Гкал/ч/мес</t>
  </si>
  <si>
    <t>Передача+Сбыт</t>
  </si>
  <si>
    <t>производство комбинированная выработка</t>
  </si>
  <si>
    <t>производство (некомбинированная выработка)+передача+сбыт</t>
  </si>
  <si>
    <t>производство (некомбинированная выработка)+передача</t>
  </si>
  <si>
    <t>производство (некомбинированная выработка)+сбыт</t>
  </si>
  <si>
    <t>производство (некомбинированная выработка)</t>
  </si>
  <si>
    <t>НДС общий
/kind_of_NDS_tariff/</t>
  </si>
  <si>
    <t>НДС общий люди
/kind_of_NDS_tariff_people/</t>
  </si>
  <si>
    <t>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</si>
  <si>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виды тарифа
/kind_group_rates/</t>
  </si>
  <si>
    <t>1.1</t>
  </si>
  <si>
    <t>Тип данных
(kind_of_data_type)</t>
  </si>
  <si>
    <t>Вид тарифа</t>
  </si>
  <si>
    <t>Величина установленного тарифа</t>
  </si>
  <si>
    <t>Дата внесения изменений в информацию, подлежащую раскрытию</t>
  </si>
  <si>
    <t>да/нет</t>
  </si>
  <si>
    <t>к коллектору источника тепловой энергии</t>
  </si>
  <si>
    <t>к тепловой сети после тепловых пунктов (на тепловых пунктах), эксплуатируемых теплоснабжающей организацией</t>
  </si>
  <si>
    <t>бюджетные организации</t>
  </si>
  <si>
    <t>прочие</t>
  </si>
  <si>
    <t>et_List00_01</t>
  </si>
  <si>
    <t>et_List00_02</t>
  </si>
  <si>
    <t>et_List00_03</t>
  </si>
  <si>
    <t>Заголовок таблицы</t>
  </si>
  <si>
    <t>Добавить наименование тарифа</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</si>
  <si>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</si>
  <si>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</si>
  <si>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</si>
  <si>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Сведения</t>
  </si>
  <si>
    <t>Сведения об изменениях в первоначально опубликованной информации*</t>
  </si>
  <si>
    <t>* Лист заполняется в случае, если на Титульном листе в поле "Тип отчета" выбрано значение «Изменения в раскрытой ранее информации».</t>
  </si>
  <si>
    <t>Вид деятельности /kind_of_activity/</t>
  </si>
  <si>
    <t>поддержание резервной тепловой мощности при отсутствии потребления тепловой энергии</t>
  </si>
  <si>
    <t>подключение к системе теплоснабжения</t>
  </si>
  <si>
    <t>сбыт тепловой энергии и теплоносителя</t>
  </si>
  <si>
    <t>передача тепловой энергии и теплоносителя</t>
  </si>
  <si>
    <t>производство теплоносителя</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</si>
  <si>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</si>
  <si>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</si>
  <si>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</si>
  <si>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Форма 2, таблица Х</t>
  </si>
  <si>
    <t>et_List03</t>
  </si>
  <si>
    <t>не известна</t>
  </si>
  <si>
    <t>Добавить сведения</t>
  </si>
  <si>
    <t>ID_TARIFF_NAME</t>
  </si>
  <si>
    <t>TARIFF_NAME</t>
  </si>
  <si>
    <t>VED_NAME</t>
  </si>
  <si>
    <t>Перечень тарифов</t>
  </si>
  <si>
    <t>modList12</t>
  </si>
  <si>
    <t>modfrmReestrObj</t>
  </si>
  <si>
    <t>modList07</t>
  </si>
  <si>
    <t>Подключаемая тепловая нагрузка
(kind_of_load3)</t>
  </si>
  <si>
    <t>Вид теплоносителя
(kind_of_heat_transfer2)</t>
  </si>
  <si>
    <t>Вид теплоносителя
(kind_of_heat_transfer3)</t>
  </si>
  <si>
    <t>Схема подключения
(kind_of_scheme_in)
(kind_of_scheme_in2)</t>
  </si>
  <si>
    <t>Наличие других периодов действия тарифа</t>
  </si>
  <si>
    <t>Вода</t>
  </si>
  <si>
    <t>Острый и редуцированный пар</t>
  </si>
  <si>
    <t>Пар</t>
  </si>
  <si>
    <t>иное</t>
  </si>
  <si>
    <t>Газ природный по регулируемой цене</t>
  </si>
  <si>
    <t>Газ природный по нерегулируемой цене</t>
  </si>
  <si>
    <t>Уголь</t>
  </si>
  <si>
    <t>Мазут</t>
  </si>
  <si>
    <t>Дизельное топливо</t>
  </si>
  <si>
    <t>Дрова</t>
  </si>
  <si>
    <t>Электроэнергия</t>
  </si>
  <si>
    <t>Прочее</t>
  </si>
  <si>
    <t>Вид топлива
(kind_of_fuel)</t>
  </si>
  <si>
    <t>Способ закупки товаров
(kind_of_zak)</t>
  </si>
  <si>
    <t>Конкурс</t>
  </si>
  <si>
    <t>Аукцион</t>
  </si>
  <si>
    <t>Аукцион в электронной форме</t>
  </si>
  <si>
    <t>Запрос котировок</t>
  </si>
  <si>
    <t>Единственный поставщик</t>
  </si>
  <si>
    <t>Иное</t>
  </si>
  <si>
    <t>year_list1</t>
  </si>
  <si>
    <t>name_rates_4</t>
  </si>
  <si>
    <t>name_rates_8</t>
  </si>
  <si>
    <t>Отборный пар, 1,2-2,5 кг/см2</t>
  </si>
  <si>
    <t>Отборный пар, 7-13 кг/см2</t>
  </si>
  <si>
    <t>Отборный пар, &gt; 13 кг/см2</t>
  </si>
  <si>
    <t>Отборный пар, 2,5-7 кг/см2</t>
  </si>
  <si>
    <t>Тип отчета</t>
  </si>
  <si>
    <t>виды тарифа
/kind_group_rates_load_filter/</t>
  </si>
  <si>
    <t>виды тарифа
/kind_group_rates_load/</t>
  </si>
  <si>
    <t>Для корректного формирования Таблицы 25 Формы 1.10 необходимо задать разбивку по диаметрам и способу прокладки тепловых сетей</t>
  </si>
  <si>
    <t>dp</t>
  </si>
  <si>
    <t>объемы потребления воды абонентами</t>
  </si>
  <si>
    <t>соответствие качества питьевой воды и горячей воды требованиям, установленным санитарными нормами и правилами</t>
  </si>
  <si>
    <t>виды признаков дифференциации
/kind_of_diff/</t>
  </si>
  <si>
    <t>40 мм и менее</t>
  </si>
  <si>
    <t>от 41 мм до 70 мм включительно</t>
  </si>
  <si>
    <t>от 71 мм до 100 мм включительно</t>
  </si>
  <si>
    <t>от 101 мм до 150 мм включительно</t>
  </si>
  <si>
    <t>от 151 мм до 200 мм включительно</t>
  </si>
  <si>
    <t>от 201 мм до 250 мм включительно</t>
  </si>
  <si>
    <t>от 250  мм и более</t>
  </si>
  <si>
    <t>Диапазаны диаметров водопроводных сетей
(kind_of_diameters2)</t>
  </si>
  <si>
    <t>modServiceModule</t>
  </si>
  <si>
    <t>TSH_et_union_hor</t>
  </si>
  <si>
    <t>TSH_et_union_vert</t>
  </si>
  <si>
    <t>Республика Крым</t>
  </si>
  <si>
    <t>Укажите является ли данное юридическое лицо подразделением(филиалом) другой организации</t>
  </si>
  <si>
    <t>Признаки дифференциации указываются в соответствии с п.6 ст.32 ФЗ РФ от 07.12.2011 №416-ФЗ</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</si>
  <si>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</si>
  <si>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Форма</t>
  </si>
  <si>
    <t>Листы</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</si>
  <si>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</si>
  <si>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Обратиться за помощью в службу технической поддержки</t>
  </si>
  <si>
    <t>Инструкция по загрузке сопроводительных материалов</t>
  </si>
  <si>
    <t>Перечень муниципальных районов и муниципальных образований (территорий действия тарифа)</t>
  </si>
  <si>
    <t>Муниципальный район</t>
  </si>
  <si>
    <t>Муниципальное образование</t>
  </si>
  <si>
    <t>Наименование</t>
  </si>
  <si>
    <t>ОКТМО</t>
  </si>
  <si>
    <t>man</t>
  </si>
  <si>
    <t>Добавить МР</t>
  </si>
  <si>
    <t>et_List01_0</t>
  </si>
  <si>
    <t>auto</t>
  </si>
  <si>
    <t>et_List01_1</t>
  </si>
  <si>
    <t>et_List01_2</t>
  </si>
  <si>
    <t>Текущая дата</t>
  </si>
  <si>
    <t>Организация</t>
  </si>
  <si>
    <t>Виды деятельности</t>
  </si>
  <si>
    <t>https://appsrv.regportal-tariff.ru/procwsxls/</t>
  </si>
  <si>
    <t>Добавить территорию для дифференциации</t>
  </si>
  <si>
    <t>Instruction</t>
  </si>
  <si>
    <t>modUpdTemplLogger</t>
  </si>
  <si>
    <t>List00</t>
  </si>
  <si>
    <t>List02</t>
  </si>
  <si>
    <t>List01</t>
  </si>
  <si>
    <t>List06_2</t>
  </si>
  <si>
    <t>List06_9</t>
  </si>
  <si>
    <t>List06_10</t>
  </si>
  <si>
    <t>List03</t>
  </si>
  <si>
    <t>List07</t>
  </si>
  <si>
    <t>ListComm</t>
  </si>
  <si>
    <t>ListCheck</t>
  </si>
  <si>
    <t>REESTR_LINK</t>
  </si>
  <si>
    <t>REESTR_DS</t>
  </si>
  <si>
    <t>modHTTP</t>
  </si>
  <si>
    <t>modSheetMain</t>
  </si>
  <si>
    <t>REESTR_VT</t>
  </si>
  <si>
    <t>REESTR_VED</t>
  </si>
  <si>
    <t>TSH_REESTR_ORG</t>
  </si>
  <si>
    <t>TSH_REESTR_MO</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</si>
  <si>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</si>
  <si>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</si>
  <si>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</si>
  <si>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</si>
  <si>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</si>
  <si>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Наличие двухставочного тарифа</t>
  </si>
  <si>
    <t>modInstruction</t>
  </si>
  <si>
    <t>г.Севастополь</t>
  </si>
  <si>
    <t>Информация</t>
  </si>
  <si>
    <t>3.1</t>
  </si>
  <si>
    <t>4.1</t>
  </si>
  <si>
    <t>5.1</t>
  </si>
  <si>
    <t>6.1</t>
  </si>
  <si>
    <t>et_List11_1</t>
  </si>
  <si>
    <t>Параметры формы</t>
  </si>
  <si>
    <t>Описание параметров формы</t>
  </si>
  <si>
    <t>Ссылка на документ</t>
  </si>
  <si>
    <t>Наименование параметра</t>
  </si>
  <si>
    <t>x</t>
  </si>
  <si>
    <t>et_List12_1</t>
  </si>
  <si>
    <t>et_List12_2</t>
  </si>
  <si>
    <t>et_List12_3</t>
  </si>
  <si>
    <t>et_List12_4</t>
  </si>
  <si>
    <t>Начало периода регулирования</t>
  </si>
  <si>
    <t>Окончание периода регулирования</t>
  </si>
  <si>
    <t>Отсутствует Интернет в границах территории МО, где организация осуществляет регулируемые виды деятельности</t>
  </si>
  <si>
    <t>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</si>
  <si>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</si>
  <si>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</si>
  <si>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r>
      <t xml:space="preserve">Форма 1.0.2 Информация о публикации в печатных изданиях </t>
    </r>
    <r>
      <rPr>
        <vertAlign val="superscript"/>
        <sz val="10"/>
        <rFont val="Tahoma"/>
        <family val="2"/>
        <charset val="204"/>
      </rPr>
      <t>2</t>
    </r>
  </si>
  <si>
    <t>Дифференциация по
 МО (территориям)</t>
  </si>
  <si>
    <t>Форма публикации</t>
  </si>
  <si>
    <t>Официальное печатное издание</t>
  </si>
  <si>
    <t>Номер</t>
  </si>
  <si>
    <t>Дата выпуска</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</si>
  <si>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</si>
  <si>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t>modCheckCyan</t>
  </si>
  <si>
    <t>modfrmRezimChoose</t>
  </si>
  <si>
    <t>modList06</t>
  </si>
  <si>
    <r>
      <t>Форма 1.0.1 Основные параметры раскрываемой информации</t>
    </r>
    <r>
      <rPr>
        <vertAlign val="superscript"/>
        <sz val="10"/>
        <rFont val="Tahoma"/>
        <family val="2"/>
        <charset val="204"/>
      </rPr>
      <t xml:space="preserve"> 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</si>
  <si>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</si>
  <si>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</si>
  <si>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</si>
  <si>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</si>
  <si>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Территория оказания услуги по регулируемому виду деятельности</t>
  </si>
  <si>
    <t>муниципальный район</t>
  </si>
  <si>
    <t>муниципальное образование</t>
  </si>
  <si>
    <t>Указывается наименование субъекта Российской Федерации</t>
  </si>
  <si>
    <t>Указывается наименование муниципального района, на территории которого организация оказывает услуги по регулируемому виду деятельности.</t>
  </si>
  <si>
    <t>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</si>
  <si>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</si>
  <si>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Добавить ЦС</t>
  </si>
  <si>
    <t>Добавить территорию</t>
  </si>
  <si>
    <t>et_List05(_1,_2,_3,_4)</t>
  </si>
  <si>
    <t>List05_2</t>
  </si>
  <si>
    <t>List05_9</t>
  </si>
  <si>
    <t>List05_10</t>
  </si>
  <si>
    <t>modList05</t>
  </si>
  <si>
    <t>ID</t>
  </si>
  <si>
    <t>LINK_NAME</t>
  </si>
  <si>
    <t>МР</t>
  </si>
  <si>
    <t>МО</t>
  </si>
  <si>
    <t>территория 2</t>
  </si>
  <si>
    <t>территория 3</t>
  </si>
  <si>
    <t>территория 4</t>
  </si>
  <si>
    <t>0</t>
  </si>
  <si>
    <t>флаг используемости территории на листе Перечень тарифов</t>
  </si>
  <si>
    <t>копия территорий</t>
  </si>
  <si>
    <t>размерженный МР</t>
  </si>
  <si>
    <t>37</t>
  </si>
  <si>
    <t>38</t>
  </si>
  <si>
    <t>39</t>
  </si>
  <si>
    <t>40</t>
  </si>
  <si>
    <t>41</t>
  </si>
  <si>
    <t>42</t>
  </si>
  <si>
    <t>43</t>
  </si>
  <si>
    <t>44</t>
  </si>
  <si>
    <t>45</t>
  </si>
  <si>
    <t>46</t>
  </si>
  <si>
    <t>47</t>
  </si>
  <si>
    <t>48</t>
  </si>
  <si>
    <t>49</t>
  </si>
  <si>
    <t>50</t>
  </si>
  <si>
    <t>51</t>
  </si>
  <si>
    <t>52</t>
  </si>
  <si>
    <t>53</t>
  </si>
  <si>
    <t>54</t>
  </si>
  <si>
    <t>55</t>
  </si>
  <si>
    <t>56</t>
  </si>
  <si>
    <t>57</t>
  </si>
  <si>
    <t>58</t>
  </si>
  <si>
    <t>59</t>
  </si>
  <si>
    <t>Почтовый адрес регулируемой организации</t>
  </si>
  <si>
    <t>Фамилия, имя, отчество руководителя</t>
  </si>
  <si>
    <t>List_H</t>
  </si>
  <si>
    <t>List_M</t>
  </si>
  <si>
    <t>00</t>
  </si>
  <si>
    <t>01</t>
  </si>
  <si>
    <t>02</t>
  </si>
  <si>
    <t>03</t>
  </si>
  <si>
    <t>04</t>
  </si>
  <si>
    <t>05</t>
  </si>
  <si>
    <t>06</t>
  </si>
  <si>
    <t>07</t>
  </si>
  <si>
    <t>08</t>
  </si>
  <si>
    <t>09</t>
  </si>
  <si>
    <t>21</t>
  </si>
  <si>
    <t>22</t>
  </si>
  <si>
    <t>23</t>
  </si>
  <si>
    <t>24</t>
  </si>
  <si>
    <t>25</t>
  </si>
  <si>
    <t>26</t>
  </si>
  <si>
    <t>27</t>
  </si>
  <si>
    <t>28</t>
  </si>
  <si>
    <t>29</t>
  </si>
  <si>
    <t>30</t>
  </si>
  <si>
    <t>31</t>
  </si>
  <si>
    <t>32</t>
  </si>
  <si>
    <t>33</t>
  </si>
  <si>
    <t>34</t>
  </si>
  <si>
    <t>35</t>
  </si>
  <si>
    <t>36</t>
  </si>
  <si>
    <t>c 01:03 до 18:55</t>
  </si>
  <si>
    <t>modListTempFilter</t>
  </si>
  <si>
    <t>TSH_REESTR_MO_FILTER</t>
  </si>
  <si>
    <t>Ответственный за заполнение формы</t>
  </si>
  <si>
    <t>Контактный телефон</t>
  </si>
  <si>
    <t>E-mail</t>
  </si>
  <si>
    <t>Перечень форм
(kind_of_forms)</t>
  </si>
  <si>
    <t>Форма 1.0.1</t>
  </si>
  <si>
    <t>Основные параметры раскрываемой информации</t>
  </si>
  <si>
    <t>МР (ОКТМО)</t>
  </si>
  <si>
    <t>List05_11</t>
  </si>
  <si>
    <t>Инструкция по работе с отчетной формой</t>
  </si>
  <si>
    <t xml:space="preserve"> - с выбором значений по двойному клику</t>
  </si>
  <si>
    <t>Указывается наименование вида регулируемой деятельности.</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</si>
  <si>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</si>
  <si>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</si>
  <si>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</si>
  <si>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Субъект Российской Федерации</t>
  </si>
  <si>
    <r>
      <t xml:space="preserve">  </t>
    </r>
    <r>
      <rPr>
        <vertAlign val="superscript"/>
        <sz val="9"/>
        <rFont val="Tahoma"/>
        <family val="2"/>
        <charset val="204"/>
      </rPr>
      <t>1</t>
    </r>
    <r>
      <rPr>
        <sz val="9"/>
        <rFont val="Tahoma"/>
        <family val="2"/>
        <charset val="204"/>
      </rPr>
      <t xml:space="preserve"> Информация размещается при раскрытии информации по каждой из форм.</t>
    </r>
  </si>
  <si>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</si>
  <si>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Дата периода регулирования, с которой вводятся изменения в тарифы</t>
  </si>
  <si>
    <t>List05_5</t>
  </si>
  <si>
    <t>List06_5</t>
  </si>
  <si>
    <t>Укажите «Да» в поле «Да/Нет», если дифференциация используется. В поле «Описание» укажите название ЦС ГВС или любое другое описание</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</si>
  <si>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</si>
  <si>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Одноставочный тариф, руб./Гкал</t>
  </si>
  <si>
    <t>ставка за тепловую  энергию, руб./Гкал</t>
  </si>
  <si>
    <t>Изменение тарифов</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</si>
  <si>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</si>
  <si>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Тарифы на теплоноситель, поставляемый теплоснабжающими организациями потребителям, другим теплоснабжающим организациям</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</si>
  <si>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</si>
  <si>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Тарифы на услуги по передаче тепловой энергии</t>
  </si>
  <si>
    <t>Тарифы на услуги по передаче теплоносителя</t>
  </si>
  <si>
    <t>Плата за услуги по поддержанию резервной тепловой мощности при отсутствии потребления тепловой энергии</t>
  </si>
  <si>
    <t>Плата за подключение к системе теплоснабжения (индивидуальная)</t>
  </si>
  <si>
    <t>Плата за подключение к системе теплоснабжения</t>
  </si>
  <si>
    <t>Одноставочный компонент на тепловую энергию, руб/Гкал</t>
  </si>
  <si>
    <t>Одноставочный тариф, руб./куб.м</t>
  </si>
  <si>
    <t>ставка за потребление горячей воды, руб./куб.м</t>
  </si>
  <si>
    <t>ставка за содержание системы ГВС, тыс.руб./куб.м/ч/мес</t>
  </si>
  <si>
    <t>ставка за тепловую энергию в компоненте на тепловую энергию, руб/Гкал</t>
  </si>
  <si>
    <t>ставка за содержание тепловой мощности в компоненте на тепловую энергию, тыс. руб./Гкал/ч в мес.</t>
  </si>
  <si>
    <t>Заявитель</t>
  </si>
  <si>
    <t>Наименование объекта, адрес</t>
  </si>
  <si>
    <t>Подключаемая тепловая нагрузка, Гкал/ч</t>
  </si>
  <si>
    <t>Тип прокладки тепловых сетей</t>
  </si>
  <si>
    <t>Диаметр тепловых сетей</t>
  </si>
  <si>
    <t>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</si>
  <si>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</si>
  <si>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Параметр дифференциации тарифа</t>
  </si>
  <si>
    <t>Ставка за содержание тепловой мощности, тыс. руб./Гкал/ч/мес.</t>
  </si>
  <si>
    <t>Период действия тарифа</t>
  </si>
  <si>
    <t>вода</t>
  </si>
  <si>
    <t>пар</t>
  </si>
  <si>
    <t>отборный пар, 1.2-2.5 кг/см2</t>
  </si>
  <si>
    <t>отборный пар, 2.5-7 кг/см2</t>
  </si>
  <si>
    <t>отборный пар, 7-13 кг/см2</t>
  </si>
  <si>
    <t>отборный пар, &gt; 13 кг/см2</t>
  </si>
  <si>
    <t>острый и редуцированный пар</t>
  </si>
  <si>
    <t>горячая вода в системе централизованного теплоснабжения на отопление</t>
  </si>
  <si>
    <t>горячая вода в системе централизованного теплоснабжения на горячее водоснабжение</t>
  </si>
  <si>
    <t>прочее</t>
  </si>
  <si>
    <t>Период действия</t>
  </si>
  <si>
    <r>
      <t>Форма 4.2.2 Информация о величинах тарифов на теплоноситель, передачу тепловой энергии, теплоносителя</t>
    </r>
    <r>
      <rPr>
        <vertAlign val="superscript"/>
        <sz val="10"/>
        <rFont val="Tahoma"/>
        <family val="2"/>
        <charset val="204"/>
      </rPr>
      <t>1</t>
    </r>
  </si>
  <si>
    <t>Компонент на теплоноситель, руб./куб.м</t>
  </si>
  <si>
    <t>Параметр дифференциации тарифа/Заявитель</t>
  </si>
  <si>
    <t>с НДС</t>
  </si>
  <si>
    <t>без НДС</t>
  </si>
  <si>
    <t>Плата за подключение (технологическое присоединение), тыс. руб./Гкал/ч (руб.)</t>
  </si>
  <si>
    <t>В колодке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</si>
  <si>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Указывается наименование источника тепловой энергии.</t>
  </si>
  <si>
    <t>Дифференциация по 
централизованным системам теплоснабжения</t>
  </si>
  <si>
    <t>Дифференциация по источникам тепловой энергии</t>
  </si>
  <si>
    <t>Перечень тарифов и технологически не связанных между собой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t>
  </si>
  <si>
    <t>Добавить диапазон диаметров тепловых сетей</t>
  </si>
  <si>
    <t>Добавить тип прокладки тепловых сетей</t>
  </si>
  <si>
    <t>Добавить СТ для дифференциации</t>
  </si>
  <si>
    <t>Добавить источник для дифференциации</t>
  </si>
  <si>
    <t>Тариф на теплоноситель, поставляемый потребителям</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</si>
  <si>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</si>
  <si>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</si>
  <si>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</si>
  <si>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NDS</t>
  </si>
  <si>
    <t>woNDS</t>
  </si>
  <si>
    <t>Тип теплоснабжающей организации</t>
  </si>
  <si>
    <r>
      <rPr>
        <b/>
        <sz val="9"/>
        <rFont val="Tahoma"/>
        <family val="2"/>
        <charset val="204"/>
      </rPr>
      <t>Тип организации</t>
    </r>
    <r>
      <rPr>
        <sz val="9"/>
        <rFont val="Tahoma"/>
        <family val="2"/>
        <charset val="204"/>
      </rPr>
      <t xml:space="preserve">
kind_of_org_type</t>
    </r>
  </si>
  <si>
    <t>Регулируемая организация</t>
  </si>
  <si>
    <t>Единая теплоснабжающая организация</t>
  </si>
  <si>
    <t>Теплоснабжающая организация в ценовой зоне теплоснабжения</t>
  </si>
  <si>
    <t>Теплосетевая организация в ценовой зоне теплоснабжения</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</si>
  <si>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</si>
  <si>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</si>
  <si>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</si>
  <si>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</si>
  <si>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</si>
  <si>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</si>
  <si>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</si>
  <si>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</si>
  <si>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График поэтапного равномерного доведения предельного уровня цены на тепловую энергию (мощность)</t>
  </si>
  <si>
    <t>3_i</t>
  </si>
  <si>
    <t>List05_1</t>
  </si>
  <si>
    <t>List06_1</t>
  </si>
  <si>
    <t>List05_3</t>
  </si>
  <si>
    <t>List06_3</t>
  </si>
  <si>
    <t>List05_3_i</t>
  </si>
  <si>
    <t>List06_3_i</t>
  </si>
  <si>
    <t>List05_8</t>
  </si>
  <si>
    <t>List06_8</t>
  </si>
  <si>
    <t>List05_4</t>
  </si>
  <si>
    <t>List06_4</t>
  </si>
  <si>
    <t>List05_6</t>
  </si>
  <si>
    <t>List06_6</t>
  </si>
  <si>
    <t>List05_7</t>
  </si>
  <si>
    <t>List06_7</t>
  </si>
  <si>
    <t>List05_13</t>
  </si>
  <si>
    <t>List06_13</t>
  </si>
  <si>
    <t>Предельный уровнь цены на тепловую энергию (мощность), поставляемую теплоснабжающими организациями потребителям. Индикативы</t>
  </si>
  <si>
    <t>ставка за тепловую энергию, руб./Гкал</t>
  </si>
  <si>
    <t>ставка за содержание тепловой мощности, тыс. руб./Гкал/ч/мес.</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</si>
  <si>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</si>
  <si>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Тарифы на тепловую энергию (мощность), поставляемую другим теплоснабжающим организациям теплоснабжающими организациями</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</si>
  <si>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</si>
  <si>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Одноставочный тариф, руб./Гкал (руб./куб.м)</t>
  </si>
  <si>
    <t>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t>
  </si>
  <si>
    <t>Дата подачи заявления об утверждении тарифов</t>
  </si>
  <si>
    <t>Номер подачи заявления об утверждении тарифов</t>
  </si>
  <si>
    <t>Первичное предложение по тарифам</t>
  </si>
  <si>
    <t>Дата подачи заявления об изменении тарифов</t>
  </si>
  <si>
    <t>Номер заявления об изменении тарифов</t>
  </si>
  <si>
    <t>Сведения о планировании закупочных процедур</t>
  </si>
  <si>
    <t>Сведения о результатах проведения закупочных процедур</t>
  </si>
  <si>
    <t>Период действия тарифов</t>
  </si>
  <si>
    <t>с</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</si>
  <si>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</si>
  <si>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</si>
  <si>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
В колонке «Информация» указывается наименование инвестиционной программы.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</si>
  <si>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</si>
  <si>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2.1</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</si>
  <si>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</si>
  <si>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</si>
  <si>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</si>
  <si>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7.1</t>
  </si>
  <si>
    <t>Форма 4.9 Информация о способах приобретения, стоимости и объемах товаров, необходимых для производства товаров и (или) оказания услуг</t>
  </si>
  <si>
    <t>Информация о способах приобретения, стоимости и объемах товаров, необходимых для производства товаров и (или) оказания услуг</t>
  </si>
  <si>
    <t>Форма 4.9</t>
  </si>
  <si>
    <t>Сведения о правовых актах, регламентирующих правила закупки (положение о закупках) в организации</t>
  </si>
  <si>
    <t>Сведения о месте размещения положения о закупках организации</t>
  </si>
  <si>
    <t>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t>
  </si>
  <si>
    <t>et_List13_1</t>
  </si>
  <si>
    <t>et_List14_1_1</t>
  </si>
  <si>
    <t>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
Даты начала и окончания периода действия тарифов указывается в виде «ДД.ММ.ГГГГ».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</si>
  <si>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et_List14_1_4</t>
  </si>
  <si>
    <t>et_List14_1_2</t>
  </si>
  <si>
    <t>et_List14_1_3</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</si>
  <si>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vertAlign val="superscript"/>
        <sz val="10"/>
        <rFont val="Tahoma"/>
        <family val="2"/>
        <charset val="204"/>
      </rPr>
      <t>1</t>
    </r>
  </si>
  <si>
    <t>Информация о предложении регулируемой организацией об установлении тарифов в сфере теплоснабжения на очередной период регулирования</t>
  </si>
  <si>
    <t>Форма 4.10.1</t>
  </si>
  <si>
    <t>При размещении информации по данной форме дополнительно указывается дата подачи заявления об утверждении тарифа и его номер.</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</si>
  <si>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
Даты начала и окончания периода действия тарифов указывается в виде «ДД.ММ.ГГГГ».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</si>
  <si>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необходимой валовой выручки указывается в колонке «Информация» в тыс. руб.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</si>
  <si>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регулировании тарифов в предыдущий период регулирования (при их наличии), определенном в соответствии с законодательством в сфере теплоснабжения</t>
  </si>
  <si>
    <t>Размер недополученных доходов регулируемой организацией, исчисленный в соответствии с законодательством в сфере теплоснабжения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</si>
  <si>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</si>
  <si>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</si>
  <si>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r>
      <t>Форма 4.10.2 Информация о предложении величин тарифов на тепловую энергию, поддержанию резервной тепловой мощности</t>
    </r>
    <r>
      <rPr>
        <vertAlign val="superscript"/>
        <sz val="10"/>
        <rFont val="Tahoma"/>
        <family val="2"/>
        <charset val="204"/>
      </rPr>
      <t>1</t>
    </r>
  </si>
  <si>
    <t>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</si>
  <si>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Без дифференциации; к коллектору источника тепловой энергии; к тепловой сети без дополнительного преобразования на тепловых пунктах, эксплуатируемых теплоснабжающей организацией;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</si>
  <si>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Указывается группа потребителей при наличии дифференциации тарифа по группам потребителей.
Значение выбирается из перечня: Организации-перепродавцы; Бюджетные организации; Население; Прочие; Без дифференциации.
В случае дифференциации тарифов группам потребителей информация по ним указывается в отдельных строках.</t>
  </si>
  <si>
    <t>В колонке «Параметр дифференциации тарифов» 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</si>
  <si>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По данной форме размещается в том числе информация о предложении об установлении цен (тарифов) в сфере теплоснабжения для единых теплоснабжающих организаций, а также теплоснабжающих организаций, теплосетевых организаций в ценовых зонах теплоснабжения.</t>
  </si>
  <si>
    <t>Информация о предложении величин тарифов на тепловую энергию, поддержанию резервной тепловой мощности</t>
  </si>
  <si>
    <t>Форма 4.10.2</t>
  </si>
  <si>
    <t>Форма 4.10.3</t>
  </si>
  <si>
    <t>Форма 4.10.4</t>
  </si>
  <si>
    <t>Форма 4.10.5</t>
  </si>
  <si>
    <t>Форма 4.10.6</t>
  </si>
  <si>
    <t>Форма 4.10.2 Информация о предложении величин тарифов на тепловую энергию, поддержанию резервной тепловой мощности</t>
  </si>
  <si>
    <t>Форма 4.10.3 Информация о предложении величин тарифов на теплоноситель, передачу тепловой энергии, теплоносителя</t>
  </si>
  <si>
    <t>Информация о предложении величин тарифов на теплоноситель, передачу тепловой энергии, теплоносителя</t>
  </si>
  <si>
    <r>
      <t>Форма 4.10.3 Информация о предложении величин тарифов на теплоноситель, передачу тепловой энергии, теплоносителя</t>
    </r>
    <r>
      <rPr>
        <vertAlign val="superscript"/>
        <sz val="10"/>
        <rFont val="Tahoma"/>
        <family val="2"/>
        <charset val="204"/>
      </rPr>
      <t>1</t>
    </r>
  </si>
  <si>
    <t>В колонке «Параметр дифференциации тарифов» 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видам теплоносителя информация по ним указывается в отдельных строках.</t>
  </si>
  <si>
    <t>Для каждого вида цены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цены (тарифа) и его номер.
По данной форме размещается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</si>
  <si>
    <r>
      <t>Форма 4.10.4 Информация о предложении величин тарифов на горячую воду (в открытых системах)</t>
    </r>
    <r>
      <rPr>
        <vertAlign val="superscript"/>
        <sz val="10"/>
        <rFont val="Tahoma"/>
        <family val="2"/>
        <charset val="204"/>
      </rPr>
      <t>1</t>
    </r>
  </si>
  <si>
    <t>Информация о предложении величин тарифов на горячую воду (в открытых системах)</t>
  </si>
  <si>
    <t>Форма 4.10.4 Информация о предложении величин тарифов на горячую воду (в открытых системах)</t>
  </si>
  <si>
    <t>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</si>
  <si>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В случае отсутствия разбивки тарифа на компоненты колонки «Компонент на теплоноситель, руб./куб.м»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</si>
  <si>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При размещении информации по данной форме дополнительно указывается дата подачи заявления об утверждении цены (тарифа) и его номер.
По данной форме раскрывается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</si>
  <si>
    <t>Форма 4.10.5 Информация о предложении величин тарифов на подключение к системе теплоснабжения</t>
  </si>
  <si>
    <t>Форма 4.10.6 Информация о предложении платы за подключение к системе теплоснабжения в индивидуальном порядке</t>
  </si>
  <si>
    <t>Информация о предложении платы за подключение к системе теплоснабжения в индивидуальном порядке</t>
  </si>
  <si>
    <r>
      <t>Форма 4.10.6 Информация о предложении платы за подключение к системе теплоснабжения в индивидуальном порядке</t>
    </r>
    <r>
      <rPr>
        <vertAlign val="superscript"/>
        <sz val="10"/>
        <rFont val="Tahoma"/>
        <family val="2"/>
        <charset val="204"/>
      </rPr>
      <t>1</t>
    </r>
  </si>
  <si>
    <r>
      <t>Форма 4.10.5 Информация о предложении величин тарифов на подключение к системе теплоснабжения</t>
    </r>
    <r>
      <rPr>
        <vertAlign val="superscript"/>
        <sz val="10"/>
        <rFont val="Tahoma"/>
        <family val="2"/>
        <charset val="204"/>
      </rPr>
      <t>1</t>
    </r>
  </si>
  <si>
    <t>Информация о предложении величин тарифов на подключение к системе теплоснабжения</t>
  </si>
  <si>
    <t>При размещении информации по данной форме дополнительно указывается дата подачи заявления об утверждении цены (тарифа) и его номер.
По данной форме размещается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</si>
  <si>
    <t>В колодке «Заявитель» указывается наименование 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категориям потребителей/заявителям информация по ним указывается в отдельных строках.
В случае дифференциации по периодам действия тарифа информация по ним указывается в отдельных колонках.</t>
  </si>
  <si>
    <t>При размещении информации по данной форме дополнительно указывается дата подачи заявления об утверждении платы и его номер.
По данной форме раскрывается в том числе информация о предложении об установлении соответствующих цен (тарифов) в сфере теплоснабжения для единых теплоснабжающих организаций, а также теплоснабжающих организаций, теплосетевых организаций в ценовых зонах теплоснабжения.</t>
  </si>
  <si>
    <t>List13</t>
  </si>
  <si>
    <t>List14_1</t>
  </si>
  <si>
    <t>modList14_1</t>
  </si>
  <si>
    <t>modList13</t>
  </si>
  <si>
    <t>Информация о способах приобретения, стоимости и объемах товаров, необходимых для производства регулируемых товаров и (или) оказания регулируемых услуг регулируемых организаций, публикуется по форме 4.2 едиными теплоснабжающими организациями, теплоснабжающими организациями и теплосетевыми организациями в ценовых зонах теплоснабжения позднее 30 календарных дней со дня направления годового бухгалтерского баланса в налоговые органы с учетом положений пункта 30 постановления Правительства №570 от 5 июля 2013 г.</t>
  </si>
  <si>
    <t>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t>
  </si>
  <si>
    <t>*</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</si>
  <si>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</si>
  <si>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</si>
  <si>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население и приравненные категории</t>
  </si>
  <si>
    <t>Проверка доступных обновлений...</t>
  </si>
  <si>
    <t>Нет доступных обновлений для отчёта с кодом FAS.JKH.OPEN.INFO.REQUEST.WARM!</t>
  </si>
  <si>
    <t>07.11.2022</t>
  </si>
  <si>
    <t>Агрызский муниципальный район</t>
  </si>
  <si>
    <t>92601000</t>
  </si>
  <si>
    <t>Азевское</t>
  </si>
  <si>
    <t>92601405</t>
  </si>
  <si>
    <t>Бимское</t>
  </si>
  <si>
    <t>92601410</t>
  </si>
  <si>
    <t>Город Агрыз</t>
  </si>
  <si>
    <t>92601101</t>
  </si>
  <si>
    <t>Девятернинское</t>
  </si>
  <si>
    <t>92601425</t>
  </si>
  <si>
    <t>Иж-Бобьинское</t>
  </si>
  <si>
    <t>92601430</t>
  </si>
  <si>
    <t>Исенбаевское</t>
  </si>
  <si>
    <t>92601435</t>
  </si>
  <si>
    <t>Кадряковское</t>
  </si>
  <si>
    <t>92601438</t>
  </si>
  <si>
    <t>Кадыбашское</t>
  </si>
  <si>
    <t>92601440</t>
  </si>
  <si>
    <t>Кичкетанское</t>
  </si>
  <si>
    <t>92601415</t>
  </si>
  <si>
    <t>Красноборское</t>
  </si>
  <si>
    <t>92601445</t>
  </si>
  <si>
    <t>Крындинское</t>
  </si>
  <si>
    <t>92601449</t>
  </si>
  <si>
    <t>Кудашевское</t>
  </si>
  <si>
    <t>92601454</t>
  </si>
  <si>
    <t>Кулегашское</t>
  </si>
  <si>
    <t>92601420</t>
  </si>
  <si>
    <t>Кучуковское</t>
  </si>
  <si>
    <t>92601458</t>
  </si>
  <si>
    <t>Новобизякинское</t>
  </si>
  <si>
    <t>92601463</t>
  </si>
  <si>
    <t>Салаушское</t>
  </si>
  <si>
    <t>92601468</t>
  </si>
  <si>
    <t>Сарсак-Омгинское</t>
  </si>
  <si>
    <t>92601472</t>
  </si>
  <si>
    <t>Старосляковское</t>
  </si>
  <si>
    <t>92601477</t>
  </si>
  <si>
    <t>Старочекалдинское</t>
  </si>
  <si>
    <t>92601481</t>
  </si>
  <si>
    <t>Табарлинское</t>
  </si>
  <si>
    <t>92601486</t>
  </si>
  <si>
    <t>Терсинское</t>
  </si>
  <si>
    <t>92601491</t>
  </si>
  <si>
    <t>Шаршадинское</t>
  </si>
  <si>
    <t>92601496</t>
  </si>
  <si>
    <t>Азнакаевский муниципальный район</t>
  </si>
  <si>
    <t>92602000</t>
  </si>
  <si>
    <t>Агерзинское</t>
  </si>
  <si>
    <t>92602404</t>
  </si>
  <si>
    <t>Алькеевское</t>
  </si>
  <si>
    <t>92602408</t>
  </si>
  <si>
    <t>Асеевское</t>
  </si>
  <si>
    <t>92602412</t>
  </si>
  <si>
    <t>Балтачевское</t>
  </si>
  <si>
    <t>92602416</t>
  </si>
  <si>
    <t>Бирючевское</t>
  </si>
  <si>
    <t>92602418</t>
  </si>
  <si>
    <t>Вахитовское</t>
  </si>
  <si>
    <t>92602420</t>
  </si>
  <si>
    <t>Верхнестярлинское</t>
  </si>
  <si>
    <t>92602424</t>
  </si>
  <si>
    <t>Город Азнакаево</t>
  </si>
  <si>
    <t>92602101</t>
  </si>
  <si>
    <t>Ильбяковское</t>
  </si>
  <si>
    <t>92602427</t>
  </si>
  <si>
    <t>Какре-Елгинское</t>
  </si>
  <si>
    <t>92602428</t>
  </si>
  <si>
    <t>Карамалинское</t>
  </si>
  <si>
    <t>92602432</t>
  </si>
  <si>
    <t>Мальбагушское</t>
  </si>
  <si>
    <t>92602436</t>
  </si>
  <si>
    <t>Масягутовское</t>
  </si>
  <si>
    <t>92602440</t>
  </si>
  <si>
    <t>Микулинское</t>
  </si>
  <si>
    <t>92602444</t>
  </si>
  <si>
    <t>Сапеевское</t>
  </si>
  <si>
    <t>92602448</t>
  </si>
  <si>
    <t>Сарлинское</t>
  </si>
  <si>
    <t>92602452</t>
  </si>
  <si>
    <t>Сухояшское</t>
  </si>
  <si>
    <t>92602456</t>
  </si>
  <si>
    <t>Татарско-Шуганское</t>
  </si>
  <si>
    <t>92602458</t>
  </si>
  <si>
    <t>Тойкинское</t>
  </si>
  <si>
    <t>92602459</t>
  </si>
  <si>
    <t>Тумутукское</t>
  </si>
  <si>
    <t>92602460</t>
  </si>
  <si>
    <t>Уразаевское</t>
  </si>
  <si>
    <t>92602462</t>
  </si>
  <si>
    <t>Урманаевское</t>
  </si>
  <si>
    <t>92602464</t>
  </si>
  <si>
    <t>Урсаевское</t>
  </si>
  <si>
    <t>92602468</t>
  </si>
  <si>
    <t>Учаллинское</t>
  </si>
  <si>
    <t>92602472</t>
  </si>
  <si>
    <t>Чалпинское</t>
  </si>
  <si>
    <t>92602476</t>
  </si>
  <si>
    <t>Чемодуровское</t>
  </si>
  <si>
    <t>92602480</t>
  </si>
  <si>
    <t>Чубар-Абдулловское</t>
  </si>
  <si>
    <t>92602484</t>
  </si>
  <si>
    <t>поселок городского типа Актюбинский</t>
  </si>
  <si>
    <t>92602157</t>
  </si>
  <si>
    <t>Аксубаевский муниципальный район</t>
  </si>
  <si>
    <t>92604000</t>
  </si>
  <si>
    <t>Беловское</t>
  </si>
  <si>
    <t>92604410</t>
  </si>
  <si>
    <t>Емелькинское</t>
  </si>
  <si>
    <t>92604413</t>
  </si>
  <si>
    <t>Карасинское</t>
  </si>
  <si>
    <t>92604414</t>
  </si>
  <si>
    <t>Кривоозерское</t>
  </si>
  <si>
    <t>92604415</t>
  </si>
  <si>
    <t>Мюдовское</t>
  </si>
  <si>
    <t>92604420</t>
  </si>
  <si>
    <t>Новоаксубаевское</t>
  </si>
  <si>
    <t>92604425</t>
  </si>
  <si>
    <t>Новоибрайкинское</t>
  </si>
  <si>
    <t>92604430</t>
  </si>
  <si>
    <t>Новокиреметское</t>
  </si>
  <si>
    <t>92604435</t>
  </si>
  <si>
    <t>Саврушское</t>
  </si>
  <si>
    <t>92604445</t>
  </si>
  <si>
    <t>Староибрайкинское</t>
  </si>
  <si>
    <t>92604450</t>
  </si>
  <si>
    <t>Староильдеряковское</t>
  </si>
  <si>
    <t>92604455</t>
  </si>
  <si>
    <t>Старокиреметское</t>
  </si>
  <si>
    <t>92604460</t>
  </si>
  <si>
    <t>Старокиязлинское</t>
  </si>
  <si>
    <t>92604465</t>
  </si>
  <si>
    <t>Старотатарско-Адамское</t>
  </si>
  <si>
    <t>92604468</t>
  </si>
  <si>
    <t>Старотимошкинское</t>
  </si>
  <si>
    <t>92604470</t>
  </si>
  <si>
    <t>Староузеевское</t>
  </si>
  <si>
    <t>92604475</t>
  </si>
  <si>
    <t>Сунчелеевское</t>
  </si>
  <si>
    <t>92604480</t>
  </si>
  <si>
    <t>Трудолюбовское</t>
  </si>
  <si>
    <t>92604485</t>
  </si>
  <si>
    <t>Урмандеевское</t>
  </si>
  <si>
    <t>92604490</t>
  </si>
  <si>
    <t>Щербенское</t>
  </si>
  <si>
    <t>92604493</t>
  </si>
  <si>
    <t>поселок городского типа Аксубаево</t>
  </si>
  <si>
    <t>92604151</t>
  </si>
  <si>
    <t>Актанышский муниципальный район</t>
  </si>
  <si>
    <t>92605000</t>
  </si>
  <si>
    <t>Аишевское</t>
  </si>
  <si>
    <t>92605402</t>
  </si>
  <si>
    <t>Аккузовское</t>
  </si>
  <si>
    <t>92605404</t>
  </si>
  <si>
    <t>Актанышбашское</t>
  </si>
  <si>
    <t>92605408</t>
  </si>
  <si>
    <t>Актанышское</t>
  </si>
  <si>
    <t>92605409</t>
  </si>
  <si>
    <t>Атясевское</t>
  </si>
  <si>
    <t>92605411</t>
  </si>
  <si>
    <t>Верхнеяхшеевское</t>
  </si>
  <si>
    <t>92605415</t>
  </si>
  <si>
    <t>Казкеевское</t>
  </si>
  <si>
    <t>92605419</t>
  </si>
  <si>
    <t>Кировское</t>
  </si>
  <si>
    <t>92605423</t>
  </si>
  <si>
    <t>Кузякинское</t>
  </si>
  <si>
    <t>92605427</t>
  </si>
  <si>
    <t>Масадинское</t>
  </si>
  <si>
    <t>92605438</t>
  </si>
  <si>
    <t>Новоалимовское</t>
  </si>
  <si>
    <t>92605434</t>
  </si>
  <si>
    <t>Поисевское</t>
  </si>
  <si>
    <t>92605441</t>
  </si>
  <si>
    <t>Староаймановское</t>
  </si>
  <si>
    <t>92605445</t>
  </si>
  <si>
    <t>Старобайсаровское</t>
  </si>
  <si>
    <t>92605448</t>
  </si>
  <si>
    <t>Старобугадинское</t>
  </si>
  <si>
    <t>92605451</t>
  </si>
  <si>
    <t>Старокурмашевское</t>
  </si>
  <si>
    <t>92605454</t>
  </si>
  <si>
    <t>Старосафаровское</t>
  </si>
  <si>
    <t>92605457</t>
  </si>
  <si>
    <t>Такталачукское</t>
  </si>
  <si>
    <t>92605464</t>
  </si>
  <si>
    <t>Татарско-Суксинское</t>
  </si>
  <si>
    <t>92605470</t>
  </si>
  <si>
    <t>Татарско-Ямалинское</t>
  </si>
  <si>
    <t>92605473</t>
  </si>
  <si>
    <t>Тлякеевское</t>
  </si>
  <si>
    <t>92605477</t>
  </si>
  <si>
    <t>Тюковское</t>
  </si>
  <si>
    <t>92605481</t>
  </si>
  <si>
    <t>92605430</t>
  </si>
  <si>
    <t>Усинское</t>
  </si>
  <si>
    <t>92605432</t>
  </si>
  <si>
    <t>Чалманаратское</t>
  </si>
  <si>
    <t>92605485</t>
  </si>
  <si>
    <t>Чуракаевское</t>
  </si>
  <si>
    <t>92605493</t>
  </si>
  <si>
    <t>Алексеевский муниципальный район</t>
  </si>
  <si>
    <t>92606000</t>
  </si>
  <si>
    <t>Билярское</t>
  </si>
  <si>
    <t>92606405</t>
  </si>
  <si>
    <t>Большеполянское</t>
  </si>
  <si>
    <t>92606410</t>
  </si>
  <si>
    <t>Большетиганское</t>
  </si>
  <si>
    <t>92606415</t>
  </si>
  <si>
    <t>Бутлеровское</t>
  </si>
  <si>
    <t>92606420</t>
  </si>
  <si>
    <t>Войкинское</t>
  </si>
  <si>
    <t>92606425</t>
  </si>
  <si>
    <t>Ерыклинское</t>
  </si>
  <si>
    <t>92606435</t>
  </si>
  <si>
    <t>Куркульское</t>
  </si>
  <si>
    <t>92606440</t>
  </si>
  <si>
    <t>Курналинское</t>
  </si>
  <si>
    <t>92606442</t>
  </si>
  <si>
    <t>Лебединское</t>
  </si>
  <si>
    <t>92606445</t>
  </si>
  <si>
    <t>Лебяжинское</t>
  </si>
  <si>
    <t>92606450</t>
  </si>
  <si>
    <t>Левашевское</t>
  </si>
  <si>
    <t>92606455</t>
  </si>
  <si>
    <t>Майнское</t>
  </si>
  <si>
    <t>92606460</t>
  </si>
  <si>
    <t>Подлесно-Шенталинское</t>
  </si>
  <si>
    <t>92606470</t>
  </si>
  <si>
    <t>Родниковское</t>
  </si>
  <si>
    <t>92606475</t>
  </si>
  <si>
    <t>Ромодановское</t>
  </si>
  <si>
    <t>92606476</t>
  </si>
  <si>
    <t>Сахаровское</t>
  </si>
  <si>
    <t>92606478</t>
  </si>
  <si>
    <t>Среднетиганское</t>
  </si>
  <si>
    <t>92606480</t>
  </si>
  <si>
    <t>Степношенталинское</t>
  </si>
  <si>
    <t>92606490</t>
  </si>
  <si>
    <t>Ялкынское</t>
  </si>
  <si>
    <t>92606495</t>
  </si>
  <si>
    <t>поселок городского типа Алексеевское</t>
  </si>
  <si>
    <t>92606151</t>
  </si>
  <si>
    <t>Алькеевский муниципальный район</t>
  </si>
  <si>
    <t>92607000</t>
  </si>
  <si>
    <t>Аппаковское</t>
  </si>
  <si>
    <t>92607404</t>
  </si>
  <si>
    <t>Базарно-Матакское</t>
  </si>
  <si>
    <t>92607408</t>
  </si>
  <si>
    <t>Борискинское</t>
  </si>
  <si>
    <t>92607412</t>
  </si>
  <si>
    <t>Верхнеколчуринское</t>
  </si>
  <si>
    <t>92607416</t>
  </si>
  <si>
    <t>Каргопольское</t>
  </si>
  <si>
    <t>92607420</t>
  </si>
  <si>
    <t>Кошкинское</t>
  </si>
  <si>
    <t>92607424</t>
  </si>
  <si>
    <t>Нижнеалькеевское</t>
  </si>
  <si>
    <t>92607428</t>
  </si>
  <si>
    <t>Нижнекачеевское</t>
  </si>
  <si>
    <t>92607432</t>
  </si>
  <si>
    <t>Новоургагарское</t>
  </si>
  <si>
    <t>92607440</t>
  </si>
  <si>
    <t>Салманское</t>
  </si>
  <si>
    <t>92607444</t>
  </si>
  <si>
    <t>Староалпаровское</t>
  </si>
  <si>
    <t>92607448</t>
  </si>
  <si>
    <t>Старокамкинское</t>
  </si>
  <si>
    <t>92607452</t>
  </si>
  <si>
    <t>Староматакское</t>
  </si>
  <si>
    <t>92607456</t>
  </si>
  <si>
    <t>Старосалмановское</t>
  </si>
  <si>
    <t>92607460</t>
  </si>
  <si>
    <t>Старохурадинское</t>
  </si>
  <si>
    <t>92607464</t>
  </si>
  <si>
    <t>Старочелнинское</t>
  </si>
  <si>
    <t>92607468</t>
  </si>
  <si>
    <t>Тяжбердинское</t>
  </si>
  <si>
    <t>92607470</t>
  </si>
  <si>
    <t>Чувашско-Бродское</t>
  </si>
  <si>
    <t>92607472</t>
  </si>
  <si>
    <t>Чувашско-Бурнаевское</t>
  </si>
  <si>
    <t>92607476</t>
  </si>
  <si>
    <t>Шибашинское</t>
  </si>
  <si>
    <t>92607484</t>
  </si>
  <si>
    <t>Юхмачинское</t>
  </si>
  <si>
    <t>92607488</t>
  </si>
  <si>
    <t>Альметьевский муниципальный район</t>
  </si>
  <si>
    <t>92608000</t>
  </si>
  <si>
    <t>Абдрахмановское</t>
  </si>
  <si>
    <t>92608403</t>
  </si>
  <si>
    <t>Альметьевское</t>
  </si>
  <si>
    <t>92608404</t>
  </si>
  <si>
    <t>92608424</t>
  </si>
  <si>
    <t>Багряж-Никольское</t>
  </si>
  <si>
    <t>92608406</t>
  </si>
  <si>
    <t>Бишмунчинское</t>
  </si>
  <si>
    <t>92608409</t>
  </si>
  <si>
    <t>92608412</t>
  </si>
  <si>
    <t>Бутинское</t>
  </si>
  <si>
    <t>92608413</t>
  </si>
  <si>
    <t>Васильевское</t>
  </si>
  <si>
    <t>92608416</t>
  </si>
  <si>
    <t>Верхнеакташское</t>
  </si>
  <si>
    <t>92608418</t>
  </si>
  <si>
    <t>Верхнемактаминское</t>
  </si>
  <si>
    <t>92608419</t>
  </si>
  <si>
    <t>Город Альметьевск</t>
  </si>
  <si>
    <t>92608101</t>
  </si>
  <si>
    <t>Елховское</t>
  </si>
  <si>
    <t>92608421</t>
  </si>
  <si>
    <t>Ерсубайкинское</t>
  </si>
  <si>
    <t>92608422</t>
  </si>
  <si>
    <t>Калейкинское</t>
  </si>
  <si>
    <t>92608427</t>
  </si>
  <si>
    <t>Кама-Исмагиловское</t>
  </si>
  <si>
    <t>92608428</t>
  </si>
  <si>
    <t>Кичуйское</t>
  </si>
  <si>
    <t>92608433</t>
  </si>
  <si>
    <t>Кичучатовское</t>
  </si>
  <si>
    <t>92608434</t>
  </si>
  <si>
    <t>Клементейкинское</t>
  </si>
  <si>
    <t>92608436</t>
  </si>
  <si>
    <t>Кузайкинское</t>
  </si>
  <si>
    <t>92608439</t>
  </si>
  <si>
    <t>Кульшариповское</t>
  </si>
  <si>
    <t>92608440</t>
  </si>
  <si>
    <t>Лесно-Калейкинское</t>
  </si>
  <si>
    <t>92608441</t>
  </si>
  <si>
    <t>Маметьевское</t>
  </si>
  <si>
    <t>92608442</t>
  </si>
  <si>
    <t>Миннибаевское</t>
  </si>
  <si>
    <t>92608445</t>
  </si>
  <si>
    <t>Нижнеабдулловское</t>
  </si>
  <si>
    <t>92608447</t>
  </si>
  <si>
    <t>Новокашировское</t>
  </si>
  <si>
    <t>92608448</t>
  </si>
  <si>
    <t>Новонадыровское</t>
  </si>
  <si>
    <t>92608451</t>
  </si>
  <si>
    <t>Новоникольское</t>
  </si>
  <si>
    <t>92608454</t>
  </si>
  <si>
    <t>Новотроицкое</t>
  </si>
  <si>
    <t>92608457</t>
  </si>
  <si>
    <t>Русско-Акташское</t>
  </si>
  <si>
    <t>92608459</t>
  </si>
  <si>
    <t>Сиренькинское</t>
  </si>
  <si>
    <t>92608430</t>
  </si>
  <si>
    <t>Старомихайловское</t>
  </si>
  <si>
    <t>92608460</t>
  </si>
  <si>
    <t>Старосуркинское</t>
  </si>
  <si>
    <t>92608415</t>
  </si>
  <si>
    <t>Сулеевское</t>
  </si>
  <si>
    <t>92608463</t>
  </si>
  <si>
    <t>Тайсугановское</t>
  </si>
  <si>
    <t>92608464</t>
  </si>
  <si>
    <t>Ямашинское</t>
  </si>
  <si>
    <t>92608469</t>
  </si>
  <si>
    <t>Ямашское</t>
  </si>
  <si>
    <t>92608472</t>
  </si>
  <si>
    <t>поселок городского типа Нижняя Мактама</t>
  </si>
  <si>
    <t>92608105</t>
  </si>
  <si>
    <t>Апастовский муниципальный район</t>
  </si>
  <si>
    <t>92610000</t>
  </si>
  <si>
    <t>Альмендеровское</t>
  </si>
  <si>
    <t>92610403</t>
  </si>
  <si>
    <t>Бакрчинское</t>
  </si>
  <si>
    <t>92610410</t>
  </si>
  <si>
    <t>Бишевское</t>
  </si>
  <si>
    <t>92610412</t>
  </si>
  <si>
    <t>Большеболгоярское</t>
  </si>
  <si>
    <t>92610415</t>
  </si>
  <si>
    <t>Большекокузское</t>
  </si>
  <si>
    <t>92610417</t>
  </si>
  <si>
    <t>Булым-Булыхчинское</t>
  </si>
  <si>
    <t>92610425</t>
  </si>
  <si>
    <t>Верхнеаткозинское</t>
  </si>
  <si>
    <t>92610430</t>
  </si>
  <si>
    <t>Верхнеиндырчинское</t>
  </si>
  <si>
    <t>92610433</t>
  </si>
  <si>
    <t>Деушевское</t>
  </si>
  <si>
    <t>92610436</t>
  </si>
  <si>
    <t>Ишеевское</t>
  </si>
  <si>
    <t>92610439</t>
  </si>
  <si>
    <t>Каратунское</t>
  </si>
  <si>
    <t>92610444</t>
  </si>
  <si>
    <t>Кзыл-Тауское</t>
  </si>
  <si>
    <t>92610442</t>
  </si>
  <si>
    <t>Куштовское</t>
  </si>
  <si>
    <t>92610448</t>
  </si>
  <si>
    <t>Сатламышевское</t>
  </si>
  <si>
    <t>92610456</t>
  </si>
  <si>
    <t>Среднебалтаевское</t>
  </si>
  <si>
    <t>92610459</t>
  </si>
  <si>
    <t>Староюмралинское</t>
  </si>
  <si>
    <t>92610462</t>
  </si>
  <si>
    <t>Табар-Черкийское</t>
  </si>
  <si>
    <t>92610453</t>
  </si>
  <si>
    <t>Тутаевское</t>
  </si>
  <si>
    <t>92610455</t>
  </si>
  <si>
    <t>Черемшанское</t>
  </si>
  <si>
    <t>92610474</t>
  </si>
  <si>
    <t>Чуру-Барышевское</t>
  </si>
  <si>
    <t>92610477</t>
  </si>
  <si>
    <t>Шамбулыхчинское</t>
  </si>
  <si>
    <t>92610483</t>
  </si>
  <si>
    <t>поселок городского типа Апастово</t>
  </si>
  <si>
    <t>92610151</t>
  </si>
  <si>
    <t>Арский муниципальный район</t>
  </si>
  <si>
    <t>92612000</t>
  </si>
  <si>
    <t>Апазовское</t>
  </si>
  <si>
    <t>92612403</t>
  </si>
  <si>
    <t>Город Арск</t>
  </si>
  <si>
    <t>92612151</t>
  </si>
  <si>
    <t>Качелинское</t>
  </si>
  <si>
    <t>92612422</t>
  </si>
  <si>
    <t>Наласинское</t>
  </si>
  <si>
    <t>92612442</t>
  </si>
  <si>
    <t>Новокинерское</t>
  </si>
  <si>
    <t>92612450</t>
  </si>
  <si>
    <t>Новокишитское</t>
  </si>
  <si>
    <t>92612452</t>
  </si>
  <si>
    <t>Новокырлайское</t>
  </si>
  <si>
    <t>92612454</t>
  </si>
  <si>
    <t>Сизинское</t>
  </si>
  <si>
    <t>92612462</t>
  </si>
  <si>
    <t>Среднеатынское</t>
  </si>
  <si>
    <t>92612465</t>
  </si>
  <si>
    <t>Среднекорсинское</t>
  </si>
  <si>
    <t>92612415</t>
  </si>
  <si>
    <t>Старокырлайское</t>
  </si>
  <si>
    <t>92612439</t>
  </si>
  <si>
    <t>Старочурилинское</t>
  </si>
  <si>
    <t>92612474</t>
  </si>
  <si>
    <t>Ташкичинское</t>
  </si>
  <si>
    <t>92612480</t>
  </si>
  <si>
    <t>Урнякское</t>
  </si>
  <si>
    <t>92612406</t>
  </si>
  <si>
    <t>Утар-Атынское</t>
  </si>
  <si>
    <t>92612486</t>
  </si>
  <si>
    <t>Шушмабашское</t>
  </si>
  <si>
    <t>92612496</t>
  </si>
  <si>
    <t>Янга-Салское</t>
  </si>
  <si>
    <t>92612498</t>
  </si>
  <si>
    <t>Атнинский муниципальный район</t>
  </si>
  <si>
    <t>92613000</t>
  </si>
  <si>
    <t>Большеатнинское</t>
  </si>
  <si>
    <t>92613408</t>
  </si>
  <si>
    <t>Большеменгерское</t>
  </si>
  <si>
    <t>92613410</t>
  </si>
  <si>
    <t>Верхнесердинское</t>
  </si>
  <si>
    <t>92613415</t>
  </si>
  <si>
    <t>Коморгузинское</t>
  </si>
  <si>
    <t>92613425</t>
  </si>
  <si>
    <t>Кубянское</t>
  </si>
  <si>
    <t>92613430</t>
  </si>
  <si>
    <t>Кулле-Киминское</t>
  </si>
  <si>
    <t>92613434</t>
  </si>
  <si>
    <t>Кунгерское</t>
  </si>
  <si>
    <t>92613437</t>
  </si>
  <si>
    <t>Кшкловское</t>
  </si>
  <si>
    <t>92613440</t>
  </si>
  <si>
    <t>Нижнеберескинское</t>
  </si>
  <si>
    <t>92613445</t>
  </si>
  <si>
    <t>Нижнекуюкское</t>
  </si>
  <si>
    <t>92613447</t>
  </si>
  <si>
    <t>Новошашинское</t>
  </si>
  <si>
    <t>92613457</t>
  </si>
  <si>
    <t>Узюмское</t>
  </si>
  <si>
    <t>92613470</t>
  </si>
  <si>
    <t>Бавлинский муниципальный район</t>
  </si>
  <si>
    <t>92614000</t>
  </si>
  <si>
    <t>Александровское</t>
  </si>
  <si>
    <t>92614404</t>
  </si>
  <si>
    <t>Город Бавлы</t>
  </si>
  <si>
    <t>92614101</t>
  </si>
  <si>
    <t>Исергаповское</t>
  </si>
  <si>
    <t>92614424</t>
  </si>
  <si>
    <t>Кзыл-Ярское</t>
  </si>
  <si>
    <t>92614432</t>
  </si>
  <si>
    <t>Крым-Сарайское</t>
  </si>
  <si>
    <t>92614436</t>
  </si>
  <si>
    <t>Новозареченское</t>
  </si>
  <si>
    <t>92614416</t>
  </si>
  <si>
    <t>Покровско-Урустамакское</t>
  </si>
  <si>
    <t>92614440</t>
  </si>
  <si>
    <t>Поповское</t>
  </si>
  <si>
    <t>92614444</t>
  </si>
  <si>
    <t>Потапово-Тумбарлинское</t>
  </si>
  <si>
    <t>92614448</t>
  </si>
  <si>
    <t>Салиховское</t>
  </si>
  <si>
    <t>92614452</t>
  </si>
  <si>
    <t>Татарско-Кандызское</t>
  </si>
  <si>
    <t>92614460</t>
  </si>
  <si>
    <t>Тумбарлинское</t>
  </si>
  <si>
    <t>92614468</t>
  </si>
  <si>
    <t>Удмуртско-Ташлинское</t>
  </si>
  <si>
    <t>92614472</t>
  </si>
  <si>
    <t>Шалтинское</t>
  </si>
  <si>
    <t>92614480</t>
  </si>
  <si>
    <t>Балтасинский муниципальный район</t>
  </si>
  <si>
    <t>92615000</t>
  </si>
  <si>
    <t>Бурбашское</t>
  </si>
  <si>
    <t>92615407</t>
  </si>
  <si>
    <t>Бурнакское</t>
  </si>
  <si>
    <t>92615408</t>
  </si>
  <si>
    <t>Верхнесубашское</t>
  </si>
  <si>
    <t>92615415</t>
  </si>
  <si>
    <t>Карадуванское</t>
  </si>
  <si>
    <t>92615425</t>
  </si>
  <si>
    <t>Кугунурское</t>
  </si>
  <si>
    <t>92615420</t>
  </si>
  <si>
    <t>Малолызинское</t>
  </si>
  <si>
    <t>92615428</t>
  </si>
  <si>
    <t>Норминское</t>
  </si>
  <si>
    <t>92615430</t>
  </si>
  <si>
    <t>Нуринерское</t>
  </si>
  <si>
    <t>92615435</t>
  </si>
  <si>
    <t>Пижмарское</t>
  </si>
  <si>
    <t>92615440</t>
  </si>
  <si>
    <t>Салаусское</t>
  </si>
  <si>
    <t>92615445</t>
  </si>
  <si>
    <t>Смаильское</t>
  </si>
  <si>
    <t>92615410</t>
  </si>
  <si>
    <t>Сосновское</t>
  </si>
  <si>
    <t>92615450</t>
  </si>
  <si>
    <t>Среднекушкетское</t>
  </si>
  <si>
    <t>92615455</t>
  </si>
  <si>
    <t>Ципьинское</t>
  </si>
  <si>
    <t>92615465</t>
  </si>
  <si>
    <t>Шишинерское</t>
  </si>
  <si>
    <t>92615460</t>
  </si>
  <si>
    <t>Шубанское</t>
  </si>
  <si>
    <t>92615470</t>
  </si>
  <si>
    <t>Янгуловское</t>
  </si>
  <si>
    <t>92615475</t>
  </si>
  <si>
    <t>поселок городского типа Балтаси</t>
  </si>
  <si>
    <t>92615151</t>
  </si>
  <si>
    <t>Бугульминский муниципальный район</t>
  </si>
  <si>
    <t>92617000</t>
  </si>
  <si>
    <t>Акбашское</t>
  </si>
  <si>
    <t>92617405</t>
  </si>
  <si>
    <t>Березовское</t>
  </si>
  <si>
    <t>92617460</t>
  </si>
  <si>
    <t>Большефедоровское</t>
  </si>
  <si>
    <t>92617410</t>
  </si>
  <si>
    <t>Восточное</t>
  </si>
  <si>
    <t>92617412</t>
  </si>
  <si>
    <t>Вязовское</t>
  </si>
  <si>
    <t>92617425</t>
  </si>
  <si>
    <t>Город Бугульма</t>
  </si>
  <si>
    <t>92617101</t>
  </si>
  <si>
    <t>Зеленорощинское</t>
  </si>
  <si>
    <t>92617415</t>
  </si>
  <si>
    <t>Ключевское</t>
  </si>
  <si>
    <t>92617420</t>
  </si>
  <si>
    <t>92617430</t>
  </si>
  <si>
    <t>Малобугульминское</t>
  </si>
  <si>
    <t>92617435</t>
  </si>
  <si>
    <t>Наратлинское</t>
  </si>
  <si>
    <t>92617440</t>
  </si>
  <si>
    <t>Новоалександровское</t>
  </si>
  <si>
    <t>92617445</t>
  </si>
  <si>
    <t>Новосумароковское</t>
  </si>
  <si>
    <t>92617450</t>
  </si>
  <si>
    <t>Петровское</t>
  </si>
  <si>
    <t>92617452</t>
  </si>
  <si>
    <t>Подгорненское</t>
  </si>
  <si>
    <t>92617455</t>
  </si>
  <si>
    <t>Спасское</t>
  </si>
  <si>
    <t>92617465</t>
  </si>
  <si>
    <t>Староисаковское</t>
  </si>
  <si>
    <t>92617470</t>
  </si>
  <si>
    <t>Татарско-Дымское</t>
  </si>
  <si>
    <t>92617475</t>
  </si>
  <si>
    <t>поселок городского типа Карабаш</t>
  </si>
  <si>
    <t>92617155</t>
  </si>
  <si>
    <t>Буинский муниципальный район</t>
  </si>
  <si>
    <t>92618000</t>
  </si>
  <si>
    <t>Адав-Тулумбаевское</t>
  </si>
  <si>
    <t>92618404</t>
  </si>
  <si>
    <t>Аксунское</t>
  </si>
  <si>
    <t>92618407</t>
  </si>
  <si>
    <t>Альшеевское</t>
  </si>
  <si>
    <t>92618408</t>
  </si>
  <si>
    <t>Альшиховское</t>
  </si>
  <si>
    <t>92618411</t>
  </si>
  <si>
    <t>Бик-Утеевское</t>
  </si>
  <si>
    <t>92618415</t>
  </si>
  <si>
    <t>Большефроловское</t>
  </si>
  <si>
    <t>92618419</t>
  </si>
  <si>
    <t>Бюрганское</t>
  </si>
  <si>
    <t>92618423</t>
  </si>
  <si>
    <t>Верхнелащинское</t>
  </si>
  <si>
    <t>92618427</t>
  </si>
  <si>
    <t>Город Буинск</t>
  </si>
  <si>
    <t>92618101</t>
  </si>
  <si>
    <t>Исаковское</t>
  </si>
  <si>
    <t>92618431</t>
  </si>
  <si>
    <t>Кайбицкое</t>
  </si>
  <si>
    <t>92618435</t>
  </si>
  <si>
    <t>Киятское</t>
  </si>
  <si>
    <t>92618439</t>
  </si>
  <si>
    <t>Кошки-Теняковское</t>
  </si>
  <si>
    <t>92618438</t>
  </si>
  <si>
    <t>Кошки-Шемякинское</t>
  </si>
  <si>
    <t>92618440</t>
  </si>
  <si>
    <t>Малобуинковское</t>
  </si>
  <si>
    <t>92618441</t>
  </si>
  <si>
    <t>Мещеряковское</t>
  </si>
  <si>
    <t>92618442</t>
  </si>
  <si>
    <t>Мокросавалеевское</t>
  </si>
  <si>
    <t>92618443</t>
  </si>
  <si>
    <t>Нижненаратбашское</t>
  </si>
  <si>
    <t>92618447</t>
  </si>
  <si>
    <t>Новотинчалинское</t>
  </si>
  <si>
    <t>92618451</t>
  </si>
  <si>
    <t>Новочечкабское</t>
  </si>
  <si>
    <t>92618454</t>
  </si>
  <si>
    <t>Нурлатское</t>
  </si>
  <si>
    <t>92618455</t>
  </si>
  <si>
    <t>Рунгинское</t>
  </si>
  <si>
    <t>92618458</t>
  </si>
  <si>
    <t>Сорок-Сайдакское</t>
  </si>
  <si>
    <t>92618462</t>
  </si>
  <si>
    <t>Старостуденецкое</t>
  </si>
  <si>
    <t>92618469</t>
  </si>
  <si>
    <t>Старотинчалинское</t>
  </si>
  <si>
    <t>92618472</t>
  </si>
  <si>
    <t>Тимбаевское</t>
  </si>
  <si>
    <t>92618476</t>
  </si>
  <si>
    <t>Черки-Гришинское</t>
  </si>
  <si>
    <t>92618480</t>
  </si>
  <si>
    <t>Черки-Кильдуразское</t>
  </si>
  <si>
    <t>92618483</t>
  </si>
  <si>
    <t>Чувашско-Кищаковское</t>
  </si>
  <si>
    <t>92618487</t>
  </si>
  <si>
    <t>Энтуганское</t>
  </si>
  <si>
    <t>92618491</t>
  </si>
  <si>
    <t>Яшевское</t>
  </si>
  <si>
    <t>92618495</t>
  </si>
  <si>
    <t>Верхнеуслонский муниципальный район</t>
  </si>
  <si>
    <t>92620000</t>
  </si>
  <si>
    <t>Большемеминское</t>
  </si>
  <si>
    <t>92620403</t>
  </si>
  <si>
    <t>Бурнашевское</t>
  </si>
  <si>
    <t>92620405</t>
  </si>
  <si>
    <t>92620408</t>
  </si>
  <si>
    <t>Введенско-Слободское</t>
  </si>
  <si>
    <t>92620410</t>
  </si>
  <si>
    <t>Верхнеуслонское</t>
  </si>
  <si>
    <t>92620415</t>
  </si>
  <si>
    <t>Канашское</t>
  </si>
  <si>
    <t>92620420</t>
  </si>
  <si>
    <t>Кильдеевское</t>
  </si>
  <si>
    <t>92620425</t>
  </si>
  <si>
    <t>Коргузинское</t>
  </si>
  <si>
    <t>92620435</t>
  </si>
  <si>
    <t>Кураловское</t>
  </si>
  <si>
    <t>92620440</t>
  </si>
  <si>
    <t>Майданское</t>
  </si>
  <si>
    <t>92620445</t>
  </si>
  <si>
    <t>Макуловское</t>
  </si>
  <si>
    <t>92620450</t>
  </si>
  <si>
    <t>Набережно-Морквашское</t>
  </si>
  <si>
    <t>92620460</t>
  </si>
  <si>
    <t>Нижнеуслонское</t>
  </si>
  <si>
    <t>92620465</t>
  </si>
  <si>
    <t>Новорусско-Маматкозинское</t>
  </si>
  <si>
    <t>92620470</t>
  </si>
  <si>
    <t>Октябрьское</t>
  </si>
  <si>
    <t>92620472</t>
  </si>
  <si>
    <t>Печищинское</t>
  </si>
  <si>
    <t>92620473</t>
  </si>
  <si>
    <t>Соболевское</t>
  </si>
  <si>
    <t>92620474</t>
  </si>
  <si>
    <t>Шеланговское</t>
  </si>
  <si>
    <t>92620475</t>
  </si>
  <si>
    <t>Ямбулатовское</t>
  </si>
  <si>
    <t>92620478</t>
  </si>
  <si>
    <t>город Иннополис</t>
  </si>
  <si>
    <t>92620109</t>
  </si>
  <si>
    <t>Высокогорский муниципальный район</t>
  </si>
  <si>
    <t>92622000</t>
  </si>
  <si>
    <t>Айбашское</t>
  </si>
  <si>
    <t>92622403</t>
  </si>
  <si>
    <t>Алан-Бексерское</t>
  </si>
  <si>
    <t>92622406</t>
  </si>
  <si>
    <t>Альдермышское</t>
  </si>
  <si>
    <t>92622409</t>
  </si>
  <si>
    <t>Березкинское</t>
  </si>
  <si>
    <t>92622411</t>
  </si>
  <si>
    <t>Бирюлинское</t>
  </si>
  <si>
    <t>92622412</t>
  </si>
  <si>
    <t>Большебитаманское</t>
  </si>
  <si>
    <t>92622415</t>
  </si>
  <si>
    <t>Большековалинское</t>
  </si>
  <si>
    <t>92622421</t>
  </si>
  <si>
    <t>Высокогорское</t>
  </si>
  <si>
    <t>92622427</t>
  </si>
  <si>
    <t>Дачное</t>
  </si>
  <si>
    <t>92622429</t>
  </si>
  <si>
    <t>Дубъязское</t>
  </si>
  <si>
    <t>92622430</t>
  </si>
  <si>
    <t>Иске-Казанское</t>
  </si>
  <si>
    <t>92622431</t>
  </si>
  <si>
    <t>Казакларское</t>
  </si>
  <si>
    <t>92622434</t>
  </si>
  <si>
    <t>Красносельское</t>
  </si>
  <si>
    <t>92622440</t>
  </si>
  <si>
    <t>Куркачинское</t>
  </si>
  <si>
    <t>92622441</t>
  </si>
  <si>
    <t>Мемдельское</t>
  </si>
  <si>
    <t>92622443</t>
  </si>
  <si>
    <t>Мульминское</t>
  </si>
  <si>
    <t>92622446</t>
  </si>
  <si>
    <t>Село-Алатское</t>
  </si>
  <si>
    <t>92622455</t>
  </si>
  <si>
    <t>Семиозерское</t>
  </si>
  <si>
    <t>92622458</t>
  </si>
  <si>
    <t>Суксинское</t>
  </si>
  <si>
    <t>92622462</t>
  </si>
  <si>
    <t>Ташлы-Ковалинское</t>
  </si>
  <si>
    <t>92622464</t>
  </si>
  <si>
    <t>Усадское</t>
  </si>
  <si>
    <t>92622467</t>
  </si>
  <si>
    <t>Чепчуговское</t>
  </si>
  <si>
    <t>92622473</t>
  </si>
  <si>
    <t>Чернышевское</t>
  </si>
  <si>
    <t>92622474</t>
  </si>
  <si>
    <t>Шапшинское</t>
  </si>
  <si>
    <t>92622479</t>
  </si>
  <si>
    <t>Ямашурминское</t>
  </si>
  <si>
    <t>92622485</t>
  </si>
  <si>
    <t>Город Казань</t>
  </si>
  <si>
    <t>92701000</t>
  </si>
  <si>
    <t>Город Набережные Челны</t>
  </si>
  <si>
    <t>92730000</t>
  </si>
  <si>
    <t>Дрожжановский муниципальный район</t>
  </si>
  <si>
    <t>92624000</t>
  </si>
  <si>
    <t>Алешкин-Саплыкское</t>
  </si>
  <si>
    <t>92624405</t>
  </si>
  <si>
    <t>Большеаксинское</t>
  </si>
  <si>
    <t>92624410</t>
  </si>
  <si>
    <t>Большецильнинское</t>
  </si>
  <si>
    <t>92624415</t>
  </si>
  <si>
    <t>Городищенское</t>
  </si>
  <si>
    <t>92624420</t>
  </si>
  <si>
    <t>Звездинское</t>
  </si>
  <si>
    <t>92624425</t>
  </si>
  <si>
    <t>Малоцильнинское</t>
  </si>
  <si>
    <t>92624430</t>
  </si>
  <si>
    <t>Марсовское</t>
  </si>
  <si>
    <t>92624435</t>
  </si>
  <si>
    <t>Матакское</t>
  </si>
  <si>
    <t>92624440</t>
  </si>
  <si>
    <t>Нижнечекурское</t>
  </si>
  <si>
    <t>92624445</t>
  </si>
  <si>
    <t>Новобурундуковское</t>
  </si>
  <si>
    <t>92624450</t>
  </si>
  <si>
    <t>Новоильмовское</t>
  </si>
  <si>
    <t>92624455</t>
  </si>
  <si>
    <t>Новоишлинское</t>
  </si>
  <si>
    <t>92624460</t>
  </si>
  <si>
    <t>Село-Убейское</t>
  </si>
  <si>
    <t>92624465</t>
  </si>
  <si>
    <t>Стародрожжановское</t>
  </si>
  <si>
    <t>92624470</t>
  </si>
  <si>
    <t>Старокакерлинское</t>
  </si>
  <si>
    <t>92624475</t>
  </si>
  <si>
    <t>Старочукалинское</t>
  </si>
  <si>
    <t>92624480</t>
  </si>
  <si>
    <t>Старошаймурзинское</t>
  </si>
  <si>
    <t>92624485</t>
  </si>
  <si>
    <t>Чувашско-Дрожжановское</t>
  </si>
  <si>
    <t>92624490</t>
  </si>
  <si>
    <t>Шланговское</t>
  </si>
  <si>
    <t>92624495</t>
  </si>
  <si>
    <t>Елабужский муниципальный район</t>
  </si>
  <si>
    <t>92626000</t>
  </si>
  <si>
    <t>92626401</t>
  </si>
  <si>
    <t>Бехтеревское</t>
  </si>
  <si>
    <t>92626404</t>
  </si>
  <si>
    <t>Большееловское</t>
  </si>
  <si>
    <t>92626412</t>
  </si>
  <si>
    <t>Большекачкинское</t>
  </si>
  <si>
    <t>92626416</t>
  </si>
  <si>
    <t>Большешурнякское</t>
  </si>
  <si>
    <t>92626420</t>
  </si>
  <si>
    <t>Город Елабуга</t>
  </si>
  <si>
    <t>92626101</t>
  </si>
  <si>
    <t>Костенеевское</t>
  </si>
  <si>
    <t>92626432</t>
  </si>
  <si>
    <t>Лекаревское</t>
  </si>
  <si>
    <t>92626436</t>
  </si>
  <si>
    <t>Мортовское</t>
  </si>
  <si>
    <t>92626444</t>
  </si>
  <si>
    <t>Мурзихинское</t>
  </si>
  <si>
    <t>92626448</t>
  </si>
  <si>
    <t>Поспеловское</t>
  </si>
  <si>
    <t>92626456</t>
  </si>
  <si>
    <t>Старокуклюкское</t>
  </si>
  <si>
    <t>92626468</t>
  </si>
  <si>
    <t>Староюрашское</t>
  </si>
  <si>
    <t>92626472</t>
  </si>
  <si>
    <t>Танайское</t>
  </si>
  <si>
    <t>92626476</t>
  </si>
  <si>
    <t>Татарско-Дюм-Дюмское</t>
  </si>
  <si>
    <t>92626478</t>
  </si>
  <si>
    <t>Яковлевское</t>
  </si>
  <si>
    <t>92626492</t>
  </si>
  <si>
    <t>Заинский муниципальный район</t>
  </si>
  <si>
    <t>92627000</t>
  </si>
  <si>
    <t>Аксаринское</t>
  </si>
  <si>
    <t>92627484</t>
  </si>
  <si>
    <t>Александро-Слободское</t>
  </si>
  <si>
    <t>92627405</t>
  </si>
  <si>
    <t>Багряжское</t>
  </si>
  <si>
    <t>92627415</t>
  </si>
  <si>
    <t>Бегишевское</t>
  </si>
  <si>
    <t>92627420</t>
  </si>
  <si>
    <t>Бухарайское</t>
  </si>
  <si>
    <t>92627425</t>
  </si>
  <si>
    <t>Верхненалимское</t>
  </si>
  <si>
    <t>92627430</t>
  </si>
  <si>
    <t>Верхнепинячинское</t>
  </si>
  <si>
    <t>92627432</t>
  </si>
  <si>
    <t>Верхнешипкинское</t>
  </si>
  <si>
    <t>92627434</t>
  </si>
  <si>
    <t>Город Заинск</t>
  </si>
  <si>
    <t>92627101</t>
  </si>
  <si>
    <t>Гулькинское</t>
  </si>
  <si>
    <t>92627435</t>
  </si>
  <si>
    <t>Дуртмунчинское</t>
  </si>
  <si>
    <t>92627444</t>
  </si>
  <si>
    <t>Кадыровское</t>
  </si>
  <si>
    <t>92627410</t>
  </si>
  <si>
    <t>Нижнебишевское</t>
  </si>
  <si>
    <t>92627454</t>
  </si>
  <si>
    <t>Новоспасское</t>
  </si>
  <si>
    <t>92627459</t>
  </si>
  <si>
    <t>92627464</t>
  </si>
  <si>
    <t>Поручиковское</t>
  </si>
  <si>
    <t>92627466</t>
  </si>
  <si>
    <t>Савалеевское</t>
  </si>
  <si>
    <t>92627468</t>
  </si>
  <si>
    <t>Сармаш-Башское</t>
  </si>
  <si>
    <t>92627476</t>
  </si>
  <si>
    <t>Светлоозерское</t>
  </si>
  <si>
    <t>92627480</t>
  </si>
  <si>
    <t>Старо-Мавринское</t>
  </si>
  <si>
    <t>92627481</t>
  </si>
  <si>
    <t>Тюгеевское</t>
  </si>
  <si>
    <t>92627488</t>
  </si>
  <si>
    <t>92627489</t>
  </si>
  <si>
    <t>Чубуклинское</t>
  </si>
  <si>
    <t>92627490</t>
  </si>
  <si>
    <t>Зеленодольский муниципальный район</t>
  </si>
  <si>
    <t>92628000</t>
  </si>
  <si>
    <t>Айшинское</t>
  </si>
  <si>
    <t>92628404</t>
  </si>
  <si>
    <t>Акзигитовское</t>
  </si>
  <si>
    <t>92628408</t>
  </si>
  <si>
    <t>Бишнинское</t>
  </si>
  <si>
    <t>92628416</t>
  </si>
  <si>
    <t>Большеачасырское</t>
  </si>
  <si>
    <t>92628412</t>
  </si>
  <si>
    <t>Большеключинское</t>
  </si>
  <si>
    <t>92628420</t>
  </si>
  <si>
    <t>Большекургузинское</t>
  </si>
  <si>
    <t>92628424</t>
  </si>
  <si>
    <t>Большеширданское</t>
  </si>
  <si>
    <t>92628432</t>
  </si>
  <si>
    <t>Большеякинское</t>
  </si>
  <si>
    <t>92628488</t>
  </si>
  <si>
    <t>Город Зеленодольск</t>
  </si>
  <si>
    <t>92628101</t>
  </si>
  <si>
    <t>Кугеевское</t>
  </si>
  <si>
    <t>92628442</t>
  </si>
  <si>
    <t>Кугушевское</t>
  </si>
  <si>
    <t>92628444</t>
  </si>
  <si>
    <t>Мамадыш-Акиловское</t>
  </si>
  <si>
    <t>92628448</t>
  </si>
  <si>
    <t>Молвинское</t>
  </si>
  <si>
    <t>92628454</t>
  </si>
  <si>
    <t>Нижнеураспугинское</t>
  </si>
  <si>
    <t>92628456</t>
  </si>
  <si>
    <t>Новопольское</t>
  </si>
  <si>
    <t>92628460</t>
  </si>
  <si>
    <t>92628464</t>
  </si>
  <si>
    <t>92628468</t>
  </si>
  <si>
    <t>Осиновское</t>
  </si>
  <si>
    <t>92628472</t>
  </si>
  <si>
    <t>Раифское</t>
  </si>
  <si>
    <t>92628474</t>
  </si>
  <si>
    <t>Русско-Азелеевское</t>
  </si>
  <si>
    <t>92628476</t>
  </si>
  <si>
    <t>Свияжское</t>
  </si>
  <si>
    <t>92628477</t>
  </si>
  <si>
    <t>Утяшкинское</t>
  </si>
  <si>
    <t>92628436</t>
  </si>
  <si>
    <t>поселок городского типа Васильево</t>
  </si>
  <si>
    <t>92628155</t>
  </si>
  <si>
    <t>поселок городского типа Нижние Вязовые</t>
  </si>
  <si>
    <t>92628162</t>
  </si>
  <si>
    <t>Кайбицкий муниципальный район</t>
  </si>
  <si>
    <t>92629000</t>
  </si>
  <si>
    <t>Багаевское</t>
  </si>
  <si>
    <t>92629405</t>
  </si>
  <si>
    <t>Большекайбицкое</t>
  </si>
  <si>
    <t>92629408</t>
  </si>
  <si>
    <t>Большеподберезинское</t>
  </si>
  <si>
    <t>92629409</t>
  </si>
  <si>
    <t>Большерусаковское</t>
  </si>
  <si>
    <t>92629410</t>
  </si>
  <si>
    <t>Бурундуковское</t>
  </si>
  <si>
    <t>92629412</t>
  </si>
  <si>
    <t>Кулангинское</t>
  </si>
  <si>
    <t>92629423</t>
  </si>
  <si>
    <t>Кушманское</t>
  </si>
  <si>
    <t>92629426</t>
  </si>
  <si>
    <t>Маломеминское</t>
  </si>
  <si>
    <t>92629428</t>
  </si>
  <si>
    <t>Молькеевское</t>
  </si>
  <si>
    <t>92629430</t>
  </si>
  <si>
    <t>Муралинское</t>
  </si>
  <si>
    <t>92629432</t>
  </si>
  <si>
    <t>Надеждинское</t>
  </si>
  <si>
    <t>92629435</t>
  </si>
  <si>
    <t>Старотябердинское</t>
  </si>
  <si>
    <t>92629445</t>
  </si>
  <si>
    <t>Ульянковское</t>
  </si>
  <si>
    <t>92629447</t>
  </si>
  <si>
    <t>Федоровское</t>
  </si>
  <si>
    <t>92629450</t>
  </si>
  <si>
    <t>Хозесановское</t>
  </si>
  <si>
    <t>92629455</t>
  </si>
  <si>
    <t>Чутеевское</t>
  </si>
  <si>
    <t>92629460</t>
  </si>
  <si>
    <t>Эбалаковское</t>
  </si>
  <si>
    <t>92629465</t>
  </si>
  <si>
    <t>Камско-Устьинский муниципальный район</t>
  </si>
  <si>
    <t>92630000</t>
  </si>
  <si>
    <t>92630403</t>
  </si>
  <si>
    <t>Большебуртасское</t>
  </si>
  <si>
    <t>92630405</t>
  </si>
  <si>
    <t>Большекармалинское</t>
  </si>
  <si>
    <t>92630410</t>
  </si>
  <si>
    <t>Большекляринское</t>
  </si>
  <si>
    <t>92630415</t>
  </si>
  <si>
    <t>Большесалтыковское</t>
  </si>
  <si>
    <t>92630420</t>
  </si>
  <si>
    <t>Варваринское</t>
  </si>
  <si>
    <t>92630425</t>
  </si>
  <si>
    <t>Кирельское</t>
  </si>
  <si>
    <t>92630430</t>
  </si>
  <si>
    <t>Клянчеевское</t>
  </si>
  <si>
    <t>92630435</t>
  </si>
  <si>
    <t>Красновидовское</t>
  </si>
  <si>
    <t>92630440</t>
  </si>
  <si>
    <t>Малосалтыковское</t>
  </si>
  <si>
    <t>92630445</t>
  </si>
  <si>
    <t>Осинниковское</t>
  </si>
  <si>
    <t>92630447</t>
  </si>
  <si>
    <t>Старобарышевское</t>
  </si>
  <si>
    <t>92630450</t>
  </si>
  <si>
    <t>Староказеевское</t>
  </si>
  <si>
    <t>92630455</t>
  </si>
  <si>
    <t>Сюкеевское</t>
  </si>
  <si>
    <t>92630460</t>
  </si>
  <si>
    <t>Теньковское</t>
  </si>
  <si>
    <t>92630465</t>
  </si>
  <si>
    <t>Уразлинское</t>
  </si>
  <si>
    <t>92630470</t>
  </si>
  <si>
    <t>Янгасалское</t>
  </si>
  <si>
    <t>92630475</t>
  </si>
  <si>
    <t>поселок городского типа Камское Устье</t>
  </si>
  <si>
    <t>92630151</t>
  </si>
  <si>
    <t>поселок городского типа Куйбышевский Затон</t>
  </si>
  <si>
    <t>92630157</t>
  </si>
  <si>
    <t>поселок городского типа Тенишево</t>
  </si>
  <si>
    <t>92630165</t>
  </si>
  <si>
    <t>Кукморский муниципальный район</t>
  </si>
  <si>
    <t>92633000</t>
  </si>
  <si>
    <t>Байлянгарское</t>
  </si>
  <si>
    <t>92633404</t>
  </si>
  <si>
    <t>Березнякское</t>
  </si>
  <si>
    <t>92633408</t>
  </si>
  <si>
    <t>Большекукморское</t>
  </si>
  <si>
    <t>92633412</t>
  </si>
  <si>
    <t>Большесардекское</t>
  </si>
  <si>
    <t>92633416</t>
  </si>
  <si>
    <t>Важашурское</t>
  </si>
  <si>
    <t>92633420</t>
  </si>
  <si>
    <t>Каенсарское</t>
  </si>
  <si>
    <t>92633423</t>
  </si>
  <si>
    <t>Каркаусское</t>
  </si>
  <si>
    <t>92633424</t>
  </si>
  <si>
    <t>92633428</t>
  </si>
  <si>
    <t>Лельвижское</t>
  </si>
  <si>
    <t>92633429</t>
  </si>
  <si>
    <t>Лубянское</t>
  </si>
  <si>
    <t>92633434</t>
  </si>
  <si>
    <t>Мамаширское</t>
  </si>
  <si>
    <t>92633430</t>
  </si>
  <si>
    <t>Манзарасское</t>
  </si>
  <si>
    <t>92633432</t>
  </si>
  <si>
    <t>Нижнеискубашское</t>
  </si>
  <si>
    <t>92633436</t>
  </si>
  <si>
    <t>Нижнерусское</t>
  </si>
  <si>
    <t>92633440</t>
  </si>
  <si>
    <t>Ныртинское</t>
  </si>
  <si>
    <t>92633444</t>
  </si>
  <si>
    <t>Нырьинское</t>
  </si>
  <si>
    <t>92633448</t>
  </si>
  <si>
    <t>Олуязское</t>
  </si>
  <si>
    <t>92633452</t>
  </si>
  <si>
    <t>Ошторма-Юмьинское</t>
  </si>
  <si>
    <t>92633456</t>
  </si>
  <si>
    <t>Починок-Кучуковское</t>
  </si>
  <si>
    <t>92633460</t>
  </si>
  <si>
    <t>Псякское</t>
  </si>
  <si>
    <t>92633464</t>
  </si>
  <si>
    <t>Сардекбашское</t>
  </si>
  <si>
    <t>92633468</t>
  </si>
  <si>
    <t>Село-Чуринское</t>
  </si>
  <si>
    <t>92633472</t>
  </si>
  <si>
    <t>Среднекуморское</t>
  </si>
  <si>
    <t>92633476</t>
  </si>
  <si>
    <t>Туембашское</t>
  </si>
  <si>
    <t>92633477</t>
  </si>
  <si>
    <t>Уркушское</t>
  </si>
  <si>
    <t>92633478</t>
  </si>
  <si>
    <t>Чарлинское</t>
  </si>
  <si>
    <t>92633480</t>
  </si>
  <si>
    <t>Ядыгерьское</t>
  </si>
  <si>
    <t>92633484</t>
  </si>
  <si>
    <t>Яныльское</t>
  </si>
  <si>
    <t>92633488</t>
  </si>
  <si>
    <t>Ятмас-Дусаевское</t>
  </si>
  <si>
    <t>92633490</t>
  </si>
  <si>
    <t>город Кукмор</t>
  </si>
  <si>
    <t>92633101</t>
  </si>
  <si>
    <t>поселок городского типа Кукмор</t>
  </si>
  <si>
    <t>92633151</t>
  </si>
  <si>
    <t>Лаишевский муниципальный район</t>
  </si>
  <si>
    <t>92634000</t>
  </si>
  <si>
    <t>92634404</t>
  </si>
  <si>
    <t>Атабаевское</t>
  </si>
  <si>
    <t>92634408</t>
  </si>
  <si>
    <t>Большекабанское</t>
  </si>
  <si>
    <t>92634412</t>
  </si>
  <si>
    <t>Габишевское</t>
  </si>
  <si>
    <t>92634414</t>
  </si>
  <si>
    <t>Город Лаишево</t>
  </si>
  <si>
    <t>92634101</t>
  </si>
  <si>
    <t>Державинское</t>
  </si>
  <si>
    <t>92634415</t>
  </si>
  <si>
    <t>Егорьевское</t>
  </si>
  <si>
    <t>92634416</t>
  </si>
  <si>
    <t>Кирбинское</t>
  </si>
  <si>
    <t>92634428</t>
  </si>
  <si>
    <t>Куюковское</t>
  </si>
  <si>
    <t>92634432</t>
  </si>
  <si>
    <t>Макаровское</t>
  </si>
  <si>
    <t>92634436</t>
  </si>
  <si>
    <t>Малоелгинское</t>
  </si>
  <si>
    <t>92634440</t>
  </si>
  <si>
    <t>Матюшинское</t>
  </si>
  <si>
    <t>92634442</t>
  </si>
  <si>
    <t>Нармонское</t>
  </si>
  <si>
    <t>92634444</t>
  </si>
  <si>
    <t>Никольское</t>
  </si>
  <si>
    <t>92634448</t>
  </si>
  <si>
    <t>Орловское</t>
  </si>
  <si>
    <t>92634484</t>
  </si>
  <si>
    <t>Пелевское</t>
  </si>
  <si>
    <t>92634452</t>
  </si>
  <si>
    <t>Песчано-Ковалинское</t>
  </si>
  <si>
    <t>92634456</t>
  </si>
  <si>
    <t>Рождественское</t>
  </si>
  <si>
    <t>92634460</t>
  </si>
  <si>
    <t>Сокуровское</t>
  </si>
  <si>
    <t>92634468</t>
  </si>
  <si>
    <t>Среднедевятовское</t>
  </si>
  <si>
    <t>92634472</t>
  </si>
  <si>
    <t>Столбищенское</t>
  </si>
  <si>
    <t>92634480</t>
  </si>
  <si>
    <t>Татарско-Сараловское</t>
  </si>
  <si>
    <t>92634486</t>
  </si>
  <si>
    <t>Татарско-Янтыкское</t>
  </si>
  <si>
    <t>92634488</t>
  </si>
  <si>
    <t>Чирповское</t>
  </si>
  <si>
    <t>92634492</t>
  </si>
  <si>
    <t>Лениногорский муниципальный район</t>
  </si>
  <si>
    <t>92636000</t>
  </si>
  <si>
    <t>Глазовское</t>
  </si>
  <si>
    <t>92636405</t>
  </si>
  <si>
    <t>Город Лениногорск</t>
  </si>
  <si>
    <t>92636101</t>
  </si>
  <si>
    <t>Зай-Каратайское</t>
  </si>
  <si>
    <t>92636410</t>
  </si>
  <si>
    <t>92636412</t>
  </si>
  <si>
    <t>Ивановское</t>
  </si>
  <si>
    <t>92636415</t>
  </si>
  <si>
    <t>Каркалинское</t>
  </si>
  <si>
    <t>92636418</t>
  </si>
  <si>
    <t>Кармалкинское</t>
  </si>
  <si>
    <t>92636419</t>
  </si>
  <si>
    <t>Керлигачское</t>
  </si>
  <si>
    <t>92636420</t>
  </si>
  <si>
    <t>Куакбашское</t>
  </si>
  <si>
    <t>92636425</t>
  </si>
  <si>
    <t>Мичуринское</t>
  </si>
  <si>
    <t>92636435</t>
  </si>
  <si>
    <t>Мукмин-Каратайское</t>
  </si>
  <si>
    <t>92636437</t>
  </si>
  <si>
    <t>Нижнечершилинское</t>
  </si>
  <si>
    <t>92636440</t>
  </si>
  <si>
    <t>Новоиштерякское</t>
  </si>
  <si>
    <t>92636445</t>
  </si>
  <si>
    <t>Новочершилинское</t>
  </si>
  <si>
    <t>92636447</t>
  </si>
  <si>
    <t>Письмянское</t>
  </si>
  <si>
    <t>92636450</t>
  </si>
  <si>
    <t>Сарабикуловское</t>
  </si>
  <si>
    <t>92636455</t>
  </si>
  <si>
    <t>Староиштерякское</t>
  </si>
  <si>
    <t>92636460</t>
  </si>
  <si>
    <t>Старокувакское</t>
  </si>
  <si>
    <t>92636465</t>
  </si>
  <si>
    <t>Старошугуровское</t>
  </si>
  <si>
    <t>92636470</t>
  </si>
  <si>
    <t>Сугушлинское</t>
  </si>
  <si>
    <t>92636475</t>
  </si>
  <si>
    <t>Тимяшевское</t>
  </si>
  <si>
    <t>92636480</t>
  </si>
  <si>
    <t>Туктарово-Урдалинское</t>
  </si>
  <si>
    <t>92636485</t>
  </si>
  <si>
    <t>Урмышлинское</t>
  </si>
  <si>
    <t>92636490</t>
  </si>
  <si>
    <t>Федотовское</t>
  </si>
  <si>
    <t>92636495</t>
  </si>
  <si>
    <t>Шугуровское</t>
  </si>
  <si>
    <t>92636497</t>
  </si>
  <si>
    <t>Мамадышский муниципальный район</t>
  </si>
  <si>
    <t>92638000</t>
  </si>
  <si>
    <t>Албайское</t>
  </si>
  <si>
    <t>92638403</t>
  </si>
  <si>
    <t>Верхнеошминское</t>
  </si>
  <si>
    <t>92638406</t>
  </si>
  <si>
    <t>Город Мамадыш</t>
  </si>
  <si>
    <t>92638101</t>
  </si>
  <si>
    <t>Дюсьметьевское</t>
  </si>
  <si>
    <t>92638415</t>
  </si>
  <si>
    <t>Ишкеевское</t>
  </si>
  <si>
    <t>92638418</t>
  </si>
  <si>
    <t>Катмышское</t>
  </si>
  <si>
    <t>92638421</t>
  </si>
  <si>
    <t>Кемеш-Кульское</t>
  </si>
  <si>
    <t>92638424</t>
  </si>
  <si>
    <t>Кляушское</t>
  </si>
  <si>
    <t>92638427</t>
  </si>
  <si>
    <t>Красногорское</t>
  </si>
  <si>
    <t>92638430</t>
  </si>
  <si>
    <t>Куюк-Ерыксинское</t>
  </si>
  <si>
    <t>92638436</t>
  </si>
  <si>
    <t>Малокирменское</t>
  </si>
  <si>
    <t>92638442</t>
  </si>
  <si>
    <t>Нижнеошминское</t>
  </si>
  <si>
    <t>92638448</t>
  </si>
  <si>
    <t>Нижнесуньское</t>
  </si>
  <si>
    <t>92638451</t>
  </si>
  <si>
    <t>Нижнетаканышское</t>
  </si>
  <si>
    <t>92638454</t>
  </si>
  <si>
    <t>Нижнешандерское</t>
  </si>
  <si>
    <t>92638457</t>
  </si>
  <si>
    <t>Никифоровское</t>
  </si>
  <si>
    <t>92638460</t>
  </si>
  <si>
    <t>92638463</t>
  </si>
  <si>
    <t>Омарское</t>
  </si>
  <si>
    <t>92638466</t>
  </si>
  <si>
    <t>Отарское</t>
  </si>
  <si>
    <t>92638469</t>
  </si>
  <si>
    <t>Сокольское</t>
  </si>
  <si>
    <t>92638475</t>
  </si>
  <si>
    <t>Среднекирменское</t>
  </si>
  <si>
    <t>92638478</t>
  </si>
  <si>
    <t>Суньское</t>
  </si>
  <si>
    <t>92638480</t>
  </si>
  <si>
    <t>Тавельское</t>
  </si>
  <si>
    <t>92638481</t>
  </si>
  <si>
    <t>Уразбахтинское</t>
  </si>
  <si>
    <t>92638484</t>
  </si>
  <si>
    <t>Урманчеевское</t>
  </si>
  <si>
    <t>92638487</t>
  </si>
  <si>
    <t>Усалинское</t>
  </si>
  <si>
    <t>92638490</t>
  </si>
  <si>
    <t>Шадчинское</t>
  </si>
  <si>
    <t>92638493</t>
  </si>
  <si>
    <t>Шемяковское</t>
  </si>
  <si>
    <t>92638495</t>
  </si>
  <si>
    <t>Якинское</t>
  </si>
  <si>
    <t>92638498</t>
  </si>
  <si>
    <t>Менделеевский муниципальный район</t>
  </si>
  <si>
    <t>92639000</t>
  </si>
  <si>
    <t>Абалачевское</t>
  </si>
  <si>
    <t>92639403</t>
  </si>
  <si>
    <t>Бизякинское</t>
  </si>
  <si>
    <t>92639410</t>
  </si>
  <si>
    <t>Брюшлинское</t>
  </si>
  <si>
    <t>92639415</t>
  </si>
  <si>
    <t>Город Менделеевск</t>
  </si>
  <si>
    <t>92639101</t>
  </si>
  <si>
    <t>Енабердинское</t>
  </si>
  <si>
    <t>92639418</t>
  </si>
  <si>
    <t>Ижевское</t>
  </si>
  <si>
    <t>92639423</t>
  </si>
  <si>
    <t>Камаевское</t>
  </si>
  <si>
    <t>92639428</t>
  </si>
  <si>
    <t>Монашевское</t>
  </si>
  <si>
    <t>92639440</t>
  </si>
  <si>
    <t>Мунайкинское</t>
  </si>
  <si>
    <t>92639441</t>
  </si>
  <si>
    <t>Псеевское</t>
  </si>
  <si>
    <t>92639443</t>
  </si>
  <si>
    <t>Старогришкинское</t>
  </si>
  <si>
    <t>92639464</t>
  </si>
  <si>
    <t>Татарско-Челнинское</t>
  </si>
  <si>
    <t>92639480</t>
  </si>
  <si>
    <t>Тихоновское</t>
  </si>
  <si>
    <t>92639483</t>
  </si>
  <si>
    <t>Тойгузинское</t>
  </si>
  <si>
    <t>92639485</t>
  </si>
  <si>
    <t>Тураевское</t>
  </si>
  <si>
    <t>92639488</t>
  </si>
  <si>
    <t>Мензелинский муниципальный район</t>
  </si>
  <si>
    <t>92640000</t>
  </si>
  <si>
    <t>Атряклинское</t>
  </si>
  <si>
    <t>92640404</t>
  </si>
  <si>
    <t>Аюское</t>
  </si>
  <si>
    <t>92640408</t>
  </si>
  <si>
    <t>Бикбуловское</t>
  </si>
  <si>
    <t>92640412</t>
  </si>
  <si>
    <t>Верхнетакерменское</t>
  </si>
  <si>
    <t>92640416</t>
  </si>
  <si>
    <t>Город Мензелинск</t>
  </si>
  <si>
    <t>92640101</t>
  </si>
  <si>
    <t>Иркеняшское</t>
  </si>
  <si>
    <t>92640428</t>
  </si>
  <si>
    <t>92640432</t>
  </si>
  <si>
    <t>Коноваловское</t>
  </si>
  <si>
    <t>92640440</t>
  </si>
  <si>
    <t>Кузембетьевское</t>
  </si>
  <si>
    <t>92640444</t>
  </si>
  <si>
    <t>Наратлы-Кичуское</t>
  </si>
  <si>
    <t>92640455</t>
  </si>
  <si>
    <t>Николаевское</t>
  </si>
  <si>
    <t>92640457</t>
  </si>
  <si>
    <t>Новомазинское</t>
  </si>
  <si>
    <t>92640459</t>
  </si>
  <si>
    <t>Новомелькенское</t>
  </si>
  <si>
    <t>92640461</t>
  </si>
  <si>
    <t>Подгорно-Байларское</t>
  </si>
  <si>
    <t>92640463</t>
  </si>
  <si>
    <t>Старомазинское</t>
  </si>
  <si>
    <t>92640478</t>
  </si>
  <si>
    <t>Староматвеевское</t>
  </si>
  <si>
    <t>92640481</t>
  </si>
  <si>
    <t>Урусовское</t>
  </si>
  <si>
    <t>92640492</t>
  </si>
  <si>
    <t>Юртовское</t>
  </si>
  <si>
    <t>92640494</t>
  </si>
  <si>
    <t>Юшадинское</t>
  </si>
  <si>
    <t>92640496</t>
  </si>
  <si>
    <t>им Воровского</t>
  </si>
  <si>
    <t>92640424</t>
  </si>
  <si>
    <t>Муслюмовский муниципальный район</t>
  </si>
  <si>
    <t>92642000</t>
  </si>
  <si>
    <t>Амикеевское</t>
  </si>
  <si>
    <t>92642405</t>
  </si>
  <si>
    <t>Баланнинское</t>
  </si>
  <si>
    <t>92642410</t>
  </si>
  <si>
    <t>Баюковское</t>
  </si>
  <si>
    <t>92642415</t>
  </si>
  <si>
    <t>Большечекмакское</t>
  </si>
  <si>
    <t>92642416</t>
  </si>
  <si>
    <t>Варяш-Башское</t>
  </si>
  <si>
    <t>92642417</t>
  </si>
  <si>
    <t>Исансуповское</t>
  </si>
  <si>
    <t>92642420</t>
  </si>
  <si>
    <t>Кряш-Шуранское</t>
  </si>
  <si>
    <t>92642425</t>
  </si>
  <si>
    <t>Мелля-Тамакское</t>
  </si>
  <si>
    <t>92642430</t>
  </si>
  <si>
    <t>Митряевское</t>
  </si>
  <si>
    <t>92642435</t>
  </si>
  <si>
    <t>Михайловское</t>
  </si>
  <si>
    <t>92642440</t>
  </si>
  <si>
    <t>Муслюмовское</t>
  </si>
  <si>
    <t>92642443</t>
  </si>
  <si>
    <t>Нижнетабынское</t>
  </si>
  <si>
    <t>92642450</t>
  </si>
  <si>
    <t>Новоусинское</t>
  </si>
  <si>
    <t>92642455</t>
  </si>
  <si>
    <t>92642460</t>
  </si>
  <si>
    <t>Семяковское</t>
  </si>
  <si>
    <t>92642465</t>
  </si>
  <si>
    <t>Старокарамалинское</t>
  </si>
  <si>
    <t>92642470</t>
  </si>
  <si>
    <t>Тойгильдинское</t>
  </si>
  <si>
    <t>92642475</t>
  </si>
  <si>
    <t>Уразметьевское</t>
  </si>
  <si>
    <t>92642480</t>
  </si>
  <si>
    <t>Шуганское</t>
  </si>
  <si>
    <t>92642485</t>
  </si>
  <si>
    <t>Нижнекамский муниципальный район</t>
  </si>
  <si>
    <t>92644000</t>
  </si>
  <si>
    <t>Афанасовское</t>
  </si>
  <si>
    <t>92644405</t>
  </si>
  <si>
    <t>Город Нижнекамск</t>
  </si>
  <si>
    <t>92644101</t>
  </si>
  <si>
    <t>Елантовское</t>
  </si>
  <si>
    <t>92644407</t>
  </si>
  <si>
    <t>Каенлинское</t>
  </si>
  <si>
    <t>92644410</t>
  </si>
  <si>
    <t>Кармалинское</t>
  </si>
  <si>
    <t>92644412</t>
  </si>
  <si>
    <t>Краснокадкинское</t>
  </si>
  <si>
    <t>92644420</t>
  </si>
  <si>
    <t>Красноключинское</t>
  </si>
  <si>
    <t>92644415</t>
  </si>
  <si>
    <t>Майскогорское</t>
  </si>
  <si>
    <t>92644423</t>
  </si>
  <si>
    <t>92644425</t>
  </si>
  <si>
    <t>Нижнеуратьминское</t>
  </si>
  <si>
    <t>92644430</t>
  </si>
  <si>
    <t>Простинское</t>
  </si>
  <si>
    <t>92644433</t>
  </si>
  <si>
    <t>92644434</t>
  </si>
  <si>
    <t>Старошешминское</t>
  </si>
  <si>
    <t>92644435</t>
  </si>
  <si>
    <t>Сухаревское</t>
  </si>
  <si>
    <t>92644440</t>
  </si>
  <si>
    <t>Шереметьевское</t>
  </si>
  <si>
    <t>92644445</t>
  </si>
  <si>
    <t>Шингальчинское</t>
  </si>
  <si>
    <t>92644450</t>
  </si>
  <si>
    <t>поселок городского типа Камские Поляны</t>
  </si>
  <si>
    <t>92644156</t>
  </si>
  <si>
    <t>Новошешминский муниципальный район</t>
  </si>
  <si>
    <t>92645000</t>
  </si>
  <si>
    <t>Азеевское</t>
  </si>
  <si>
    <t>92645401</t>
  </si>
  <si>
    <t>Акбуринское</t>
  </si>
  <si>
    <t>92645440</t>
  </si>
  <si>
    <t>Архангельское</t>
  </si>
  <si>
    <t>92645402</t>
  </si>
  <si>
    <t>Буревестниковское</t>
  </si>
  <si>
    <t>92645405</t>
  </si>
  <si>
    <t>Екатерининское</t>
  </si>
  <si>
    <t>92645412</t>
  </si>
  <si>
    <t>Зиреклинское</t>
  </si>
  <si>
    <t>92645419</t>
  </si>
  <si>
    <t>Краснооктябрьское</t>
  </si>
  <si>
    <t>92645425</t>
  </si>
  <si>
    <t>Ленинское</t>
  </si>
  <si>
    <t>92645428</t>
  </si>
  <si>
    <t>Новошешминское</t>
  </si>
  <si>
    <t>92645432</t>
  </si>
  <si>
    <t>Петропавловское</t>
  </si>
  <si>
    <t>92645436</t>
  </si>
  <si>
    <t>Тубылгытауское</t>
  </si>
  <si>
    <t>92645438</t>
  </si>
  <si>
    <t>92645444</t>
  </si>
  <si>
    <t>Чебоксарское</t>
  </si>
  <si>
    <t>92645447</t>
  </si>
  <si>
    <t>Черемуховское</t>
  </si>
  <si>
    <t>92645450</t>
  </si>
  <si>
    <t>Шахмайкинское</t>
  </si>
  <si>
    <t>92645453</t>
  </si>
  <si>
    <t>Нурлатский муниципальный район</t>
  </si>
  <si>
    <t>92646000</t>
  </si>
  <si>
    <t>Амзинское</t>
  </si>
  <si>
    <t>92646408</t>
  </si>
  <si>
    <t>Андреевское</t>
  </si>
  <si>
    <t>92646412</t>
  </si>
  <si>
    <t>Ахметовское</t>
  </si>
  <si>
    <t>92646448</t>
  </si>
  <si>
    <t>Бикуловское</t>
  </si>
  <si>
    <t>92646449</t>
  </si>
  <si>
    <t>Биляр-Озерское</t>
  </si>
  <si>
    <t>92646416</t>
  </si>
  <si>
    <t>Богдашкинское</t>
  </si>
  <si>
    <t>92646420</t>
  </si>
  <si>
    <t>Бурметьевское</t>
  </si>
  <si>
    <t>92646424</t>
  </si>
  <si>
    <t>Гайтанкинское</t>
  </si>
  <si>
    <t>92646427</t>
  </si>
  <si>
    <t>Город Нурлат</t>
  </si>
  <si>
    <t>92646101</t>
  </si>
  <si>
    <t>Егоркинское</t>
  </si>
  <si>
    <t>92646428</t>
  </si>
  <si>
    <t>Елаурское</t>
  </si>
  <si>
    <t>92646432</t>
  </si>
  <si>
    <t>Зареченское</t>
  </si>
  <si>
    <t>92646436</t>
  </si>
  <si>
    <t>Кичкальнинское</t>
  </si>
  <si>
    <t>92646442</t>
  </si>
  <si>
    <t>Кульбаево-Марасинское</t>
  </si>
  <si>
    <t>92646444</t>
  </si>
  <si>
    <t>Мамыковское</t>
  </si>
  <si>
    <t>92646452</t>
  </si>
  <si>
    <t>Новоиглайкинское</t>
  </si>
  <si>
    <t>92646460</t>
  </si>
  <si>
    <t>Новотумбинское</t>
  </si>
  <si>
    <t>92646462</t>
  </si>
  <si>
    <t>Селенгушское</t>
  </si>
  <si>
    <t>92646464</t>
  </si>
  <si>
    <t>Среднекамышлинское</t>
  </si>
  <si>
    <t>92646468</t>
  </si>
  <si>
    <t>Староальметьевское</t>
  </si>
  <si>
    <t>92646472</t>
  </si>
  <si>
    <t>92646476</t>
  </si>
  <si>
    <t>Степноозерское</t>
  </si>
  <si>
    <t>92646480</t>
  </si>
  <si>
    <t>Тимерлекское</t>
  </si>
  <si>
    <t>92646484</t>
  </si>
  <si>
    <t>Тюрнясевское</t>
  </si>
  <si>
    <t>92646486</t>
  </si>
  <si>
    <t>Фомкинское</t>
  </si>
  <si>
    <t>92646488</t>
  </si>
  <si>
    <t>Чулпановское</t>
  </si>
  <si>
    <t>92646490</t>
  </si>
  <si>
    <t>Якушкинское</t>
  </si>
  <si>
    <t>92646492</t>
  </si>
  <si>
    <t>Пестречинский муниципальный район</t>
  </si>
  <si>
    <t>92648000</t>
  </si>
  <si>
    <t>Белкинское</t>
  </si>
  <si>
    <t>92648405</t>
  </si>
  <si>
    <t>Богородское</t>
  </si>
  <si>
    <t>92648410</t>
  </si>
  <si>
    <t>Екатериновское</t>
  </si>
  <si>
    <t>92648415</t>
  </si>
  <si>
    <t>Кибячинское</t>
  </si>
  <si>
    <t>92648425</t>
  </si>
  <si>
    <t>Кобяковское</t>
  </si>
  <si>
    <t>92648427</t>
  </si>
  <si>
    <t>Ковалинское</t>
  </si>
  <si>
    <t>92648428</t>
  </si>
  <si>
    <t>Конское</t>
  </si>
  <si>
    <t>92648430</t>
  </si>
  <si>
    <t>Кощаковское</t>
  </si>
  <si>
    <t>92648435</t>
  </si>
  <si>
    <t>Кряш-Сердинское</t>
  </si>
  <si>
    <t>92648440</t>
  </si>
  <si>
    <t>Кулаевское</t>
  </si>
  <si>
    <t>92648445</t>
  </si>
  <si>
    <t>Ленино-Кокушкинское</t>
  </si>
  <si>
    <t>92648450</t>
  </si>
  <si>
    <t>92648452</t>
  </si>
  <si>
    <t>Отар-Дубровское</t>
  </si>
  <si>
    <t>92648453</t>
  </si>
  <si>
    <t>Пановское</t>
  </si>
  <si>
    <t>92648454</t>
  </si>
  <si>
    <t>Пестречинское</t>
  </si>
  <si>
    <t>92648455</t>
  </si>
  <si>
    <t>Пимерское</t>
  </si>
  <si>
    <t>92648457</t>
  </si>
  <si>
    <t>Татарско-Ходяшевское</t>
  </si>
  <si>
    <t>92648465</t>
  </si>
  <si>
    <t>Читинское</t>
  </si>
  <si>
    <t>92648467</t>
  </si>
  <si>
    <t>Шалинское</t>
  </si>
  <si>
    <t>92648470</t>
  </si>
  <si>
    <t>Шигалеевское</t>
  </si>
  <si>
    <t>92648475</t>
  </si>
  <si>
    <t>Янцеварское</t>
  </si>
  <si>
    <t>92648480</t>
  </si>
  <si>
    <t>Рыбно-Слободский муниципальный район</t>
  </si>
  <si>
    <t>92650000</t>
  </si>
  <si>
    <t>Анатышское</t>
  </si>
  <si>
    <t>92650404</t>
  </si>
  <si>
    <t>Балыклы-Чукаевское</t>
  </si>
  <si>
    <t>92650408</t>
  </si>
  <si>
    <t>Бетьковское</t>
  </si>
  <si>
    <t>92650412</t>
  </si>
  <si>
    <t>Биектауское</t>
  </si>
  <si>
    <t>92650416</t>
  </si>
  <si>
    <t>Большеелгинское</t>
  </si>
  <si>
    <t>92650420</t>
  </si>
  <si>
    <t>Большекульгинское</t>
  </si>
  <si>
    <t>92650424</t>
  </si>
  <si>
    <t>Большемашлякское</t>
  </si>
  <si>
    <t>92650428</t>
  </si>
  <si>
    <t>Большеошнякское</t>
  </si>
  <si>
    <t>92650432</t>
  </si>
  <si>
    <t>Большесалтанское</t>
  </si>
  <si>
    <t>92650436</t>
  </si>
  <si>
    <t>Козяково-Челнинское</t>
  </si>
  <si>
    <t>92650440</t>
  </si>
  <si>
    <t>Корноуховское</t>
  </si>
  <si>
    <t>92650444</t>
  </si>
  <si>
    <t>Кугарчинское</t>
  </si>
  <si>
    <t>92650448</t>
  </si>
  <si>
    <t>Кукеевское</t>
  </si>
  <si>
    <t>92650450</t>
  </si>
  <si>
    <t>Кутлу-Букашское</t>
  </si>
  <si>
    <t>92650452</t>
  </si>
  <si>
    <t>Масловское</t>
  </si>
  <si>
    <t>92650454</t>
  </si>
  <si>
    <t>Нижнетимерлекское</t>
  </si>
  <si>
    <t>92650456</t>
  </si>
  <si>
    <t>Новоарышское</t>
  </si>
  <si>
    <t>92650460</t>
  </si>
  <si>
    <t>Полянское</t>
  </si>
  <si>
    <t>92650462</t>
  </si>
  <si>
    <t>Русско-Ошнякское</t>
  </si>
  <si>
    <t>92650464</t>
  </si>
  <si>
    <t>Троицко-Урайское</t>
  </si>
  <si>
    <t>92650472</t>
  </si>
  <si>
    <t>Урахчинское</t>
  </si>
  <si>
    <t>92650476</t>
  </si>
  <si>
    <t>Шеморбашское</t>
  </si>
  <si>
    <t>92650480</t>
  </si>
  <si>
    <t>Шетнево-Тулушское</t>
  </si>
  <si>
    <t>92650484</t>
  </si>
  <si>
    <t>Шумбутское</t>
  </si>
  <si>
    <t>92650488</t>
  </si>
  <si>
    <t>Шумковское</t>
  </si>
  <si>
    <t>92650492</t>
  </si>
  <si>
    <t>Юлсубинское</t>
  </si>
  <si>
    <t>92650496</t>
  </si>
  <si>
    <t>поселок городского типа Рыбная Слобода</t>
  </si>
  <si>
    <t>92650151</t>
  </si>
  <si>
    <t>Сабинский муниципальный район</t>
  </si>
  <si>
    <t>92652000</t>
  </si>
  <si>
    <t>Арташское</t>
  </si>
  <si>
    <t>92652404</t>
  </si>
  <si>
    <t>Большекибячинское</t>
  </si>
  <si>
    <t>92652409</t>
  </si>
  <si>
    <t>Большеныртинское</t>
  </si>
  <si>
    <t>92652417</t>
  </si>
  <si>
    <t>Большешинарское</t>
  </si>
  <si>
    <t>92652423</t>
  </si>
  <si>
    <t>Верхнесиметское</t>
  </si>
  <si>
    <t>92652431</t>
  </si>
  <si>
    <t>Евлаштауское</t>
  </si>
  <si>
    <t>92652432</t>
  </si>
  <si>
    <t>Изминское</t>
  </si>
  <si>
    <t>92652434</t>
  </si>
  <si>
    <t>Иштуганское</t>
  </si>
  <si>
    <t>92652436</t>
  </si>
  <si>
    <t>Кильдебякское</t>
  </si>
  <si>
    <t>92652442</t>
  </si>
  <si>
    <t>Корсабашское</t>
  </si>
  <si>
    <t>92652430</t>
  </si>
  <si>
    <t>Мешинское</t>
  </si>
  <si>
    <t>92652452</t>
  </si>
  <si>
    <t>Мичанское</t>
  </si>
  <si>
    <t>92652454</t>
  </si>
  <si>
    <t>Нижнешитцинское</t>
  </si>
  <si>
    <t>92652450</t>
  </si>
  <si>
    <t>Сатышевское</t>
  </si>
  <si>
    <t>92652462</t>
  </si>
  <si>
    <t>Староикшурминское</t>
  </si>
  <si>
    <t>92652473</t>
  </si>
  <si>
    <t>Тимершикское</t>
  </si>
  <si>
    <t>92652481</t>
  </si>
  <si>
    <t>Шеморданское</t>
  </si>
  <si>
    <t>92652494</t>
  </si>
  <si>
    <t>Шикшинское</t>
  </si>
  <si>
    <t>92652495</t>
  </si>
  <si>
    <t>Юлбатское</t>
  </si>
  <si>
    <t>92652498</t>
  </si>
  <si>
    <t>поселок городского типа Богатые Сабы</t>
  </si>
  <si>
    <t>92652151</t>
  </si>
  <si>
    <t>Сармановский муниципальный район</t>
  </si>
  <si>
    <t>92653000</t>
  </si>
  <si>
    <t>Азалаковское</t>
  </si>
  <si>
    <t>92653404</t>
  </si>
  <si>
    <t>92653408</t>
  </si>
  <si>
    <t>92653409</t>
  </si>
  <si>
    <t>Большенуркеевское</t>
  </si>
  <si>
    <t>92653412</t>
  </si>
  <si>
    <t>Верхне-Чершилинское</t>
  </si>
  <si>
    <t>92653415</t>
  </si>
  <si>
    <t>Иляксазское</t>
  </si>
  <si>
    <t>92653420</t>
  </si>
  <si>
    <t>Кавзияковское</t>
  </si>
  <si>
    <t>92653424</t>
  </si>
  <si>
    <t>Карашай-Сакловское</t>
  </si>
  <si>
    <t>92653428</t>
  </si>
  <si>
    <t>Лешев-Тамакское</t>
  </si>
  <si>
    <t>92653432</t>
  </si>
  <si>
    <t>Лякинское</t>
  </si>
  <si>
    <t>92653436</t>
  </si>
  <si>
    <t>Муртыш-Тамакское</t>
  </si>
  <si>
    <t>92653440</t>
  </si>
  <si>
    <t>Новоимянское</t>
  </si>
  <si>
    <t>92653444</t>
  </si>
  <si>
    <t>Петровско-Заводское</t>
  </si>
  <si>
    <t>92653448</t>
  </si>
  <si>
    <t>Рангазарское</t>
  </si>
  <si>
    <t>92653452</t>
  </si>
  <si>
    <t>Саклов-Башское</t>
  </si>
  <si>
    <t>92653456</t>
  </si>
  <si>
    <t>Сармановское</t>
  </si>
  <si>
    <t>92653460</t>
  </si>
  <si>
    <t>Старо-Имянское</t>
  </si>
  <si>
    <t>92653470</t>
  </si>
  <si>
    <t>Старокаширское</t>
  </si>
  <si>
    <t>92653468</t>
  </si>
  <si>
    <t>Старомензелябашское</t>
  </si>
  <si>
    <t>92653472</t>
  </si>
  <si>
    <t>Чукмарлинское</t>
  </si>
  <si>
    <t>92653480</t>
  </si>
  <si>
    <t>Шарлиареминское</t>
  </si>
  <si>
    <t>92653482</t>
  </si>
  <si>
    <t>Янурусовское</t>
  </si>
  <si>
    <t>92653484</t>
  </si>
  <si>
    <t>поселок городского типа Джалиль</t>
  </si>
  <si>
    <t>92653155</t>
  </si>
  <si>
    <t>Спасский муниципальный район</t>
  </si>
  <si>
    <t>92632000</t>
  </si>
  <si>
    <t>Аграмаковское</t>
  </si>
  <si>
    <t>92632405</t>
  </si>
  <si>
    <t>Антоновское</t>
  </si>
  <si>
    <t>92632410</t>
  </si>
  <si>
    <t>Бураковское</t>
  </si>
  <si>
    <t>92632415</t>
  </si>
  <si>
    <t>Город Болгар</t>
  </si>
  <si>
    <t>92632101</t>
  </si>
  <si>
    <t>Измерское</t>
  </si>
  <si>
    <t>92632420</t>
  </si>
  <si>
    <t>Иске-Рязапское</t>
  </si>
  <si>
    <t>92632425</t>
  </si>
  <si>
    <t>Кимовское</t>
  </si>
  <si>
    <t>92632430</t>
  </si>
  <si>
    <t>Краснослободское</t>
  </si>
  <si>
    <t>92632435</t>
  </si>
  <si>
    <t>Кузнечихинское</t>
  </si>
  <si>
    <t>92632440</t>
  </si>
  <si>
    <t>92632445</t>
  </si>
  <si>
    <t>92632450</t>
  </si>
  <si>
    <t>92632460</t>
  </si>
  <si>
    <t>Приволжское</t>
  </si>
  <si>
    <t>92632462</t>
  </si>
  <si>
    <t>Среднеюрткульское</t>
  </si>
  <si>
    <t>92632465</t>
  </si>
  <si>
    <t>Трехозерское</t>
  </si>
  <si>
    <t>92632470</t>
  </si>
  <si>
    <t>Чэчэклинское</t>
  </si>
  <si>
    <t>92632455</t>
  </si>
  <si>
    <t>Ямбухтинское</t>
  </si>
  <si>
    <t>92632475</t>
  </si>
  <si>
    <t>Тетюшский муниципальный район</t>
  </si>
  <si>
    <t>92655000</t>
  </si>
  <si>
    <t>Алабердинское</t>
  </si>
  <si>
    <t>92655403</t>
  </si>
  <si>
    <t>Байрашевское</t>
  </si>
  <si>
    <t>92655408</t>
  </si>
  <si>
    <t>92655412</t>
  </si>
  <si>
    <t>Беденьгинское</t>
  </si>
  <si>
    <t>92655416</t>
  </si>
  <si>
    <t>Бессоновское</t>
  </si>
  <si>
    <t>92655417</t>
  </si>
  <si>
    <t>Большеатрясское</t>
  </si>
  <si>
    <t>92655420</t>
  </si>
  <si>
    <t>Большетарханское</t>
  </si>
  <si>
    <t>92655424</t>
  </si>
  <si>
    <t>Большетурминское</t>
  </si>
  <si>
    <t>92655428</t>
  </si>
  <si>
    <t>Большешемякинское</t>
  </si>
  <si>
    <t>92655432</t>
  </si>
  <si>
    <t>Город Тетюши</t>
  </si>
  <si>
    <t>92655101</t>
  </si>
  <si>
    <t>Жуковское</t>
  </si>
  <si>
    <t>92655436</t>
  </si>
  <si>
    <t>Кильдюшевское</t>
  </si>
  <si>
    <t>92655438</t>
  </si>
  <si>
    <t>Киртелинское</t>
  </si>
  <si>
    <t>92655440</t>
  </si>
  <si>
    <t>Кляшевское</t>
  </si>
  <si>
    <t>92655444</t>
  </si>
  <si>
    <t>Кошки-Новотимбаевское</t>
  </si>
  <si>
    <t>92655448</t>
  </si>
  <si>
    <t>Льяшевское</t>
  </si>
  <si>
    <t>92655456</t>
  </si>
  <si>
    <t>Монастырское</t>
  </si>
  <si>
    <t>92655464</t>
  </si>
  <si>
    <t>92655468</t>
  </si>
  <si>
    <t>Сюндюковское</t>
  </si>
  <si>
    <t>92655476</t>
  </si>
  <si>
    <t>Урюмское</t>
  </si>
  <si>
    <t>92655480</t>
  </si>
  <si>
    <t>92655484</t>
  </si>
  <si>
    <t>Тукаевский муниципальный район</t>
  </si>
  <si>
    <t>92657000</t>
  </si>
  <si>
    <t>Азьмушкинское</t>
  </si>
  <si>
    <t>92657405</t>
  </si>
  <si>
    <t>Бетькинское</t>
  </si>
  <si>
    <t>92657410</t>
  </si>
  <si>
    <t>Биклянское</t>
  </si>
  <si>
    <t>92657415</t>
  </si>
  <si>
    <t>Биюрганское</t>
  </si>
  <si>
    <t>92657426</t>
  </si>
  <si>
    <t>Бурдинское</t>
  </si>
  <si>
    <t>92657425</t>
  </si>
  <si>
    <t>Иштеряковское</t>
  </si>
  <si>
    <t>92657428</t>
  </si>
  <si>
    <t>Калмашское</t>
  </si>
  <si>
    <t>92657430</t>
  </si>
  <si>
    <t>Калмиинское</t>
  </si>
  <si>
    <t>92657431</t>
  </si>
  <si>
    <t>Князевское</t>
  </si>
  <si>
    <t>92657435</t>
  </si>
  <si>
    <t>Комсомольское</t>
  </si>
  <si>
    <t>92657437</t>
  </si>
  <si>
    <t>Круглопольское</t>
  </si>
  <si>
    <t>92657433</t>
  </si>
  <si>
    <t>Кузкеевское</t>
  </si>
  <si>
    <t>92657438</t>
  </si>
  <si>
    <t>Малошильнинское</t>
  </si>
  <si>
    <t>92657439</t>
  </si>
  <si>
    <t>Мелекесское</t>
  </si>
  <si>
    <t>92657440</t>
  </si>
  <si>
    <t>Мусабай-Заводское</t>
  </si>
  <si>
    <t>92657445</t>
  </si>
  <si>
    <t>Нижнесуыксинское</t>
  </si>
  <si>
    <t>92657450</t>
  </si>
  <si>
    <t>92657455</t>
  </si>
  <si>
    <t>Семекеевское</t>
  </si>
  <si>
    <t>92657465</t>
  </si>
  <si>
    <t>Староабдуловское</t>
  </si>
  <si>
    <t>92657469</t>
  </si>
  <si>
    <t>Стародрюшское</t>
  </si>
  <si>
    <t>92657471</t>
  </si>
  <si>
    <t>Тлянче-Тамакское</t>
  </si>
  <si>
    <t>92657474</t>
  </si>
  <si>
    <t>Шильнебашское</t>
  </si>
  <si>
    <t>92657483</t>
  </si>
  <si>
    <t>Яна-Булякское</t>
  </si>
  <si>
    <t>92657492</t>
  </si>
  <si>
    <t>Тюлячинский муниципальный район</t>
  </si>
  <si>
    <t>92656000</t>
  </si>
  <si>
    <t>Абдинское</t>
  </si>
  <si>
    <t>92656403</t>
  </si>
  <si>
    <t>Айдаровское</t>
  </si>
  <si>
    <t>92656404</t>
  </si>
  <si>
    <t>Аланское</t>
  </si>
  <si>
    <t>92656405</t>
  </si>
  <si>
    <t>Баландышское</t>
  </si>
  <si>
    <t>92656410</t>
  </si>
  <si>
    <t>Большеметескинское</t>
  </si>
  <si>
    <t>92656413</t>
  </si>
  <si>
    <t>Большемешское</t>
  </si>
  <si>
    <t>92656415</t>
  </si>
  <si>
    <t>Большенырсинское</t>
  </si>
  <si>
    <t>92656418</t>
  </si>
  <si>
    <t>Верхнекибякозинское</t>
  </si>
  <si>
    <t>92656425</t>
  </si>
  <si>
    <t>Малокибякозинское</t>
  </si>
  <si>
    <t>92656435</t>
  </si>
  <si>
    <t>Старозюринское</t>
  </si>
  <si>
    <t>92656440</t>
  </si>
  <si>
    <t>Тюлячинское</t>
  </si>
  <si>
    <t>92656445</t>
  </si>
  <si>
    <t>Узякское</t>
  </si>
  <si>
    <t>92656450</t>
  </si>
  <si>
    <t>Шадкинское</t>
  </si>
  <si>
    <t>92656455</t>
  </si>
  <si>
    <t>Черемшанский муниципальный район</t>
  </si>
  <si>
    <t>92658000</t>
  </si>
  <si>
    <t>Беркет-Ключевское</t>
  </si>
  <si>
    <t>92658405</t>
  </si>
  <si>
    <t>Верхнекаменское</t>
  </si>
  <si>
    <t>92658410</t>
  </si>
  <si>
    <t>Ивашкинское</t>
  </si>
  <si>
    <t>92658415</t>
  </si>
  <si>
    <t>Карамышевское</t>
  </si>
  <si>
    <t>92658420</t>
  </si>
  <si>
    <t>Кутеминское</t>
  </si>
  <si>
    <t>92658422</t>
  </si>
  <si>
    <t>Лашманское</t>
  </si>
  <si>
    <t>92658430</t>
  </si>
  <si>
    <t>Мордовско-Афонькинское</t>
  </si>
  <si>
    <t>92658435</t>
  </si>
  <si>
    <t>Нижнекаменское</t>
  </si>
  <si>
    <t>92658438</t>
  </si>
  <si>
    <t>Нижнекармалкинское</t>
  </si>
  <si>
    <t>92658440</t>
  </si>
  <si>
    <t>92658445</t>
  </si>
  <si>
    <t>Новокадеевское</t>
  </si>
  <si>
    <t>92658450</t>
  </si>
  <si>
    <t>Старокадеевское</t>
  </si>
  <si>
    <t>92658455</t>
  </si>
  <si>
    <t>Старокутушское</t>
  </si>
  <si>
    <t>92658425</t>
  </si>
  <si>
    <t>Староутямышское</t>
  </si>
  <si>
    <t>92658460</t>
  </si>
  <si>
    <t>Туйметкинское</t>
  </si>
  <si>
    <t>92658462</t>
  </si>
  <si>
    <t>Ульяновское</t>
  </si>
  <si>
    <t>92658465</t>
  </si>
  <si>
    <t>92658470</t>
  </si>
  <si>
    <t>Шешминское</t>
  </si>
  <si>
    <t>92658475</t>
  </si>
  <si>
    <t>Чистопольский муниципальный район</t>
  </si>
  <si>
    <t>92659000</t>
  </si>
  <si>
    <t>Адельшинское</t>
  </si>
  <si>
    <t>92659403</t>
  </si>
  <si>
    <t>Большетолкишское</t>
  </si>
  <si>
    <t>92659409</t>
  </si>
  <si>
    <t>Булдырское</t>
  </si>
  <si>
    <t>92659412</t>
  </si>
  <si>
    <t>Верхнекондратинское</t>
  </si>
  <si>
    <t>92659414</t>
  </si>
  <si>
    <t>Город Чистополь</t>
  </si>
  <si>
    <t>92659101</t>
  </si>
  <si>
    <t>Данауровское</t>
  </si>
  <si>
    <t>92659418</t>
  </si>
  <si>
    <t>Исляйкинское</t>
  </si>
  <si>
    <t>92659423</t>
  </si>
  <si>
    <t>Каргалинское</t>
  </si>
  <si>
    <t>92659430</t>
  </si>
  <si>
    <t>Кубасское</t>
  </si>
  <si>
    <t>92659438</t>
  </si>
  <si>
    <t>Кутлушкинское</t>
  </si>
  <si>
    <t>92659441</t>
  </si>
  <si>
    <t>Малотолкишское</t>
  </si>
  <si>
    <t>92659447</t>
  </si>
  <si>
    <t>Муслюмкинское</t>
  </si>
  <si>
    <t>92659450</t>
  </si>
  <si>
    <t>Нарат-Елгинское</t>
  </si>
  <si>
    <t>92659453</t>
  </si>
  <si>
    <t>Нижнекондратинское</t>
  </si>
  <si>
    <t>92659455</t>
  </si>
  <si>
    <t>Совхозно-Галактионовское</t>
  </si>
  <si>
    <t>92659462</t>
  </si>
  <si>
    <t>Староромашкинское</t>
  </si>
  <si>
    <t>92659468</t>
  </si>
  <si>
    <t>Татарско-Баганинское</t>
  </si>
  <si>
    <t>92659471</t>
  </si>
  <si>
    <t>Татарско-Елтанское</t>
  </si>
  <si>
    <t>92659474</t>
  </si>
  <si>
    <t>Татарско-Сарсазское</t>
  </si>
  <si>
    <t>92659475</t>
  </si>
  <si>
    <t>Татарско-Толкишское</t>
  </si>
  <si>
    <t>92659477</t>
  </si>
  <si>
    <t>Четырчинское</t>
  </si>
  <si>
    <t>92659486</t>
  </si>
  <si>
    <t>Чистопольско-Высельское</t>
  </si>
  <si>
    <t>92659492</t>
  </si>
  <si>
    <t>Чистопольское</t>
  </si>
  <si>
    <t>92659489</t>
  </si>
  <si>
    <t>Чувашско-Елтанское</t>
  </si>
  <si>
    <t>92659495</t>
  </si>
  <si>
    <t>Ютазинский муниципальный район</t>
  </si>
  <si>
    <t>92654000</t>
  </si>
  <si>
    <t>Абсалямовское</t>
  </si>
  <si>
    <t>92654401</t>
  </si>
  <si>
    <t>92654402</t>
  </si>
  <si>
    <t>Байряки-Тамакское</t>
  </si>
  <si>
    <t>92654408</t>
  </si>
  <si>
    <t>Байрякинское</t>
  </si>
  <si>
    <t>92654405</t>
  </si>
  <si>
    <t>Дым-Тамакское</t>
  </si>
  <si>
    <t>92654412</t>
  </si>
  <si>
    <t>Каракашлинское</t>
  </si>
  <si>
    <t>92654420</t>
  </si>
  <si>
    <t>Старокаразерикское</t>
  </si>
  <si>
    <t>92654435</t>
  </si>
  <si>
    <t>Ташкичуйское</t>
  </si>
  <si>
    <t>92654440</t>
  </si>
  <si>
    <t>Уруссинское</t>
  </si>
  <si>
    <t>92654445</t>
  </si>
  <si>
    <t>Ютазинское</t>
  </si>
  <si>
    <t>92654455</t>
  </si>
  <si>
    <t>поселок городского типа Уруссу</t>
  </si>
  <si>
    <t>92654151</t>
  </si>
  <si>
    <t>МО_ОКТМО</t>
  </si>
  <si>
    <t>№</t>
  </si>
  <si>
    <t>Производство тепловой энергии. Некомбинированная выработка</t>
  </si>
  <si>
    <t>Производство тепловой энергии. Комбинированная выработка с уст. мощностью производства электрической энергии менее 25 МВт</t>
  </si>
  <si>
    <t>Производство тепловой энергии. Комбинированная выработка с уст. мощностью производства электрической энергии 25 МВт и более</t>
  </si>
  <si>
    <t>Производство. Теплоноситель</t>
  </si>
  <si>
    <t>Передача. Тепловая энергия</t>
  </si>
  <si>
    <t>Передача. Теплоноситель</t>
  </si>
  <si>
    <t>Сбыт. Тепловая энергия</t>
  </si>
  <si>
    <t>Сбыт. Теплоноситель</t>
  </si>
  <si>
    <t>Подключение (технологическое присоединение) к системе теплоснабжения</t>
  </si>
  <si>
    <t>Поддержание резервной тепловой мощности при отсутствии потребления тепловой энергии</t>
  </si>
  <si>
    <t>https://portal.eias.ru/Portal/DownloadPage.aspx?type=12&amp;guid=????????-????-????-????-????????????</t>
  </si>
  <si>
    <t>ALL</t>
  </si>
  <si>
    <t>https://eias.fstrf.ru/disclo/get_file?p_guid=????????-????-????-????-????????????</t>
  </si>
  <si>
    <t>01.01.2023</t>
  </si>
  <si>
    <t>31.12.2023</t>
  </si>
  <si>
    <t>REGION_ID</t>
  </si>
  <si>
    <t>REGION_NAME</t>
  </si>
  <si>
    <t>RST_ORG_ID</t>
  </si>
  <si>
    <t>ORG_NAME</t>
  </si>
  <si>
    <t>INN_NAME</t>
  </si>
  <si>
    <t>KPP_NAME</t>
  </si>
  <si>
    <t>ORG_START_DATE</t>
  </si>
  <si>
    <t>ORG_END_DATE</t>
  </si>
  <si>
    <t>2642</t>
  </si>
  <si>
    <t>28980879</t>
  </si>
  <si>
    <t>АО "АППАРТ-ОТЕЛЬ"</t>
  </si>
  <si>
    <t>1655149370</t>
  </si>
  <si>
    <t>165501001</t>
  </si>
  <si>
    <t>26354394</t>
  </si>
  <si>
    <t>АО "АПТС"</t>
  </si>
  <si>
    <t>1644035607</t>
  </si>
  <si>
    <t>164401001</t>
  </si>
  <si>
    <t>28493154</t>
  </si>
  <si>
    <t>АО "Азнакаевское ПТС"</t>
  </si>
  <si>
    <t>1643013463</t>
  </si>
  <si>
    <t>164301001</t>
  </si>
  <si>
    <t>28500498</t>
  </si>
  <si>
    <t>АО "Альметьевский завод "Радиоприбор"</t>
  </si>
  <si>
    <t>1644018390</t>
  </si>
  <si>
    <t>30364005</t>
  </si>
  <si>
    <t>АО "Аммоний"</t>
  </si>
  <si>
    <t>1627005779</t>
  </si>
  <si>
    <t>997550001</t>
  </si>
  <si>
    <t>26354328</t>
  </si>
  <si>
    <t>АО "Балтасинское МПП ЖКХ"</t>
  </si>
  <si>
    <t>1612005906</t>
  </si>
  <si>
    <t>161201001</t>
  </si>
  <si>
    <t>26354397</t>
  </si>
  <si>
    <t>АО "Бугульминское предприятие тепловых сетей"</t>
  </si>
  <si>
    <t>1645021727</t>
  </si>
  <si>
    <t>164501001</t>
  </si>
  <si>
    <t>26354330</t>
  </si>
  <si>
    <t>АО "Буинское предприятие тепловых сетей"</t>
  </si>
  <si>
    <t>1614008074</t>
  </si>
  <si>
    <t>161401001</t>
  </si>
  <si>
    <t>26354423</t>
  </si>
  <si>
    <t>АО "Водопроводно-канализационное и энергетическое хозяйство"</t>
  </si>
  <si>
    <t>1651035245</t>
  </si>
  <si>
    <t>165101001</t>
  </si>
  <si>
    <t>26354332</t>
  </si>
  <si>
    <t>АО "Высокогорские коммунальные сети"</t>
  </si>
  <si>
    <t>1616016031</t>
  </si>
  <si>
    <t>161601001</t>
  </si>
  <si>
    <t>30791606</t>
  </si>
  <si>
    <t>АО "ГУ ЖКХ"</t>
  </si>
  <si>
    <t>5116000922</t>
  </si>
  <si>
    <t>166045001</t>
  </si>
  <si>
    <t>26560525</t>
  </si>
  <si>
    <t>511601001</t>
  </si>
  <si>
    <t>13-05-2009 00:00:00</t>
  </si>
  <si>
    <t>30335229</t>
  </si>
  <si>
    <t>770401001</t>
  </si>
  <si>
    <t>26354399</t>
  </si>
  <si>
    <t>АО "Елабужское предприятие тепловых сетей"</t>
  </si>
  <si>
    <t>1646020589</t>
  </si>
  <si>
    <t>164601001</t>
  </si>
  <si>
    <t>26603751</t>
  </si>
  <si>
    <t>АО "Завод Элекон"</t>
  </si>
  <si>
    <t>1657032272</t>
  </si>
  <si>
    <t>165701001</t>
  </si>
  <si>
    <t>28421604</t>
  </si>
  <si>
    <t>АО "Зеленодольский молочноперерабатывающий комбинат"</t>
  </si>
  <si>
    <t>1648033456</t>
  </si>
  <si>
    <t>164801001</t>
  </si>
  <si>
    <t>26354405</t>
  </si>
  <si>
    <t>АО "Зеленодольское ПТС"</t>
  </si>
  <si>
    <t>1648017567</t>
  </si>
  <si>
    <t>26354450</t>
  </si>
  <si>
    <t>АО "КЗМА"</t>
  </si>
  <si>
    <t>1656000729</t>
  </si>
  <si>
    <t>165601001</t>
  </si>
  <si>
    <t>26322532</t>
  </si>
  <si>
    <t>АО "КМПО"</t>
  </si>
  <si>
    <t>1657005416</t>
  </si>
  <si>
    <t>166101001</t>
  </si>
  <si>
    <t>26508783</t>
  </si>
  <si>
    <t>АО "КОМЗ"</t>
  </si>
  <si>
    <t>1660004229</t>
  </si>
  <si>
    <t>166001001</t>
  </si>
  <si>
    <t>26406031</t>
  </si>
  <si>
    <t>АО "Казанский жировой комбинат"</t>
  </si>
  <si>
    <t>1624004583</t>
  </si>
  <si>
    <t>162401001</t>
  </si>
  <si>
    <t>26322530</t>
  </si>
  <si>
    <t>АО "Казанькомпрессормаш"</t>
  </si>
  <si>
    <t>1660004878</t>
  </si>
  <si>
    <t>28494222</t>
  </si>
  <si>
    <t>АО "Казэнерго"</t>
  </si>
  <si>
    <t>1659143468</t>
  </si>
  <si>
    <t>165901001</t>
  </si>
  <si>
    <t>26402595</t>
  </si>
  <si>
    <t>АО "Коммунальные сети Мензелинского района"</t>
  </si>
  <si>
    <t>1628006905</t>
  </si>
  <si>
    <t>162801001</t>
  </si>
  <si>
    <t>28891799</t>
  </si>
  <si>
    <t>АО "Кулонэнергомаш"</t>
  </si>
  <si>
    <t>1660030035</t>
  </si>
  <si>
    <t>26354351</t>
  </si>
  <si>
    <t>АО "Мамадышские тепловые сети"</t>
  </si>
  <si>
    <t>1626009805</t>
  </si>
  <si>
    <t>162601001</t>
  </si>
  <si>
    <t>26322533</t>
  </si>
  <si>
    <t>АО "Международный аэропорт "Казань"</t>
  </si>
  <si>
    <t>1660000344</t>
  </si>
  <si>
    <t>26354354</t>
  </si>
  <si>
    <t>АО "Муслюмовские инженерные сети"</t>
  </si>
  <si>
    <t>1629003801</t>
  </si>
  <si>
    <t>162901001</t>
  </si>
  <si>
    <t>26354470</t>
  </si>
  <si>
    <t>АО "НИИнефтепромхим"</t>
  </si>
  <si>
    <t>1660000129</t>
  </si>
  <si>
    <t>26510829</t>
  </si>
  <si>
    <t>АО "НПО "Радиоэлектроника" им. В.И.Шимко"</t>
  </si>
  <si>
    <t>1660155764</t>
  </si>
  <si>
    <t>168150001</t>
  </si>
  <si>
    <t>26354356</t>
  </si>
  <si>
    <t>АО "Нурлатские тепловые сети"</t>
  </si>
  <si>
    <t>1632009786</t>
  </si>
  <si>
    <t>163201001</t>
  </si>
  <si>
    <t>30353826</t>
  </si>
  <si>
    <t>АО "ОЭЗ "Иннополис"</t>
  </si>
  <si>
    <t>1655265698</t>
  </si>
  <si>
    <t>161501001</t>
  </si>
  <si>
    <t>26322562</t>
  </si>
  <si>
    <t>АО "ОЭЗ ППТ "Алабуга"</t>
  </si>
  <si>
    <t>1646019914</t>
  </si>
  <si>
    <t>27908518</t>
  </si>
  <si>
    <t>АО "ПОЗиС</t>
  </si>
  <si>
    <t>1648032420</t>
  </si>
  <si>
    <t>19-12-2011 00:00:00</t>
  </si>
  <si>
    <t>27556424</t>
  </si>
  <si>
    <t>АО "РПО "Таткоммунэнерго"</t>
  </si>
  <si>
    <t>1660093204</t>
  </si>
  <si>
    <t>26322556</t>
  </si>
  <si>
    <t>АО "СК "Энерготехника"</t>
  </si>
  <si>
    <t>1660110837</t>
  </si>
  <si>
    <t>26354361</t>
  </si>
  <si>
    <t>АО "Сабинское МПП ЖКХ"</t>
  </si>
  <si>
    <t>1635005846</t>
  </si>
  <si>
    <t>163501001</t>
  </si>
  <si>
    <t>26601772</t>
  </si>
  <si>
    <t>АО "Судоходная компания "Татфлот"</t>
  </si>
  <si>
    <t>1655063726</t>
  </si>
  <si>
    <t>28427136</t>
  </si>
  <si>
    <t>АО "ТАНЕКО"</t>
  </si>
  <si>
    <t>1651044095</t>
  </si>
  <si>
    <t>997250001</t>
  </si>
  <si>
    <t>26541828</t>
  </si>
  <si>
    <t>АО "ТГК-16"</t>
  </si>
  <si>
    <t>1655189422</t>
  </si>
  <si>
    <t>785150001</t>
  </si>
  <si>
    <t>26489288</t>
  </si>
  <si>
    <t>АО "Татэнерго"</t>
  </si>
  <si>
    <t>1657036630</t>
  </si>
  <si>
    <t>01-02-2009 00:00:00</t>
  </si>
  <si>
    <t>26405819</t>
  </si>
  <si>
    <t>АО "Теплоконтроль"</t>
  </si>
  <si>
    <t>1659041868</t>
  </si>
  <si>
    <t>26354365</t>
  </si>
  <si>
    <t>АО "Тетюшское ПТС"</t>
  </si>
  <si>
    <t>1638004921</t>
  </si>
  <si>
    <t>163801001</t>
  </si>
  <si>
    <t>28953157</t>
  </si>
  <si>
    <t>АО "Транснефть-Прикамье"</t>
  </si>
  <si>
    <t>1645000340</t>
  </si>
  <si>
    <t>28822219</t>
  </si>
  <si>
    <t>АО "Энергоцентр "Майский"</t>
  </si>
  <si>
    <t>1648028150</t>
  </si>
  <si>
    <t>27567057</t>
  </si>
  <si>
    <t>Акционерное общество "Ремонтно-эксплуатационное управление" филиал "Екатеринбургский", г. Екатеринбург</t>
  </si>
  <si>
    <t>7714783092</t>
  </si>
  <si>
    <t>667243001</t>
  </si>
  <si>
    <t>26813977</t>
  </si>
  <si>
    <t>Альметьевское РНУ - филиал АО "Транснефть-Прикамье"</t>
  </si>
  <si>
    <t>164402001</t>
  </si>
  <si>
    <t>30346083</t>
  </si>
  <si>
    <t>Вагонный участок Казань Горьковского филиала АО "ФПК"</t>
  </si>
  <si>
    <t>7708709686</t>
  </si>
  <si>
    <t>165545002</t>
  </si>
  <si>
    <t>30980907</t>
  </si>
  <si>
    <t>ГАУ "МЦ "Волга"</t>
  </si>
  <si>
    <t>1624012802</t>
  </si>
  <si>
    <t>28817309</t>
  </si>
  <si>
    <t>ГБУ "Управление материального обеспечения"</t>
  </si>
  <si>
    <t>1660050458</t>
  </si>
  <si>
    <t>26354433</t>
  </si>
  <si>
    <t>ГУ "Музей-заповедник "Казанский Кремль"</t>
  </si>
  <si>
    <t>1654004781</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</si>
  <si>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</si>
  <si>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</si>
  <si>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</si>
  <si>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</si>
  <si>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26807718</t>
  </si>
  <si>
    <t>Елабужская ТЭЦ - филиал ОАО "Генерирующая компания"</t>
  </si>
  <si>
    <t>164602001</t>
  </si>
  <si>
    <t>26885259</t>
  </si>
  <si>
    <t>ЗАО "Бугульминский КХП №1"</t>
  </si>
  <si>
    <t>1645014575</t>
  </si>
  <si>
    <t>30478706</t>
  </si>
  <si>
    <t>ЗАО «РБФ им. Куйбышева»</t>
  </si>
  <si>
    <t>1622001940</t>
  </si>
  <si>
    <t>162201001</t>
  </si>
  <si>
    <t>26354468</t>
  </si>
  <si>
    <t>Индивидуальный предприниматель Шаматов И.К.</t>
  </si>
  <si>
    <t>165900594501</t>
  </si>
  <si>
    <t>отсутствует</t>
  </si>
  <si>
    <t>26354437</t>
  </si>
  <si>
    <t>КГАСУ</t>
  </si>
  <si>
    <t>1655018025</t>
  </si>
  <si>
    <t>26807701</t>
  </si>
  <si>
    <t>Казанская ТЭЦ-1 - филиал АО "Татэнерго"</t>
  </si>
  <si>
    <t>165902001</t>
  </si>
  <si>
    <t>26807704</t>
  </si>
  <si>
    <t>Казанская ТЭЦ-2 - филиал АО "Татэнерго"</t>
  </si>
  <si>
    <t>166102001</t>
  </si>
  <si>
    <t>28449469</t>
  </si>
  <si>
    <t>Казанская ТЭЦ-3 - филиал ОАО "ТГК-16"</t>
  </si>
  <si>
    <t>165843001</t>
  </si>
  <si>
    <t>26813966</t>
  </si>
  <si>
    <t>Казанское РНУ - филиал АО "Транснефть-Прикамье"</t>
  </si>
  <si>
    <t>165543001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</si>
  <si>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</si>
  <si>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</si>
  <si>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</si>
  <si>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26354341</t>
  </si>
  <si>
    <t>Лечебно - профилактическое частное учреждение профсоюзов санаторий "Васильевский"</t>
  </si>
  <si>
    <t>1620000411</t>
  </si>
  <si>
    <t>162001001</t>
  </si>
  <si>
    <t>26354350</t>
  </si>
  <si>
    <t>Лечебно-профилактическое частное учреждение профсоюзов Санаторий "Бакирово"</t>
  </si>
  <si>
    <t>1625000119</t>
  </si>
  <si>
    <t>164901001</t>
  </si>
  <si>
    <t>26354352</t>
  </si>
  <si>
    <t>Лечебно-профилактическое частное учреждение профсоюзов санаторий "Шифалы су (целебная вода) - Ижминводы"</t>
  </si>
  <si>
    <t>1627000509</t>
  </si>
  <si>
    <t>162701001</t>
  </si>
  <si>
    <t>31442434</t>
  </si>
  <si>
    <t>МБУ "Хозяйственно-эксплуатационная служба Балтасинского муниципального района Республики Татарстан"</t>
  </si>
  <si>
    <t>1612008953</t>
  </si>
  <si>
    <t>14-08-2015 00:00:00</t>
  </si>
  <si>
    <t>31503625</t>
  </si>
  <si>
    <t>МКП "Водоканал"</t>
  </si>
  <si>
    <t>1651088938</t>
  </si>
  <si>
    <t>26354325</t>
  </si>
  <si>
    <t>МУП "Атнинское ЖКХ"</t>
  </si>
  <si>
    <t>1610002473</t>
  </si>
  <si>
    <t>161001001</t>
  </si>
  <si>
    <t>26405877</t>
  </si>
  <si>
    <t>МУП "Водоканал"</t>
  </si>
  <si>
    <t>1653006666</t>
  </si>
  <si>
    <t>26354344</t>
  </si>
  <si>
    <t>МУП "Кайбицкое ЖКХ"</t>
  </si>
  <si>
    <t>1621000252</t>
  </si>
  <si>
    <t>162101001</t>
  </si>
  <si>
    <t>28794019</t>
  </si>
  <si>
    <t>МУП "Коммунальные сети Черемшанского района"</t>
  </si>
  <si>
    <t>1640006796</t>
  </si>
  <si>
    <t>164001001</t>
  </si>
  <si>
    <t>26354343</t>
  </si>
  <si>
    <t>МУП "Нурлатское МПП ЖКХ"</t>
  </si>
  <si>
    <t>1620002144</t>
  </si>
  <si>
    <t>31354688</t>
  </si>
  <si>
    <t>МУП "Пестречинские коммунальные сети"</t>
  </si>
  <si>
    <t>1633009669</t>
  </si>
  <si>
    <t>163301001</t>
  </si>
  <si>
    <t>28819417</t>
  </si>
  <si>
    <t>МУП "Прогресс"</t>
  </si>
  <si>
    <t>1617004310</t>
  </si>
  <si>
    <t>161701001</t>
  </si>
  <si>
    <t>26354392</t>
  </si>
  <si>
    <t>МУП "Светсервис"</t>
  </si>
  <si>
    <t>1644031761</t>
  </si>
  <si>
    <t>26354376</t>
  </si>
  <si>
    <t>МУП "Сельхозжилсервис"</t>
  </si>
  <si>
    <t>1643006561</t>
  </si>
  <si>
    <t>26354371</t>
  </si>
  <si>
    <t>МУП "Теплосервис"</t>
  </si>
  <si>
    <t>1642004226</t>
  </si>
  <si>
    <t>164201001</t>
  </si>
  <si>
    <t>28983667</t>
  </si>
  <si>
    <t>МУП "Теплоэнергосервис"</t>
  </si>
  <si>
    <t>1634009125</t>
  </si>
  <si>
    <t>163401001</t>
  </si>
  <si>
    <t>27556428</t>
  </si>
  <si>
    <t>МУП "Тюлячинские тепловые сети"</t>
  </si>
  <si>
    <t>1619005510</t>
  </si>
  <si>
    <t>161901001</t>
  </si>
  <si>
    <t>27840693</t>
  </si>
  <si>
    <t>МУП "Уют"</t>
  </si>
  <si>
    <t>1622006909</t>
  </si>
  <si>
    <t>11-03-2012 00:00:00</t>
  </si>
  <si>
    <t>26807712</t>
  </si>
  <si>
    <t>Набережночелнинская ТЭЦ - филиал АО "Татэнерго"</t>
  </si>
  <si>
    <t>165002002</t>
  </si>
  <si>
    <t>28449529</t>
  </si>
  <si>
    <t>Нижнекамская ТЭЦ (ПТК-1) -филиал ОАО "ТГК-16"</t>
  </si>
  <si>
    <t>165143001</t>
  </si>
  <si>
    <t>26407190</t>
  </si>
  <si>
    <t>ОАО "Алабуга Соте"</t>
  </si>
  <si>
    <t>1646013662</t>
  </si>
  <si>
    <t>28492948</t>
  </si>
  <si>
    <t>ОАО "Зеленодольский завод имени А.М.Горького" Санаторий-профилакторий "Дельфин"</t>
  </si>
  <si>
    <t>1648013442</t>
  </si>
  <si>
    <t>26467125</t>
  </si>
  <si>
    <t>ОАО "Казанский завод Медтехника"</t>
  </si>
  <si>
    <t>1660008880</t>
  </si>
  <si>
    <t>28031957</t>
  </si>
  <si>
    <t>ОАО "Казанькомпрессормаш"</t>
  </si>
  <si>
    <t>30354432</t>
  </si>
  <si>
    <t>ОАО "Казтрансстрой"</t>
  </si>
  <si>
    <t>1655023882</t>
  </si>
  <si>
    <t>26354346</t>
  </si>
  <si>
    <t>ОАО "Камско-Устьинские коммунальные сети"</t>
  </si>
  <si>
    <t>1622005013</t>
  </si>
  <si>
    <t>26354329</t>
  </si>
  <si>
    <t>ОАО "Киятское МПП ЖКХ"</t>
  </si>
  <si>
    <t>1614007507</t>
  </si>
  <si>
    <t>26354431</t>
  </si>
  <si>
    <t>ОАО "Коммунальные сети Черемшанского района"</t>
  </si>
  <si>
    <t>1640004157</t>
  </si>
  <si>
    <t>26405761</t>
  </si>
  <si>
    <t>ОАО "Куйбышевско-Затонские коммунальные сети"</t>
  </si>
  <si>
    <t>1622005020</t>
  </si>
  <si>
    <t>26354323</t>
  </si>
  <si>
    <t>ОАО "Новокинерское МПП ЖКХ"</t>
  </si>
  <si>
    <t>1609009347</t>
  </si>
  <si>
    <t>160901001</t>
  </si>
  <si>
    <t>26354439</t>
  </si>
  <si>
    <t>ОАО "Обувная фабрика "Спартак"</t>
  </si>
  <si>
    <t>1655022254</t>
  </si>
  <si>
    <t>26354326</t>
  </si>
  <si>
    <t>ОАО "Райсервис"</t>
  </si>
  <si>
    <t>1611006826</t>
  </si>
  <si>
    <t>161101001</t>
  </si>
  <si>
    <t>26354443</t>
  </si>
  <si>
    <t>ОАО "Таткоммунпромкомплект"</t>
  </si>
  <si>
    <t>1655063645</t>
  </si>
  <si>
    <t>26516084</t>
  </si>
  <si>
    <t>ОАО "Таттеплосбыт"</t>
  </si>
  <si>
    <t>1657092881</t>
  </si>
  <si>
    <t>01-04-2010 00:00:00</t>
  </si>
  <si>
    <t>30842616</t>
  </si>
  <si>
    <t>ОАО "Челны Холод"</t>
  </si>
  <si>
    <t>1650079031</t>
  </si>
  <si>
    <t>26354428</t>
  </si>
  <si>
    <t>ОАО "Чистопольское предприятие тепловых сетей"</t>
  </si>
  <si>
    <t>1652011455</t>
  </si>
  <si>
    <t>165201001</t>
  </si>
  <si>
    <t>26354360</t>
  </si>
  <si>
    <t>ОАО "Шеморданское МПП ЖКХ Сабинского района"</t>
  </si>
  <si>
    <t>1635005684</t>
  </si>
  <si>
    <t>26354398</t>
  </si>
  <si>
    <t>ООО "Альгазтранс-Елабуга"</t>
  </si>
  <si>
    <t>1646016889</t>
  </si>
  <si>
    <t>26354391</t>
  </si>
  <si>
    <t>ООО "Альтехносервис"</t>
  </si>
  <si>
    <t>1644023351</t>
  </si>
  <si>
    <t>26402600</t>
  </si>
  <si>
    <t>ООО "БРИГ"</t>
  </si>
  <si>
    <t>1651046871</t>
  </si>
  <si>
    <t>26405822</t>
  </si>
  <si>
    <t>ООО "ВодоТехноСервис"</t>
  </si>
  <si>
    <t>1623010400</t>
  </si>
  <si>
    <t>162301001</t>
  </si>
  <si>
    <t>31310231</t>
  </si>
  <si>
    <t>ООО "ГК Транзит"</t>
  </si>
  <si>
    <t>1660259717</t>
  </si>
  <si>
    <t>165801001</t>
  </si>
  <si>
    <t>31461172</t>
  </si>
  <si>
    <t>ООО "ГазТеплоАвтоматика"</t>
  </si>
  <si>
    <t>1636008078</t>
  </si>
  <si>
    <t>04-03-2020 00:00:00</t>
  </si>
  <si>
    <t>28902265</t>
  </si>
  <si>
    <t>ООО "Газпром теплоэнерго Казань"</t>
  </si>
  <si>
    <t>1655317579</t>
  </si>
  <si>
    <t>12-01-2015 00:00:00</t>
  </si>
  <si>
    <t>26467133</t>
  </si>
  <si>
    <t>ООО "Дирекция муниципальных проектов"</t>
  </si>
  <si>
    <t>1624008891</t>
  </si>
  <si>
    <t>26466891</t>
  </si>
  <si>
    <t>ООО "Жилбытсервис-М"</t>
  </si>
  <si>
    <t>1644039023</t>
  </si>
  <si>
    <t>27746036</t>
  </si>
  <si>
    <t>ООО "Жилищно-коммунальные услуги"</t>
  </si>
  <si>
    <t>1648028858</t>
  </si>
  <si>
    <t>12-06-2012 00:00:00</t>
  </si>
  <si>
    <t>30797842</t>
  </si>
  <si>
    <t>ООО "ЗЖБИИК "Элеваторстрой"</t>
  </si>
  <si>
    <t>1659165373</t>
  </si>
  <si>
    <t>26354358</t>
  </si>
  <si>
    <t>ООО "Инженерные сети Кощаковские"</t>
  </si>
  <si>
    <t>1633006160</t>
  </si>
  <si>
    <t>26354320</t>
  </si>
  <si>
    <t>ООО "Инженерные сети"</t>
  </si>
  <si>
    <t>1605004563</t>
  </si>
  <si>
    <t>160501001</t>
  </si>
  <si>
    <t>26405671</t>
  </si>
  <si>
    <t>1623009998</t>
  </si>
  <si>
    <t>30814015</t>
  </si>
  <si>
    <t>ООО "Интеграция"</t>
  </si>
  <si>
    <t>1658191691</t>
  </si>
  <si>
    <t>26322541</t>
  </si>
  <si>
    <t>ООО "КАМАЗ-Энерго"</t>
  </si>
  <si>
    <t>1650157635</t>
  </si>
  <si>
    <t>165001001</t>
  </si>
  <si>
    <t>26354348</t>
  </si>
  <si>
    <t>ООО "КАРСАР"</t>
  </si>
  <si>
    <t>1624004368</t>
  </si>
  <si>
    <t>26467129</t>
  </si>
  <si>
    <t>ООО "КВОТА завода газовой аппаратуры"</t>
  </si>
  <si>
    <t>1660042721</t>
  </si>
  <si>
    <t>31193752</t>
  </si>
  <si>
    <t>ООО "КЭР - Генерация"</t>
  </si>
  <si>
    <t>1655229925</t>
  </si>
  <si>
    <t>12-09-2018 00:00:00</t>
  </si>
  <si>
    <t>27661382</t>
  </si>
  <si>
    <t>ООО "Казанская строительно-сервисная компания"</t>
  </si>
  <si>
    <t>1659067697</t>
  </si>
  <si>
    <t>30940313</t>
  </si>
  <si>
    <t>ООО "Казанский молочный комбинат"</t>
  </si>
  <si>
    <t>1660297582</t>
  </si>
  <si>
    <t>31560472</t>
  </si>
  <si>
    <t>ООО "Казэнергоцентр"</t>
  </si>
  <si>
    <t>1655282333</t>
  </si>
  <si>
    <t>26824663</t>
  </si>
  <si>
    <t>ООО "КамгэсЗЯБ"</t>
  </si>
  <si>
    <t>1650220799</t>
  </si>
  <si>
    <t>11-01-2011 00:00:00</t>
  </si>
  <si>
    <t>26467112</t>
  </si>
  <si>
    <t>ООО "Карат"</t>
  </si>
  <si>
    <t>1655072671</t>
  </si>
  <si>
    <t>26354369</t>
  </si>
  <si>
    <t>ООО "Коммунальные сети - Бетьки"</t>
  </si>
  <si>
    <t>1639035143</t>
  </si>
  <si>
    <t>163901001</t>
  </si>
  <si>
    <t>26354368</t>
  </si>
  <si>
    <t>ООО "Коммунальные сети - Татарстан"</t>
  </si>
  <si>
    <t>1639035055</t>
  </si>
  <si>
    <t>26412782</t>
  </si>
  <si>
    <t>ООО "Коммунальные сети Дрожжаное"</t>
  </si>
  <si>
    <t>1617004014</t>
  </si>
  <si>
    <t>26405825</t>
  </si>
  <si>
    <t>ООО "Лаишевский Коммунальный Сервис"</t>
  </si>
  <si>
    <t>1624010851</t>
  </si>
  <si>
    <t>30346024</t>
  </si>
  <si>
    <t>ООО "Лениногорские тепловые сети"</t>
  </si>
  <si>
    <t>1649022584</t>
  </si>
  <si>
    <t>28272949</t>
  </si>
  <si>
    <t>ООО "МЁША"</t>
  </si>
  <si>
    <t>1619006218</t>
  </si>
  <si>
    <t>23-08-2013 00:00:00</t>
  </si>
  <si>
    <t>26508778</t>
  </si>
  <si>
    <t>ООО "Менделеевсказот"</t>
  </si>
  <si>
    <t>1627005000</t>
  </si>
  <si>
    <t>31222118</t>
  </si>
  <si>
    <t>ООО "НПП "Тасма"</t>
  </si>
  <si>
    <t>1658105396</t>
  </si>
  <si>
    <t>26418533</t>
  </si>
  <si>
    <t>ООО "Нармонский Коммунальный Сервис"</t>
  </si>
  <si>
    <t>1624011615</t>
  </si>
  <si>
    <t>26405806</t>
  </si>
  <si>
    <t>ООО "Нижневязовской жилкомсервис"</t>
  </si>
  <si>
    <t>1648043158</t>
  </si>
  <si>
    <t>26542465</t>
  </si>
  <si>
    <t>ООО "Нижнекамская ТЭЦ"</t>
  </si>
  <si>
    <t>1651057954</t>
  </si>
  <si>
    <t>28422851</t>
  </si>
  <si>
    <t>ООО "Нижнекамский Жилкомсервис"</t>
  </si>
  <si>
    <t>1651068882</t>
  </si>
  <si>
    <t>26354355</t>
  </si>
  <si>
    <t>ООО "Новошешминское МПП ЖКХ"</t>
  </si>
  <si>
    <t>1631003213</t>
  </si>
  <si>
    <t>163101001</t>
  </si>
  <si>
    <t>26354477</t>
  </si>
  <si>
    <t>ООО "Оризонт"</t>
  </si>
  <si>
    <t>1660085901</t>
  </si>
  <si>
    <t>30802655</t>
  </si>
  <si>
    <t>ООО "Осиновская теплоснабжающая компания"</t>
  </si>
  <si>
    <t>1648041792</t>
  </si>
  <si>
    <t>28830173</t>
  </si>
  <si>
    <t>ООО "ПСК XXI век"</t>
  </si>
  <si>
    <t>1655094562</t>
  </si>
  <si>
    <t>26793317</t>
  </si>
  <si>
    <t>ООО "ПЭСТ"</t>
  </si>
  <si>
    <t>1651057270</t>
  </si>
  <si>
    <t>28828300</t>
  </si>
  <si>
    <t>ООО "РСК"</t>
  </si>
  <si>
    <t>1660200738</t>
  </si>
  <si>
    <t>26405826</t>
  </si>
  <si>
    <t>ООО "РСК" Инженерные Технологии"</t>
  </si>
  <si>
    <t>1624010844</t>
  </si>
  <si>
    <t>30948950</t>
  </si>
  <si>
    <t>ООО "РСС-Комфорт"</t>
  </si>
  <si>
    <t>1616025290</t>
  </si>
  <si>
    <t>30846953</t>
  </si>
  <si>
    <t>ООО "РСУ"</t>
  </si>
  <si>
    <t>1655337110</t>
  </si>
  <si>
    <t>31439881</t>
  </si>
  <si>
    <t>ООО "РегНефтеТорг-7"</t>
  </si>
  <si>
    <t>1655398641</t>
  </si>
  <si>
    <t>14-02-2018 00:00:00</t>
  </si>
  <si>
    <t>31243870</t>
  </si>
  <si>
    <t>ООО "СК-16"</t>
  </si>
  <si>
    <t>1658159338</t>
  </si>
  <si>
    <t>01-10-2014 00:00:00</t>
  </si>
  <si>
    <t>26354446</t>
  </si>
  <si>
    <t>ООО "СКП "Татнефть-Ак Барс"</t>
  </si>
  <si>
    <t>1655085014</t>
  </si>
  <si>
    <t>31594265</t>
  </si>
  <si>
    <t>ООО "СМУ-ТЕХСТРОЙ"</t>
  </si>
  <si>
    <t>1661040854</t>
  </si>
  <si>
    <t>168601001</t>
  </si>
  <si>
    <t>31423166</t>
  </si>
  <si>
    <t>ООО "СТК КОМПЛЕКТ"</t>
  </si>
  <si>
    <t>1659188444</t>
  </si>
  <si>
    <t>12-02-2018 00:00:00</t>
  </si>
  <si>
    <t>31633518</t>
  </si>
  <si>
    <t>ООО "СмартРесурс"</t>
  </si>
  <si>
    <t>1655406532</t>
  </si>
  <si>
    <t>26354364</t>
  </si>
  <si>
    <t>ООО "Спасские коммунальные сети"</t>
  </si>
  <si>
    <t>1637005369</t>
  </si>
  <si>
    <t>163701001</t>
  </si>
  <si>
    <t>31608077</t>
  </si>
  <si>
    <t>ООО "Строймастер"</t>
  </si>
  <si>
    <t>1684003288</t>
  </si>
  <si>
    <t>168401001</t>
  </si>
  <si>
    <t>31509043</t>
  </si>
  <si>
    <t>ООО "ТГ"</t>
  </si>
  <si>
    <t>1659216451</t>
  </si>
  <si>
    <t>31317287</t>
  </si>
  <si>
    <t>ООО "ТЕПЛОГАРАНТ"</t>
  </si>
  <si>
    <t>1655418400</t>
  </si>
  <si>
    <t>31293680</t>
  </si>
  <si>
    <t>ООО "ТТК"</t>
  </si>
  <si>
    <t>1659186172</t>
  </si>
  <si>
    <t>31558293</t>
  </si>
  <si>
    <t>ООО "ТаграС-ЭнергоСервис"</t>
  </si>
  <si>
    <t>1644031472</t>
  </si>
  <si>
    <t>31060076</t>
  </si>
  <si>
    <t>ООО "Татинтек"</t>
  </si>
  <si>
    <t>1644055843</t>
  </si>
  <si>
    <t>31458245</t>
  </si>
  <si>
    <t>ООО "Тепло"</t>
  </si>
  <si>
    <t>1656109973</t>
  </si>
  <si>
    <t>26354324</t>
  </si>
  <si>
    <t>ООО "Тепло-Сервис"</t>
  </si>
  <si>
    <t>1609010695</t>
  </si>
  <si>
    <t>28423143</t>
  </si>
  <si>
    <t>ООО "Тепло-Энергосервис+"</t>
  </si>
  <si>
    <t>1644067711</t>
  </si>
  <si>
    <t>31322071</t>
  </si>
  <si>
    <t>ООО "ТеплоЭнергоСнабжение"</t>
  </si>
  <si>
    <t>1660326233</t>
  </si>
  <si>
    <t>31319208</t>
  </si>
  <si>
    <t>ООО "Тепловик 2"</t>
  </si>
  <si>
    <t>1646046925</t>
  </si>
  <si>
    <t>26466929</t>
  </si>
  <si>
    <t>ООО "Тепловик"</t>
  </si>
  <si>
    <t>1646025594</t>
  </si>
  <si>
    <t>31467639</t>
  </si>
  <si>
    <t>ООО "Тепловодсервис"</t>
  </si>
  <si>
    <t>1643015598</t>
  </si>
  <si>
    <t>31156389</t>
  </si>
  <si>
    <t>ООО "Тепловые сети западного вывода"</t>
  </si>
  <si>
    <t>1650353407</t>
  </si>
  <si>
    <t>26463919</t>
  </si>
  <si>
    <t>ООО "Тепловые сети"</t>
  </si>
  <si>
    <t>1636005895</t>
  </si>
  <si>
    <t>163601001</t>
  </si>
  <si>
    <t>30941215</t>
  </si>
  <si>
    <t>ООО "Теплокоминвест"</t>
  </si>
  <si>
    <t>1660294817</t>
  </si>
  <si>
    <t>26322549</t>
  </si>
  <si>
    <t>ООО "Теплосервис"</t>
  </si>
  <si>
    <t>1604005405</t>
  </si>
  <si>
    <t>160401001</t>
  </si>
  <si>
    <t>26407393</t>
  </si>
  <si>
    <t>1647013601</t>
  </si>
  <si>
    <t>164701001</t>
  </si>
  <si>
    <t>28458306</t>
  </si>
  <si>
    <t>1651067744</t>
  </si>
  <si>
    <t>26354413</t>
  </si>
  <si>
    <t>ООО "Теплоснаб"</t>
  </si>
  <si>
    <t>1649011913</t>
  </si>
  <si>
    <t>30941221</t>
  </si>
  <si>
    <t>ООО "Теплоснабинвест"</t>
  </si>
  <si>
    <t>1660294768</t>
  </si>
  <si>
    <t>28266282</t>
  </si>
  <si>
    <t>ООО "Теплоснабсервис"</t>
  </si>
  <si>
    <t>1655256968</t>
  </si>
  <si>
    <t>31628080</t>
  </si>
  <si>
    <t>ООО "ТрансЭнерго"</t>
  </si>
  <si>
    <t>1683008413</t>
  </si>
  <si>
    <t>168301001</t>
  </si>
  <si>
    <t>30851416</t>
  </si>
  <si>
    <t>ООО "Тукай Тепло-Газ"</t>
  </si>
  <si>
    <t>1639056739</t>
  </si>
  <si>
    <t>30852111</t>
  </si>
  <si>
    <t>ООО "УК "Тепло"</t>
  </si>
  <si>
    <t>1660274539</t>
  </si>
  <si>
    <t>31204808</t>
  </si>
  <si>
    <t>ООО "УК Доверие"</t>
  </si>
  <si>
    <t>1639047773</t>
  </si>
  <si>
    <t>27544484</t>
  </si>
  <si>
    <t>ООО "Управляющая компания "Индустриальный парк - Сервис"</t>
  </si>
  <si>
    <t>1651063644</t>
  </si>
  <si>
    <t>26406006</t>
  </si>
  <si>
    <t>ООО "Ципьинское МПП ЖКХ"</t>
  </si>
  <si>
    <t>1612006787</t>
  </si>
  <si>
    <t>26405734</t>
  </si>
  <si>
    <t>ООО "Шереметьевский ЖилСтройСервис"</t>
  </si>
  <si>
    <t>1651045420</t>
  </si>
  <si>
    <t>26354435</t>
  </si>
  <si>
    <t>ООО "ЭПЗ ВКНИИВОЛТ"</t>
  </si>
  <si>
    <t>1655186862</t>
  </si>
  <si>
    <t>26800847</t>
  </si>
  <si>
    <t>ООО "Электротранспорт"</t>
  </si>
  <si>
    <t>1650073760</t>
  </si>
  <si>
    <t>30798857</t>
  </si>
  <si>
    <t>ООО "Энергоресурс"</t>
  </si>
  <si>
    <t>1660252694</t>
  </si>
  <si>
    <t>28422713</t>
  </si>
  <si>
    <t>ООО "Энергосистема"</t>
  </si>
  <si>
    <t>1655137329</t>
  </si>
  <si>
    <t>28871089</t>
  </si>
  <si>
    <t>ООО "Энерготранзит"</t>
  </si>
  <si>
    <t>1657142324</t>
  </si>
  <si>
    <t>28032062</t>
  </si>
  <si>
    <t>ООО "Энергошинсервис"</t>
  </si>
  <si>
    <t>1651061372</t>
  </si>
  <si>
    <t>26383226</t>
  </si>
  <si>
    <t>ООО «Газпром трансгаз Казань»</t>
  </si>
  <si>
    <t>1600000036</t>
  </si>
  <si>
    <t>30431529</t>
  </si>
  <si>
    <t>ООО «ТАТКОММУНПРОМКОМПЛЕКТ»</t>
  </si>
  <si>
    <t>1648009630</t>
  </si>
  <si>
    <t>30844960</t>
  </si>
  <si>
    <t>ООО «УК «ЖК«Видный»</t>
  </si>
  <si>
    <t>1661046221</t>
  </si>
  <si>
    <t>26466903</t>
  </si>
  <si>
    <t>ООО НПП "Балкыш"</t>
  </si>
  <si>
    <t>1645005813</t>
  </si>
  <si>
    <t>26354427</t>
  </si>
  <si>
    <t>ООО ПКФ "Восток-Энерго"</t>
  </si>
  <si>
    <t>1652007515</t>
  </si>
  <si>
    <t>28141600</t>
  </si>
  <si>
    <t>ООО ПО "Коммунсервис-Актаныш"</t>
  </si>
  <si>
    <t>1604009537</t>
  </si>
  <si>
    <t>31605557</t>
  </si>
  <si>
    <t>Общество с ограниченной ответственностью Управляющая компания "ВМ-Сервис"</t>
  </si>
  <si>
    <t>1639060573</t>
  </si>
  <si>
    <t>27996020</t>
  </si>
  <si>
    <t>ПАО "ЗФЗ"</t>
  </si>
  <si>
    <t>1648010787</t>
  </si>
  <si>
    <t>28903507</t>
  </si>
  <si>
    <t>ПАО "Казанский вертолетный завод"</t>
  </si>
  <si>
    <t>1656002652</t>
  </si>
  <si>
    <t>997450001</t>
  </si>
  <si>
    <t>27623195</t>
  </si>
  <si>
    <t>ПАО "Казаньоргсинтез"</t>
  </si>
  <si>
    <t>1658008723</t>
  </si>
  <si>
    <t>27664844</t>
  </si>
  <si>
    <t>26322515</t>
  </si>
  <si>
    <t>ПАО "Нижнекамскнефтехим"</t>
  </si>
  <si>
    <t>1651000010</t>
  </si>
  <si>
    <t>28465468</t>
  </si>
  <si>
    <t>Пассажирское вагонное депо Юдино Горьковского филиала АО "Федеральная пассажирская компания"</t>
  </si>
  <si>
    <t>525743001</t>
  </si>
  <si>
    <t>27958444</t>
  </si>
  <si>
    <t>Раифское СУВУ</t>
  </si>
  <si>
    <t>1620001863</t>
  </si>
  <si>
    <t>26354436</t>
  </si>
  <si>
    <t>ФГАОУ ВО "Казанский (Приволжский) федеральный университет"</t>
  </si>
  <si>
    <t>1655018018</t>
  </si>
  <si>
    <t>165401001</t>
  </si>
  <si>
    <t>26354438</t>
  </si>
  <si>
    <t>ФГБОУ ВО "КНИТУ"</t>
  </si>
  <si>
    <t>1655018804</t>
  </si>
  <si>
    <t>26467089</t>
  </si>
  <si>
    <t>ФГБОУ ВО "Казанский национальный исследовательский технический университет им. А.Н.Туполева"</t>
  </si>
  <si>
    <t>1654003114</t>
  </si>
  <si>
    <t>26509753</t>
  </si>
  <si>
    <t>ФГБОУ ВО Казанская ГАВМ</t>
  </si>
  <si>
    <t>1660007935</t>
  </si>
  <si>
    <t>30903763</t>
  </si>
  <si>
    <t>ФГБУ "ЦЖКУ" МИНОБОРОНЫ РОССИИ</t>
  </si>
  <si>
    <t>7729314745</t>
  </si>
  <si>
    <t>770101001</t>
  </si>
  <si>
    <t>29648390</t>
  </si>
  <si>
    <t>ФГБУН "Федеральный исследовательский центр " Казанский научный центр Российской академии наук (ФИЦ КазНЦ РАН)</t>
  </si>
  <si>
    <t>1655022127</t>
  </si>
  <si>
    <t>26354459</t>
  </si>
  <si>
    <t>ФКП "Казанский государственный казенный пороховой завод"</t>
  </si>
  <si>
    <t>1656025681</t>
  </si>
  <si>
    <t>26354430</t>
  </si>
  <si>
    <t>Филиал "Казаньнефтепродукт" АО Холдинговая Компания "Татнефтепродукт"</t>
  </si>
  <si>
    <t>1653016921</t>
  </si>
  <si>
    <t>165902002</t>
  </si>
  <si>
    <t>31307235</t>
  </si>
  <si>
    <t>Филиал АО "АБ ИнБев Эфес" в г.Казань</t>
  </si>
  <si>
    <t>5020037784</t>
  </si>
  <si>
    <t>165945003</t>
  </si>
  <si>
    <t>26405874</t>
  </si>
  <si>
    <t>Филиал ФГБОУ ВПО "Камская государственная инженерно-экономическая академия"</t>
  </si>
  <si>
    <t>1650037345</t>
  </si>
  <si>
    <t>165202001</t>
  </si>
  <si>
    <t>30914574</t>
  </si>
  <si>
    <t>Филиал ФГБУ "ЦЖКУ" МИНОБОРОНЫ РОССИИ (по ЦВО)</t>
  </si>
  <si>
    <t>667043001</t>
  </si>
  <si>
    <t>26467064</t>
  </si>
  <si>
    <t>Челнинский филиал ООО "Татнефть-АЗС Центр"</t>
  </si>
  <si>
    <t>1644040195</t>
  </si>
  <si>
    <t>163943001</t>
  </si>
  <si>
    <t>WARM</t>
  </si>
  <si>
    <t>31.08.2022</t>
  </si>
  <si>
    <t>Исх.№ 5191/05-02 (Вх.№ 7599)</t>
  </si>
  <si>
    <t>420021, Казань, Г.Тукая, 162</t>
  </si>
  <si>
    <t>Абдулхаков Рустам Рифгатович</t>
  </si>
  <si>
    <t>Борисова Анна Ивановна</t>
  </si>
  <si>
    <t>(843)2111296</t>
  </si>
  <si>
    <t>pfo-kazenergo@mail.ru</t>
  </si>
  <si>
    <t>Зам. начальника ПФО</t>
  </si>
  <si>
    <t>О</t>
  </si>
  <si>
    <t>Город Казань, Город Казань (92701000);</t>
  </si>
  <si>
    <t>Плата за подключение (технологическое подключение) к системе теплоснабжения Акционерного общества "Казэнерго" при наличии технической возможности в расчете на единицу мощности подключаемой нагрузки</t>
  </si>
  <si>
    <t>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t>
  </si>
  <si>
    <t>Расходы на проведение мероприятий по подключению объектов заявителей</t>
  </si>
  <si>
    <t>08.11.2022 18:43:15</t>
  </si>
  <si>
    <t>Инвестиционная программа акционерного общества "Казэнерго" в сфере теплоснабжения на 2023 год</t>
  </si>
  <si>
    <t>https://portal.eias.ru/Portal/DownloadPage.aspx?type=12&amp;guid=a146b361-d18a-43a7-b9bb-847f66ea99e4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</si>
</sst>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quot;$&quot;#,##0_);[Red]\(&quot;$&quot;#,##0\)"/>
    <numFmt numFmtId="165" formatCode="#,##0.000"/>
    <numFmt numFmtId="166" formatCode="_-* #,##0.00[$€-1]_-;\-* #,##0.00[$€-1]_-;_-* &quot;-&quot;??[$€-1]_-"/>
    <numFmt numFmtId="167" formatCode="000000"/>
    <numFmt numFmtId="168" formatCode="#,##0.0"/>
    <numFmt numFmtId="169" formatCode="#,##0.0000"/>
  </numFmts>
  <fonts count="108">
    <font>
      <sz val="9"/>
      <color indexed="11"/>
      <name val="Tahoma"/>
      <family val="2"/>
      <charset val="204"/>
    </font>
    <font>
      <sz val="11"/>
      <color theme="1"/>
      <name val="Calibri"/>
      <family val="2"/>
      <charset val="204"/>
      <scheme val="minor"/>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name val="Courier New"/>
      <family val="3"/>
      <charset val="204"/>
    </font>
    <font>
      <sz val="16"/>
      <name val="Tahoma"/>
      <family val="2"/>
      <charset val="204"/>
    </font>
    <font>
      <sz val="16"/>
      <color indexed="9"/>
      <name val="Tahoma"/>
      <family val="2"/>
      <charset val="204"/>
    </font>
    <font>
      <b/>
      <sz val="14"/>
      <name val="Franklin Gothic Medium"/>
      <family val="2"/>
      <charset val="204"/>
    </font>
    <font>
      <b/>
      <sz val="9"/>
      <color indexed="62"/>
      <name val="Tahoma"/>
      <family val="2"/>
      <charset val="204"/>
    </font>
    <font>
      <sz val="9"/>
      <color indexed="55"/>
      <name val="Tahoma"/>
      <family val="2"/>
      <charset val="204"/>
    </font>
    <font>
      <sz val="8"/>
      <name val="Arial"/>
      <family val="2"/>
      <charset val="204"/>
    </font>
    <font>
      <b/>
      <u/>
      <sz val="9"/>
      <name val="Tahoma"/>
      <family val="2"/>
      <charset val="204"/>
    </font>
    <font>
      <sz val="11"/>
      <name val="Webdings2"/>
      <charset val="204"/>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sz val="9"/>
      <color indexed="62"/>
      <name val="Tahoma"/>
      <family val="2"/>
      <charset val="204"/>
    </font>
    <font>
      <sz val="11"/>
      <name val="Wingdings 2"/>
      <family val="1"/>
      <charset val="2"/>
    </font>
    <font>
      <b/>
      <sz val="9"/>
      <color indexed="9"/>
      <name val="Tahoma"/>
      <family val="2"/>
      <charset val="204"/>
    </font>
    <font>
      <b/>
      <u/>
      <sz val="9"/>
      <color indexed="62"/>
      <name val="Tahoma"/>
      <family val="2"/>
      <charset val="204"/>
    </font>
    <font>
      <sz val="11"/>
      <color indexed="8"/>
      <name val="Calibri"/>
      <family val="2"/>
      <charset val="204"/>
    </font>
    <font>
      <sz val="9"/>
      <color indexed="9"/>
      <name val="Tahoma"/>
      <family val="2"/>
      <charset val="204"/>
    </font>
    <font>
      <b/>
      <sz val="11"/>
      <color indexed="8"/>
      <name val="Calibri"/>
      <family val="2"/>
      <charset val="204"/>
    </font>
    <font>
      <sz val="9"/>
      <color indexed="23"/>
      <name val="Wingdings 2"/>
      <family val="1"/>
      <charset val="2"/>
    </font>
    <font>
      <sz val="10"/>
      <color indexed="11"/>
      <name val="Arial"/>
      <family val="2"/>
      <charset val="204"/>
    </font>
    <font>
      <sz val="12"/>
      <name val="Marlett"/>
      <charset val="2"/>
    </font>
    <font>
      <sz val="8"/>
      <color indexed="9"/>
      <name val="Tahoma"/>
      <family val="2"/>
      <charset val="204"/>
    </font>
    <font>
      <sz val="8"/>
      <color indexed="55"/>
      <name val="Tahoma"/>
      <family val="2"/>
      <charset val="204"/>
    </font>
    <font>
      <sz val="12"/>
      <color indexed="8"/>
      <name val="Tahoma"/>
      <family val="2"/>
      <charset val="204"/>
    </font>
    <font>
      <vertAlign val="superscript"/>
      <sz val="10"/>
      <name val="Tahoma"/>
      <family val="2"/>
      <charset val="204"/>
    </font>
    <font>
      <vertAlign val="superscript"/>
      <sz val="9"/>
      <name val="Tahoma"/>
      <family val="2"/>
      <charset val="204"/>
    </font>
    <font>
      <sz val="1"/>
      <color indexed="9"/>
      <name val="Tahoma"/>
      <family val="2"/>
      <charset val="204"/>
    </font>
    <font>
      <sz val="1"/>
      <name val="Tahoma"/>
      <family val="2"/>
      <charset val="204"/>
    </font>
    <font>
      <sz val="3"/>
      <name val="Tahoma"/>
      <family val="2"/>
      <charset val="204"/>
    </font>
    <font>
      <sz val="3"/>
      <color indexed="9"/>
      <name val="Tahoma"/>
      <family val="2"/>
      <charset val="204"/>
    </font>
    <font>
      <sz val="3"/>
      <color indexed="10"/>
      <name val="Tahoma"/>
      <family val="2"/>
      <charset val="204"/>
    </font>
    <font>
      <sz val="3"/>
      <color indexed="11"/>
      <name val="Tahoma"/>
      <family val="2"/>
      <charset val="204"/>
    </font>
    <font>
      <sz val="3"/>
      <color indexed="60"/>
      <name val="Tahoma"/>
      <family val="2"/>
      <charset val="204"/>
    </font>
    <font>
      <b/>
      <sz val="3"/>
      <name val="Tahoma"/>
      <family val="2"/>
      <charset val="204"/>
    </font>
    <font>
      <sz val="22"/>
      <name val="Tahoma"/>
      <family val="2"/>
      <charset val="204"/>
    </font>
    <font>
      <b/>
      <sz val="22"/>
      <name val="Tahoma"/>
      <family val="2"/>
      <charset val="204"/>
    </font>
    <font>
      <b/>
      <sz val="18"/>
      <name val="Tahoma"/>
      <family val="2"/>
      <charset val="204"/>
    </font>
    <font>
      <sz val="18"/>
      <name val="Tahoma"/>
      <family val="2"/>
      <charset val="204"/>
    </font>
    <font>
      <sz val="18"/>
      <color indexed="11"/>
      <name val="Tahoma"/>
      <family val="2"/>
      <charset val="204"/>
    </font>
    <font>
      <sz val="11"/>
      <color indexed="11"/>
      <name val="Tahoma"/>
      <family val="2"/>
      <charset val="204"/>
    </font>
    <font>
      <u/>
      <sz val="9"/>
      <color rgb="FF333399"/>
      <name val="Tahoma"/>
      <family val="2"/>
      <charset val="204"/>
    </font>
    <font>
      <sz val="11"/>
      <color theme="1"/>
      <name val="Calibri"/>
      <family val="2"/>
      <charset val="204"/>
      <scheme val="minor"/>
    </font>
    <font>
      <sz val="11"/>
      <color theme="1"/>
      <name val="Calibri"/>
      <family val="2"/>
      <scheme val="minor"/>
    </font>
    <font>
      <sz val="9"/>
      <color theme="0"/>
      <name val="Tahoma"/>
      <family val="2"/>
      <charset val="204"/>
    </font>
    <font>
      <sz val="11"/>
      <color theme="0"/>
      <name val="Webdings2"/>
      <charset val="204"/>
    </font>
    <font>
      <sz val="1"/>
      <color theme="0"/>
      <name val="Tahoma"/>
      <family val="2"/>
      <charset val="204"/>
    </font>
    <font>
      <sz val="1"/>
      <color theme="0" tint="-4.9989318521683403E-2"/>
      <name val="Tahoma"/>
      <family val="2"/>
      <charset val="204"/>
    </font>
    <font>
      <b/>
      <sz val="1"/>
      <color theme="0"/>
      <name val="Calibri"/>
      <family val="2"/>
      <charset val="204"/>
    </font>
    <font>
      <sz val="12"/>
      <color theme="0"/>
      <name val="Tahoma"/>
      <family val="2"/>
      <charset val="204"/>
    </font>
    <font>
      <sz val="8"/>
      <color theme="1"/>
      <name val="Tahoma"/>
      <family val="2"/>
      <charset val="204"/>
    </font>
    <font>
      <b/>
      <sz val="9"/>
      <color rgb="FFC00000"/>
      <name val="Tahoma"/>
      <family val="2"/>
      <charset val="204"/>
    </font>
    <font>
      <sz val="9"/>
      <color rgb="FFBCBCBC"/>
      <name val="Tahoma"/>
      <family val="2"/>
      <charset val="204"/>
    </font>
    <font>
      <sz val="15"/>
      <color theme="0"/>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b/>
      <sz val="9"/>
      <color theme="0"/>
      <name val="Tahoma"/>
      <family val="2"/>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
      <color indexed="11"/>
      <name val="Tahoma"/>
      <family val="2"/>
      <charset val="204"/>
    </font>
    <font>
      <sz val="15"/>
      <name val="Tahoma"/>
      <family val="2"/>
      <charset val="204"/>
    </font>
    <font>
      <sz val="15"/>
      <color indexed="11"/>
      <name val="Tahoma"/>
      <family val="2"/>
      <charset val="204"/>
    </font>
    <font>
      <sz val="1"/>
      <name val="Webdings2"/>
      <charset val="204"/>
    </font>
    <font>
      <b/>
      <sz val="1"/>
      <name val="Tahoma"/>
      <family val="2"/>
      <charset val="204"/>
    </font>
    <font>
      <sz val="1"/>
      <color indexed="10"/>
      <name val="Tahoma"/>
      <family val="2"/>
      <charset val="204"/>
    </font>
  </fonts>
  <fills count="45">
    <fill>
      <patternFill patternType="none"/>
    </fill>
    <fill>
      <patternFill patternType="gray125"/>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11"/>
        <bgColor indexed="64"/>
      </patternFill>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indexed="29"/>
        <bgColor indexed="64"/>
      </patternFill>
    </fill>
    <fill>
      <patternFill patternType="solid">
        <fgColor indexed="44"/>
        <bgColor indexed="64"/>
      </patternFill>
    </fill>
    <fill>
      <patternFill patternType="solid">
        <fgColor indexed="65"/>
        <bgColor indexed="64"/>
      </patternFill>
    </fill>
    <fill>
      <patternFill patternType="lightDown">
        <fgColor indexed="22"/>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8">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23"/>
      </right>
      <top/>
      <bottom style="thin">
        <color indexed="23"/>
      </bottom>
      <diagonal/>
    </border>
    <border>
      <left/>
      <right/>
      <top/>
      <bottom style="thin">
        <color indexed="23"/>
      </bottom>
      <diagonal/>
    </border>
    <border>
      <left style="thin">
        <color indexed="23"/>
      </left>
      <right/>
      <top/>
      <bottom style="thin">
        <color indexed="23"/>
      </bottom>
      <diagonal/>
    </border>
    <border>
      <left/>
      <right style="thin">
        <color indexed="23"/>
      </right>
      <top/>
      <bottom/>
      <diagonal/>
    </border>
    <border>
      <left style="thin">
        <color indexed="23"/>
      </left>
      <right/>
      <top/>
      <bottom/>
      <diagonal/>
    </border>
    <border>
      <left style="thin">
        <color indexed="63"/>
      </left>
      <right style="thin">
        <color indexed="63"/>
      </right>
      <top style="thin">
        <color indexed="63"/>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22"/>
      </top>
      <bottom style="thin">
        <color indexed="22"/>
      </bottom>
      <diagonal/>
    </border>
    <border>
      <left style="thin">
        <color indexed="22"/>
      </left>
      <right style="thin">
        <color indexed="22"/>
      </right>
      <top style="thin">
        <color indexed="22"/>
      </top>
      <bottom/>
      <diagonal/>
    </border>
    <border>
      <left/>
      <right/>
      <top/>
      <bottom style="thin">
        <color indexed="22"/>
      </bottom>
      <diagonal/>
    </border>
    <border>
      <left/>
      <right style="thin">
        <color indexed="22"/>
      </right>
      <top/>
      <bottom style="thin">
        <color indexed="22"/>
      </bottom>
      <diagonal/>
    </border>
    <border>
      <left style="thin">
        <color indexed="22"/>
      </left>
      <right/>
      <top style="thin">
        <color indexed="22"/>
      </top>
      <bottom/>
      <diagonal/>
    </border>
    <border>
      <left/>
      <right style="thin">
        <color indexed="22"/>
      </right>
      <top/>
      <bottom/>
      <diagonal/>
    </border>
    <border>
      <left/>
      <right style="thin">
        <color indexed="22"/>
      </right>
      <top style="thin">
        <color indexed="22"/>
      </top>
      <bottom/>
      <diagonal/>
    </border>
    <border>
      <left/>
      <right/>
      <top style="dotted">
        <color indexed="64"/>
      </top>
      <bottom style="dotted">
        <color indexed="64"/>
      </bottom>
      <diagonal/>
    </border>
    <border>
      <left/>
      <right/>
      <top style="thin">
        <color indexed="22"/>
      </top>
      <bottom/>
      <diagonal/>
    </border>
    <border>
      <left style="thin">
        <color indexed="22"/>
      </left>
      <right/>
      <top/>
      <bottom/>
      <diagonal/>
    </border>
    <border>
      <left style="thin">
        <color indexed="22"/>
      </left>
      <right/>
      <top/>
      <bottom style="thin">
        <color indexed="22"/>
      </bottom>
      <diagonal/>
    </border>
    <border>
      <left style="thin">
        <color indexed="22"/>
      </left>
      <right style="thin">
        <color indexed="22"/>
      </right>
      <top/>
      <bottom style="thin">
        <color indexed="22"/>
      </bottom>
      <diagonal/>
    </border>
    <border>
      <left style="thin">
        <color indexed="55"/>
      </left>
      <right/>
      <top/>
      <bottom/>
      <diagonal/>
    </border>
    <border>
      <left style="thin">
        <color indexed="22"/>
      </left>
      <right style="thin">
        <color indexed="22"/>
      </right>
      <top/>
      <bottom/>
      <diagonal/>
    </border>
    <border>
      <left style="thin">
        <color rgb="FFD3DBDB"/>
      </left>
      <right style="thin">
        <color rgb="FFD3DBDB"/>
      </right>
      <top style="thin">
        <color rgb="FFD3DBDB"/>
      </top>
      <bottom style="thin">
        <color rgb="FFD3DBDB"/>
      </bottom>
      <diagonal/>
    </border>
    <border>
      <left style="thin">
        <color rgb="FFD3DBDB"/>
      </left>
      <right/>
      <top style="thin">
        <color rgb="FFD3DBDB"/>
      </top>
      <bottom style="thin">
        <color rgb="FFD3DBDB"/>
      </bottom>
      <diagonal/>
    </border>
    <border>
      <left/>
      <right/>
      <top style="thin">
        <color rgb="FFD3DBDB"/>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top style="thin">
        <color rgb="FFBCBCBC"/>
      </top>
      <bottom style="thin">
        <color rgb="FFBCBCBC"/>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D3DBDB"/>
      </top>
      <bottom style="thin">
        <color rgb="FFD3DBDB"/>
      </bottom>
      <diagonal/>
    </border>
    <border>
      <left/>
      <right/>
      <top/>
      <bottom style="thin">
        <color rgb="FFD3DBDB"/>
      </bottom>
      <diagonal/>
    </border>
    <border>
      <left style="thin">
        <color indexed="22"/>
      </left>
      <right style="thin">
        <color indexed="22"/>
      </right>
      <top style="thin">
        <color indexed="22"/>
      </top>
      <bottom style="double">
        <color indexed="55"/>
      </bottom>
      <diagonal/>
    </border>
  </borders>
  <cellStyleXfs count="102">
    <xf numFmtId="49" fontId="0" fillId="0" borderId="0" applyBorder="0">
      <alignment vertical="top"/>
    </xf>
    <xf numFmtId="0" fontId="3" fillId="0" borderId="0"/>
    <xf numFmtId="166" fontId="3" fillId="0" borderId="0"/>
    <xf numFmtId="0" fontId="39" fillId="0" borderId="0"/>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164" fontId="4" fillId="0" borderId="0" applyFont="0" applyFill="0" applyBorder="0" applyAlignment="0" applyProtection="0"/>
    <xf numFmtId="168" fontId="6" fillId="2" borderId="0">
      <protection locked="0"/>
    </xf>
    <xf numFmtId="0" fontId="15" fillId="0" borderId="0" applyFill="0" applyBorder="0" applyProtection="0">
      <alignment vertical="center"/>
    </xf>
    <xf numFmtId="165" fontId="6" fillId="2" borderId="0">
      <protection locked="0"/>
    </xf>
    <xf numFmtId="169" fontId="6" fillId="2" borderId="0">
      <protection locked="0"/>
    </xf>
    <xf numFmtId="0" fontId="16" fillId="0" borderId="0" applyNumberFormat="0" applyFill="0" applyBorder="0" applyAlignment="0" applyProtection="0">
      <alignment vertical="top"/>
      <protection locked="0"/>
    </xf>
    <xf numFmtId="0" fontId="18" fillId="3" borderId="1" applyNumberFormat="0" applyAlignment="0"/>
    <xf numFmtId="0" fontId="17" fillId="0" borderId="0" applyNumberFormat="0" applyFill="0" applyBorder="0" applyAlignment="0" applyProtection="0">
      <alignment vertical="top"/>
      <protection locked="0"/>
    </xf>
    <xf numFmtId="0" fontId="7" fillId="0" borderId="0" applyNumberFormat="0" applyFill="0" applyBorder="0" applyAlignment="0" applyProtection="0"/>
    <xf numFmtId="0" fontId="5" fillId="0" borderId="0"/>
    <xf numFmtId="0" fontId="15" fillId="0" borderId="0" applyFill="0" applyBorder="0" applyProtection="0">
      <alignment vertical="center"/>
    </xf>
    <xf numFmtId="0" fontId="15" fillId="0" borderId="0" applyFill="0" applyBorder="0" applyProtection="0">
      <alignment vertical="center"/>
    </xf>
    <xf numFmtId="49" fontId="38" fillId="4" borderId="2" applyNumberFormat="0">
      <alignment horizontal="center" vertical="center"/>
    </xf>
    <xf numFmtId="0" fontId="13" fillId="5" borderId="1" applyNumberFormat="0" applyAlignment="0" applyProtection="0"/>
    <xf numFmtId="0" fontId="69"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27" fillId="0" borderId="0" applyBorder="0">
      <alignment horizontal="center" vertical="center" wrapText="1"/>
    </xf>
    <xf numFmtId="0" fontId="8" fillId="0" borderId="3" applyBorder="0">
      <alignment horizontal="center" vertical="center" wrapText="1"/>
    </xf>
    <xf numFmtId="4" fontId="6" fillId="2" borderId="4" applyBorder="0">
      <alignment horizontal="right"/>
    </xf>
    <xf numFmtId="49" fontId="6" fillId="0" borderId="0" applyBorder="0">
      <alignment vertical="top"/>
    </xf>
    <xf numFmtId="0" fontId="21" fillId="0" borderId="0"/>
    <xf numFmtId="0" fontId="70" fillId="0" borderId="0"/>
    <xf numFmtId="0" fontId="71" fillId="0" borderId="0"/>
    <xf numFmtId="0" fontId="2" fillId="0" borderId="0"/>
    <xf numFmtId="0" fontId="37" fillId="6" borderId="0" applyNumberFormat="0" applyBorder="0" applyAlignment="0">
      <alignment horizontal="left" vertical="center"/>
    </xf>
    <xf numFmtId="49" fontId="6" fillId="0" borderId="0" applyBorder="0">
      <alignment vertical="top"/>
    </xf>
    <xf numFmtId="49" fontId="37" fillId="0" borderId="0" applyBorder="0">
      <alignment vertical="top"/>
    </xf>
    <xf numFmtId="49" fontId="6" fillId="6" borderId="0" applyBorder="0">
      <alignment vertical="top"/>
    </xf>
    <xf numFmtId="49" fontId="34" fillId="7" borderId="0" applyBorder="0">
      <alignment vertical="top"/>
    </xf>
    <xf numFmtId="0" fontId="2" fillId="0" borderId="0"/>
    <xf numFmtId="49" fontId="6" fillId="0" borderId="0" applyBorder="0">
      <alignment vertical="top"/>
    </xf>
    <xf numFmtId="0" fontId="21" fillId="0" borderId="0"/>
    <xf numFmtId="49" fontId="6" fillId="0" borderId="0" applyBorder="0">
      <alignment vertical="top"/>
    </xf>
    <xf numFmtId="0" fontId="2" fillId="0" borderId="0"/>
    <xf numFmtId="49" fontId="6" fillId="0" borderId="0" applyBorder="0">
      <alignment vertical="top"/>
    </xf>
    <xf numFmtId="0" fontId="2" fillId="0" borderId="0"/>
    <xf numFmtId="0" fontId="6" fillId="0" borderId="0">
      <alignment horizontal="left" vertical="center"/>
    </xf>
    <xf numFmtId="0" fontId="2" fillId="0" borderId="0"/>
    <xf numFmtId="0" fontId="2" fillId="0" borderId="0"/>
    <xf numFmtId="0" fontId="21" fillId="0" borderId="0"/>
    <xf numFmtId="0" fontId="87" fillId="0" borderId="0" applyNumberFormat="0" applyFill="0" applyBorder="0" applyAlignment="0" applyProtection="0"/>
    <xf numFmtId="0" fontId="88" fillId="0" borderId="36" applyNumberFormat="0" applyFill="0" applyAlignment="0" applyProtection="0"/>
    <xf numFmtId="0" fontId="89" fillId="0" borderId="37" applyNumberFormat="0" applyFill="0" applyAlignment="0" applyProtection="0"/>
    <xf numFmtId="0" fontId="90" fillId="0" borderId="38" applyNumberFormat="0" applyFill="0" applyAlignment="0" applyProtection="0"/>
    <xf numFmtId="0" fontId="90" fillId="0" borderId="0" applyNumberFormat="0" applyFill="0" applyBorder="0" applyAlignment="0" applyProtection="0"/>
    <xf numFmtId="0" fontId="91" fillId="15" borderId="0" applyNumberFormat="0" applyBorder="0" applyAlignment="0" applyProtection="0"/>
    <xf numFmtId="0" fontId="92" fillId="16" borderId="0" applyNumberFormat="0" applyBorder="0" applyAlignment="0" applyProtection="0"/>
    <xf numFmtId="0" fontId="93" fillId="17" borderId="0" applyNumberFormat="0" applyBorder="0" applyAlignment="0" applyProtection="0"/>
    <xf numFmtId="0" fontId="94" fillId="18" borderId="39" applyNumberFormat="0" applyAlignment="0" applyProtection="0"/>
    <xf numFmtId="0" fontId="95" fillId="18" borderId="40" applyNumberFormat="0" applyAlignment="0" applyProtection="0"/>
    <xf numFmtId="0" fontId="96" fillId="0" borderId="41" applyNumberFormat="0" applyFill="0" applyAlignment="0" applyProtection="0"/>
    <xf numFmtId="0" fontId="97" fillId="19" borderId="42" applyNumberFormat="0" applyAlignment="0" applyProtection="0"/>
    <xf numFmtId="0" fontId="98" fillId="0" borderId="0" applyNumberFormat="0" applyFill="0" applyBorder="0" applyAlignment="0" applyProtection="0"/>
    <xf numFmtId="0" fontId="37" fillId="20" borderId="43" applyNumberFormat="0" applyFont="0" applyAlignment="0" applyProtection="0"/>
    <xf numFmtId="0" fontId="99" fillId="0" borderId="0" applyNumberFormat="0" applyFill="0" applyBorder="0" applyAlignment="0" applyProtection="0"/>
    <xf numFmtId="0" fontId="100" fillId="0" borderId="44" applyNumberFormat="0" applyFill="0" applyAlignment="0" applyProtection="0"/>
    <xf numFmtId="0" fontId="101" fillId="21" borderId="0" applyNumberFormat="0" applyBorder="0" applyAlignment="0" applyProtection="0"/>
    <xf numFmtId="0" fontId="70" fillId="22" borderId="0" applyNumberFormat="0" applyBorder="0" applyAlignment="0" applyProtection="0"/>
    <xf numFmtId="0" fontId="70" fillId="23"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70" fillId="26" borderId="0" applyNumberFormat="0" applyBorder="0" applyAlignment="0" applyProtection="0"/>
    <xf numFmtId="0" fontId="70" fillId="27"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70" fillId="30" borderId="0" applyNumberFormat="0" applyBorder="0" applyAlignment="0" applyProtection="0"/>
    <xf numFmtId="0" fontId="70" fillId="31"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70" fillId="34" borderId="0" applyNumberFormat="0" applyBorder="0" applyAlignment="0" applyProtection="0"/>
    <xf numFmtId="0" fontId="70" fillId="35" borderId="0" applyNumberFormat="0" applyBorder="0" applyAlignment="0" applyProtection="0"/>
    <xf numFmtId="0" fontId="101" fillId="36" borderId="0" applyNumberFormat="0" applyBorder="0" applyAlignment="0" applyProtection="0"/>
    <xf numFmtId="0" fontId="101" fillId="37" borderId="0" applyNumberFormat="0" applyBorder="0" applyAlignment="0" applyProtection="0"/>
    <xf numFmtId="0" fontId="70" fillId="38" borderId="0" applyNumberFormat="0" applyBorder="0" applyAlignment="0" applyProtection="0"/>
    <xf numFmtId="0" fontId="70" fillId="39" borderId="0" applyNumberFormat="0" applyBorder="0" applyAlignment="0" applyProtection="0"/>
    <xf numFmtId="0" fontId="101" fillId="40" borderId="0" applyNumberFormat="0" applyBorder="0" applyAlignment="0" applyProtection="0"/>
    <xf numFmtId="0" fontId="101" fillId="41" borderId="0" applyNumberFormat="0" applyBorder="0" applyAlignment="0" applyProtection="0"/>
    <xf numFmtId="0" fontId="70" fillId="42" borderId="0" applyNumberFormat="0" applyBorder="0" applyAlignment="0" applyProtection="0"/>
    <xf numFmtId="0" fontId="70" fillId="43" borderId="0" applyNumberFormat="0" applyBorder="0" applyAlignment="0" applyProtection="0"/>
    <xf numFmtId="0" fontId="101" fillId="44" borderId="0" applyNumberFormat="0" applyBorder="0" applyAlignment="0" applyProtection="0"/>
    <xf numFmtId="43" fontId="37" fillId="0" borderId="0" applyFont="0" applyFill="0" applyBorder="0" applyAlignment="0" applyProtection="0"/>
    <xf numFmtId="41" fontId="37" fillId="0" borderId="0" applyFont="0" applyFill="0" applyBorder="0" applyAlignment="0" applyProtection="0"/>
    <xf numFmtId="44" fontId="37" fillId="0" borderId="0" applyFont="0" applyFill="0" applyBorder="0" applyAlignment="0" applyProtection="0"/>
    <xf numFmtId="42" fontId="37" fillId="0" borderId="0" applyFont="0" applyFill="0" applyBorder="0" applyAlignment="0" applyProtection="0"/>
    <xf numFmtId="9" fontId="37" fillId="0" borderId="0" applyFont="0" applyFill="0" applyBorder="0" applyAlignment="0" applyProtection="0"/>
    <xf numFmtId="0" fontId="1" fillId="0" borderId="0"/>
  </cellStyleXfs>
  <cellXfs count="1419">
    <xf numFmtId="49" fontId="0" fillId="0" borderId="0" xfId="0">
      <alignment vertical="top"/>
    </xf>
    <xf numFmtId="0" fontId="54" fillId="0" borderId="0" xfId="54" applyFont="1" applyFill="1" applyAlignment="1" applyProtection="1">
      <alignment vertical="top" wrapText="1"/>
    </xf>
    <xf numFmtId="49" fontId="6" fillId="0" borderId="0" xfId="0" applyFont="1" applyProtection="1">
      <alignment vertical="top"/>
    </xf>
    <xf numFmtId="49" fontId="0" fillId="0" borderId="0" xfId="0" applyProtection="1">
      <alignment vertical="top"/>
    </xf>
    <xf numFmtId="49" fontId="6" fillId="8" borderId="4" xfId="0" applyFont="1" applyFill="1" applyBorder="1" applyAlignment="1" applyProtection="1">
      <alignment horizontal="center" vertical="top"/>
    </xf>
    <xf numFmtId="49" fontId="0" fillId="0" borderId="0" xfId="0" applyNumberFormat="1" applyProtection="1">
      <alignment vertical="top"/>
    </xf>
    <xf numFmtId="49" fontId="6" fillId="0" borderId="0" xfId="0" applyNumberFormat="1" applyFont="1" applyAlignment="1" applyProtection="1">
      <alignment vertical="top" wrapText="1"/>
    </xf>
    <xf numFmtId="49" fontId="6" fillId="0" borderId="0" xfId="0" applyNumberFormat="1" applyFont="1" applyAlignment="1" applyProtection="1">
      <alignment vertical="center" wrapText="1"/>
    </xf>
    <xf numFmtId="49" fontId="6" fillId="0" borderId="0" xfId="50" applyFont="1" applyAlignment="1" applyProtection="1">
      <alignment vertical="center" wrapText="1"/>
    </xf>
    <xf numFmtId="49" fontId="11" fillId="0" borderId="0" xfId="50" applyFont="1" applyAlignment="1" applyProtection="1">
      <alignment vertical="center"/>
    </xf>
    <xf numFmtId="0" fontId="11" fillId="0" borderId="0" xfId="49" applyFont="1" applyAlignment="1" applyProtection="1">
      <alignment horizontal="center" vertical="center" wrapText="1"/>
    </xf>
    <xf numFmtId="0" fontId="6" fillId="0" borderId="0" xfId="49" applyFont="1" applyAlignment="1" applyProtection="1">
      <alignment vertical="center" wrapText="1"/>
    </xf>
    <xf numFmtId="0" fontId="6" fillId="0" borderId="0" xfId="49" applyFont="1" applyAlignment="1" applyProtection="1">
      <alignment horizontal="left" vertical="center" wrapText="1"/>
    </xf>
    <xf numFmtId="0" fontId="6" fillId="0" borderId="0" xfId="49" applyFont="1" applyProtection="1"/>
    <xf numFmtId="0" fontId="6" fillId="7" borderId="0" xfId="49" applyFont="1" applyFill="1" applyBorder="1" applyProtection="1"/>
    <xf numFmtId="0" fontId="24" fillId="0" borderId="0" xfId="49" applyFont="1"/>
    <xf numFmtId="49" fontId="6" fillId="0" borderId="0" xfId="46" applyFont="1" applyProtection="1">
      <alignment vertical="top"/>
    </xf>
    <xf numFmtId="49" fontId="6" fillId="0" borderId="0" xfId="46" applyProtection="1">
      <alignment vertical="top"/>
    </xf>
    <xf numFmtId="0" fontId="11" fillId="0" borderId="0" xfId="52" applyFont="1" applyAlignment="1" applyProtection="1">
      <alignment vertical="center" wrapText="1"/>
    </xf>
    <xf numFmtId="0" fontId="22" fillId="0" borderId="0" xfId="52" applyFont="1" applyAlignment="1" applyProtection="1">
      <alignment vertical="center" wrapText="1"/>
    </xf>
    <xf numFmtId="0" fontId="6" fillId="7" borderId="0" xfId="52" applyFont="1" applyFill="1" applyBorder="1" applyAlignment="1" applyProtection="1">
      <alignment vertical="center" wrapText="1"/>
    </xf>
    <xf numFmtId="0" fontId="6" fillId="0" borderId="0" xfId="52" applyFont="1" applyAlignment="1" applyProtection="1">
      <alignment horizontal="center" vertical="center" wrapText="1"/>
    </xf>
    <xf numFmtId="0" fontId="6" fillId="0" borderId="0" xfId="52" applyFont="1" applyAlignment="1" applyProtection="1">
      <alignment vertical="center" wrapText="1"/>
    </xf>
    <xf numFmtId="0" fontId="25" fillId="7" borderId="0" xfId="52" applyFont="1" applyFill="1" applyBorder="1" applyAlignment="1" applyProtection="1">
      <alignment vertical="center" wrapText="1"/>
    </xf>
    <xf numFmtId="0" fontId="6" fillId="7" borderId="0" xfId="52" applyFont="1" applyFill="1" applyBorder="1" applyAlignment="1" applyProtection="1">
      <alignment horizontal="right" vertical="center" wrapText="1" indent="1"/>
    </xf>
    <xf numFmtId="0" fontId="11" fillId="7" borderId="0" xfId="52" applyNumberFormat="1" applyFont="1" applyFill="1" applyBorder="1" applyAlignment="1" applyProtection="1">
      <alignment horizontal="center" vertical="center" wrapText="1"/>
    </xf>
    <xf numFmtId="0" fontId="6" fillId="7" borderId="0" xfId="52" applyFont="1" applyFill="1" applyBorder="1" applyAlignment="1" applyProtection="1">
      <alignment horizontal="center" vertical="center" wrapText="1"/>
    </xf>
    <xf numFmtId="0" fontId="22" fillId="0" borderId="0" xfId="52" applyFont="1" applyAlignment="1" applyProtection="1">
      <alignment horizontal="center" vertical="center" wrapText="1"/>
    </xf>
    <xf numFmtId="0" fontId="26" fillId="7" borderId="0" xfId="52" applyNumberFormat="1" applyFont="1" applyFill="1" applyBorder="1" applyAlignment="1" applyProtection="1">
      <alignment horizontal="center" vertical="center" wrapText="1"/>
    </xf>
    <xf numFmtId="0" fontId="6" fillId="7" borderId="0" xfId="52" applyNumberFormat="1" applyFont="1" applyFill="1" applyBorder="1" applyAlignment="1" applyProtection="1">
      <alignment horizontal="right" vertical="center" wrapText="1" indent="1"/>
    </xf>
    <xf numFmtId="0" fontId="6" fillId="0" borderId="0" xfId="52" applyFont="1" applyFill="1" applyAlignment="1" applyProtection="1">
      <alignment vertical="center"/>
    </xf>
    <xf numFmtId="49" fontId="6" fillId="7" borderId="0" xfId="52" applyNumberFormat="1" applyFont="1" applyFill="1" applyBorder="1" applyAlignment="1" applyProtection="1">
      <alignment horizontal="right" vertical="center" wrapText="1" indent="1"/>
    </xf>
    <xf numFmtId="49" fontId="25" fillId="7" borderId="0" xfId="52" applyNumberFormat="1" applyFont="1" applyFill="1" applyBorder="1" applyAlignment="1" applyProtection="1">
      <alignment horizontal="center" vertical="center" wrapText="1"/>
    </xf>
    <xf numFmtId="49" fontId="6" fillId="9" borderId="5" xfId="52" applyNumberFormat="1" applyFont="1" applyFill="1" applyBorder="1" applyAlignment="1" applyProtection="1">
      <alignment horizontal="center" vertical="center" wrapText="1"/>
      <protection locked="0"/>
    </xf>
    <xf numFmtId="49" fontId="0" fillId="10" borderId="0" xfId="0" applyFill="1" applyProtection="1">
      <alignment vertical="top"/>
    </xf>
    <xf numFmtId="0" fontId="6" fillId="0" borderId="0" xfId="54" applyFont="1" applyFill="1" applyAlignment="1" applyProtection="1">
      <alignment vertical="center" wrapText="1"/>
    </xf>
    <xf numFmtId="0" fontId="22" fillId="0" borderId="0" xfId="52" applyNumberFormat="1" applyFont="1" applyFill="1" applyBorder="1" applyAlignment="1" applyProtection="1">
      <alignment horizontal="center" vertical="top" wrapText="1"/>
    </xf>
    <xf numFmtId="0" fontId="0" fillId="7" borderId="0" xfId="52" applyFont="1" applyFill="1" applyBorder="1" applyAlignment="1" applyProtection="1">
      <alignment horizontal="center" vertical="center" wrapText="1"/>
    </xf>
    <xf numFmtId="49" fontId="0" fillId="7" borderId="0" xfId="52" applyNumberFormat="1" applyFont="1" applyFill="1" applyBorder="1" applyAlignment="1" applyProtection="1">
      <alignment horizontal="right" vertical="center" wrapText="1" indent="1"/>
    </xf>
    <xf numFmtId="49" fontId="29" fillId="7" borderId="0" xfId="33" applyNumberFormat="1" applyFont="1" applyFill="1" applyBorder="1" applyAlignment="1" applyProtection="1">
      <alignment horizontal="center" vertical="center" wrapText="1"/>
    </xf>
    <xf numFmtId="49" fontId="0" fillId="0" borderId="0" xfId="0" applyBorder="1">
      <alignment vertical="top"/>
    </xf>
    <xf numFmtId="0" fontId="6" fillId="0" borderId="5" xfId="51" applyFont="1" applyFill="1" applyBorder="1" applyAlignment="1" applyProtection="1">
      <alignment vertical="center" wrapText="1"/>
    </xf>
    <xf numFmtId="0" fontId="0" fillId="0" borderId="5" xfId="51" applyFont="1" applyFill="1" applyBorder="1" applyAlignment="1" applyProtection="1">
      <alignment vertical="center" wrapText="1"/>
    </xf>
    <xf numFmtId="49" fontId="0" fillId="0" borderId="0" xfId="0" applyFont="1">
      <alignment vertical="top"/>
    </xf>
    <xf numFmtId="0" fontId="33" fillId="7" borderId="0" xfId="54" applyFont="1" applyFill="1" applyBorder="1" applyAlignment="1" applyProtection="1">
      <alignment horizontal="center" vertical="center" wrapText="1"/>
    </xf>
    <xf numFmtId="0" fontId="33" fillId="7" borderId="0" xfId="49" applyFont="1" applyFill="1" applyBorder="1" applyAlignment="1" applyProtection="1">
      <alignment horizontal="center"/>
    </xf>
    <xf numFmtId="0" fontId="33" fillId="0" borderId="0" xfId="49" applyFont="1" applyAlignment="1" applyProtection="1">
      <alignment horizontal="center" vertical="center"/>
    </xf>
    <xf numFmtId="0" fontId="33" fillId="7" borderId="0" xfId="49" applyFont="1" applyFill="1" applyBorder="1" applyAlignment="1" applyProtection="1">
      <alignment horizontal="center" vertical="center"/>
    </xf>
    <xf numFmtId="49" fontId="31" fillId="0" borderId="6" xfId="0" applyFont="1" applyBorder="1" applyAlignment="1">
      <alignment vertical="top" wrapText="1"/>
    </xf>
    <xf numFmtId="0" fontId="0" fillId="7" borderId="0" xfId="52" applyNumberFormat="1" applyFont="1" applyFill="1" applyBorder="1" applyAlignment="1" applyProtection="1">
      <alignment horizontal="right" vertical="center" wrapText="1" indent="1"/>
    </xf>
    <xf numFmtId="0" fontId="0" fillId="0" borderId="6" xfId="36" applyFont="1" applyBorder="1" applyAlignment="1" applyProtection="1">
      <alignment horizontal="justify" vertical="top" wrapText="1"/>
    </xf>
    <xf numFmtId="0" fontId="2" fillId="0" borderId="0" xfId="39" applyProtection="1"/>
    <xf numFmtId="0" fontId="45" fillId="0" borderId="0" xfId="52" applyFont="1" applyAlignment="1" applyProtection="1">
      <alignment horizontal="center" vertical="center" wrapText="1"/>
    </xf>
    <xf numFmtId="49" fontId="23" fillId="7" borderId="7" xfId="43" applyFont="1" applyFill="1" applyBorder="1" applyAlignment="1" applyProtection="1">
      <alignment vertical="center" wrapText="1"/>
    </xf>
    <xf numFmtId="49" fontId="20" fillId="7" borderId="8" xfId="43" applyFont="1" applyFill="1" applyBorder="1" applyAlignment="1">
      <alignment horizontal="left" vertical="center" wrapText="1"/>
    </xf>
    <xf numFmtId="49" fontId="20" fillId="7" borderId="9" xfId="43" applyFont="1" applyFill="1" applyBorder="1" applyAlignment="1">
      <alignment horizontal="left" vertical="center" wrapText="1"/>
    </xf>
    <xf numFmtId="49" fontId="23" fillId="7" borderId="10" xfId="43" applyFont="1" applyFill="1" applyBorder="1" applyAlignment="1" applyProtection="1">
      <alignment vertical="center" wrapText="1"/>
    </xf>
    <xf numFmtId="49" fontId="14" fillId="7" borderId="0" xfId="43" applyFont="1" applyFill="1" applyBorder="1" applyAlignment="1">
      <alignment wrapText="1"/>
    </xf>
    <xf numFmtId="49" fontId="14" fillId="7" borderId="11" xfId="43" applyFont="1" applyFill="1" applyBorder="1" applyAlignment="1">
      <alignment wrapText="1"/>
    </xf>
    <xf numFmtId="49" fontId="12" fillId="7" borderId="0" xfId="31" applyNumberFormat="1" applyFont="1" applyFill="1" applyBorder="1" applyAlignment="1" applyProtection="1">
      <alignment horizontal="left" wrapText="1"/>
    </xf>
    <xf numFmtId="49" fontId="12" fillId="7" borderId="0" xfId="31" applyNumberFormat="1" applyFont="1" applyFill="1" applyBorder="1" applyAlignment="1" applyProtection="1">
      <alignment wrapText="1"/>
    </xf>
    <xf numFmtId="49" fontId="14" fillId="7" borderId="0" xfId="43" applyFont="1" applyFill="1" applyBorder="1" applyAlignment="1">
      <alignment horizontal="right" wrapText="1"/>
    </xf>
    <xf numFmtId="49" fontId="20" fillId="7" borderId="0" xfId="43" applyFont="1" applyFill="1" applyBorder="1" applyAlignment="1">
      <alignment horizontal="left" vertical="center" wrapText="1"/>
    </xf>
    <xf numFmtId="49" fontId="20" fillId="7" borderId="11" xfId="43" applyFont="1" applyFill="1" applyBorder="1" applyAlignment="1">
      <alignment horizontal="left" vertical="center" wrapText="1"/>
    </xf>
    <xf numFmtId="49" fontId="14" fillId="0" borderId="0" xfId="43" applyFont="1" applyFill="1" applyBorder="1" applyAlignment="1" applyProtection="1">
      <alignment wrapText="1"/>
    </xf>
    <xf numFmtId="0" fontId="18" fillId="0" borderId="0" xfId="22" applyFont="1" applyFill="1" applyBorder="1" applyAlignment="1" applyProtection="1">
      <alignment horizontal="left" vertical="top" wrapText="1"/>
    </xf>
    <xf numFmtId="49" fontId="14" fillId="0" borderId="0" xfId="43" applyFont="1" applyFill="1" applyBorder="1" applyAlignment="1" applyProtection="1">
      <alignment vertical="top" wrapText="1"/>
    </xf>
    <xf numFmtId="0" fontId="18" fillId="0" borderId="0" xfId="22" applyFont="1" applyFill="1" applyBorder="1" applyAlignment="1" applyProtection="1">
      <alignment horizontal="right" vertical="top" wrapText="1"/>
    </xf>
    <xf numFmtId="49" fontId="34" fillId="8" borderId="6" xfId="40" applyNumberFormat="1" applyFont="1" applyFill="1" applyBorder="1" applyAlignment="1" applyProtection="1">
      <alignment horizontal="center" vertical="center" wrapText="1"/>
    </xf>
    <xf numFmtId="49" fontId="34" fillId="2" borderId="6" xfId="40" applyNumberFormat="1" applyFont="1" applyFill="1" applyBorder="1" applyAlignment="1" applyProtection="1">
      <alignment horizontal="center" vertical="center" wrapText="1"/>
    </xf>
    <xf numFmtId="49" fontId="23" fillId="7" borderId="10" xfId="43" applyFont="1" applyFill="1" applyBorder="1" applyAlignment="1" applyProtection="1">
      <alignment horizontal="center" vertical="center" wrapText="1"/>
    </xf>
    <xf numFmtId="49" fontId="34" fillId="11" borderId="6" xfId="40" applyNumberFormat="1" applyFont="1" applyFill="1" applyBorder="1" applyAlignment="1" applyProtection="1">
      <alignment horizontal="center" vertical="center" wrapText="1"/>
    </xf>
    <xf numFmtId="49" fontId="0" fillId="0" borderId="7" xfId="0" applyBorder="1">
      <alignment vertical="top"/>
    </xf>
    <xf numFmtId="49" fontId="0" fillId="0" borderId="9" xfId="0" applyBorder="1">
      <alignment vertical="top"/>
    </xf>
    <xf numFmtId="49" fontId="0" fillId="0" borderId="10" xfId="0" applyBorder="1">
      <alignment vertical="top"/>
    </xf>
    <xf numFmtId="49" fontId="0" fillId="0" borderId="11" xfId="0" applyBorder="1">
      <alignment vertical="top"/>
    </xf>
    <xf numFmtId="49" fontId="45" fillId="0" borderId="0" xfId="0" applyFont="1">
      <alignment vertical="top"/>
    </xf>
    <xf numFmtId="0" fontId="34" fillId="7" borderId="0" xfId="43" applyNumberFormat="1" applyFont="1" applyFill="1" applyBorder="1" applyAlignment="1">
      <alignment horizontal="justify" vertical="center" wrapText="1"/>
    </xf>
    <xf numFmtId="0" fontId="0" fillId="7" borderId="0" xfId="52" applyFont="1" applyFill="1" applyBorder="1" applyAlignment="1" applyProtection="1">
      <alignment horizontal="right" vertical="center" wrapText="1" indent="1"/>
    </xf>
    <xf numFmtId="49" fontId="6" fillId="0" borderId="0" xfId="0" applyNumberFormat="1" applyFont="1" applyProtection="1">
      <alignment vertical="top"/>
    </xf>
    <xf numFmtId="49" fontId="32" fillId="0" borderId="0" xfId="0" applyFont="1" applyBorder="1">
      <alignment vertical="top"/>
    </xf>
    <xf numFmtId="0" fontId="32" fillId="7" borderId="0" xfId="54" applyFont="1" applyFill="1" applyBorder="1" applyAlignment="1" applyProtection="1">
      <alignment vertical="center" wrapText="1"/>
    </xf>
    <xf numFmtId="0" fontId="32" fillId="0" borderId="0" xfId="54" applyFont="1" applyFill="1" applyAlignment="1" applyProtection="1">
      <alignment vertical="center" wrapText="1"/>
    </xf>
    <xf numFmtId="0" fontId="45" fillId="0" borderId="0" xfId="54" applyFont="1" applyFill="1" applyAlignment="1" applyProtection="1">
      <alignment vertical="center" wrapText="1"/>
    </xf>
    <xf numFmtId="0" fontId="0" fillId="0" borderId="0" xfId="54" applyFont="1" applyFill="1" applyAlignment="1" applyProtection="1">
      <alignment vertical="center" wrapText="1"/>
    </xf>
    <xf numFmtId="0" fontId="45" fillId="0" borderId="0" xfId="52" applyFont="1" applyFill="1" applyAlignment="1" applyProtection="1">
      <alignment horizontal="left" vertical="center" wrapText="1"/>
    </xf>
    <xf numFmtId="0" fontId="45" fillId="0" borderId="0" xfId="52" applyFont="1" applyFill="1" applyBorder="1" applyAlignment="1" applyProtection="1">
      <alignment horizontal="left" vertical="center" wrapText="1"/>
    </xf>
    <xf numFmtId="49" fontId="45" fillId="0" borderId="0" xfId="52" applyNumberFormat="1" applyFont="1" applyFill="1" applyBorder="1" applyAlignment="1" applyProtection="1">
      <alignment horizontal="left" vertical="center" wrapText="1"/>
    </xf>
    <xf numFmtId="0" fontId="0" fillId="0" borderId="0" xfId="0" applyNumberFormat="1" applyBorder="1">
      <alignment vertical="top"/>
    </xf>
    <xf numFmtId="49" fontId="34" fillId="9" borderId="6" xfId="40" applyNumberFormat="1" applyFont="1" applyFill="1" applyBorder="1" applyAlignment="1" applyProtection="1">
      <alignment horizontal="center" vertical="center" wrapText="1"/>
    </xf>
    <xf numFmtId="49" fontId="0" fillId="0" borderId="0" xfId="0" applyAlignment="1">
      <alignment horizontal="left" vertical="top"/>
    </xf>
    <xf numFmtId="49" fontId="6" fillId="0" borderId="0" xfId="0" applyNumberFormat="1" applyFont="1">
      <alignment vertical="top"/>
    </xf>
    <xf numFmtId="0" fontId="45" fillId="0" borderId="0" xfId="54" applyFont="1" applyFill="1" applyAlignment="1" applyProtection="1">
      <alignment horizontal="center" vertical="center" wrapText="1"/>
    </xf>
    <xf numFmtId="0" fontId="8" fillId="10" borderId="12" xfId="53" applyFont="1" applyFill="1" applyBorder="1" applyAlignment="1" applyProtection="1">
      <alignment horizontal="center" vertical="center" wrapText="1"/>
    </xf>
    <xf numFmtId="0" fontId="6" fillId="0" borderId="0" xfId="54" applyFont="1" applyFill="1" applyBorder="1" applyAlignment="1" applyProtection="1">
      <alignment vertical="center" wrapText="1"/>
    </xf>
    <xf numFmtId="49" fontId="0" fillId="7" borderId="0" xfId="54" applyNumberFormat="1" applyFont="1" applyFill="1" applyBorder="1" applyAlignment="1" applyProtection="1">
      <alignment horizontal="center" vertical="center" wrapText="1"/>
    </xf>
    <xf numFmtId="0" fontId="0" fillId="0" borderId="0" xfId="0" applyNumberFormat="1" applyAlignment="1">
      <alignment vertical="center"/>
    </xf>
    <xf numFmtId="0" fontId="6" fillId="7" borderId="5" xfId="54" applyFont="1" applyFill="1" applyBorder="1" applyAlignment="1" applyProtection="1">
      <alignment horizontal="center" vertical="center" wrapText="1"/>
    </xf>
    <xf numFmtId="0" fontId="0" fillId="12" borderId="5" xfId="45" applyFont="1" applyFill="1" applyBorder="1" applyAlignment="1" applyProtection="1">
      <alignment horizontal="center" vertical="center" wrapText="1"/>
    </xf>
    <xf numFmtId="0" fontId="0" fillId="12" borderId="5" xfId="47" applyFont="1" applyFill="1" applyBorder="1" applyAlignment="1" applyProtection="1">
      <alignment horizontal="center" vertical="center" wrapText="1"/>
    </xf>
    <xf numFmtId="0" fontId="6" fillId="7" borderId="5" xfId="54" applyNumberFormat="1" applyFont="1" applyFill="1" applyBorder="1" applyAlignment="1" applyProtection="1">
      <alignment horizontal="center" vertical="center" wrapText="1"/>
    </xf>
    <xf numFmtId="4" fontId="6" fillId="7" borderId="5" xfId="30" applyNumberFormat="1" applyFont="1" applyFill="1" applyBorder="1" applyAlignment="1" applyProtection="1">
      <alignment horizontal="right" vertical="center" wrapText="1"/>
    </xf>
    <xf numFmtId="49" fontId="6" fillId="11" borderId="5" xfId="53" applyNumberFormat="1" applyFont="1" applyFill="1" applyBorder="1" applyAlignment="1" applyProtection="1">
      <alignment horizontal="center" vertical="center" wrapText="1"/>
      <protection locked="0"/>
    </xf>
    <xf numFmtId="49" fontId="6" fillId="9" borderId="5" xfId="30" applyNumberFormat="1" applyFont="1" applyFill="1" applyBorder="1" applyAlignment="1" applyProtection="1">
      <alignment horizontal="left" vertical="center" wrapText="1"/>
      <protection locked="0"/>
    </xf>
    <xf numFmtId="49" fontId="6" fillId="2" borderId="5" xfId="54" applyNumberFormat="1" applyFont="1" applyFill="1" applyBorder="1" applyAlignment="1" applyProtection="1">
      <alignment horizontal="left" vertical="center" wrapText="1"/>
      <protection locked="0"/>
    </xf>
    <xf numFmtId="49" fontId="6" fillId="7" borderId="5" xfId="54" applyNumberFormat="1" applyFont="1" applyFill="1" applyBorder="1" applyAlignment="1" applyProtection="1">
      <alignment horizontal="center" vertical="center" wrapText="1"/>
    </xf>
    <xf numFmtId="49" fontId="40" fillId="13" borderId="14" xfId="0" applyFont="1" applyFill="1" applyBorder="1" applyAlignment="1" applyProtection="1">
      <alignment horizontal="left" vertical="center"/>
    </xf>
    <xf numFmtId="0" fontId="0" fillId="0" borderId="5" xfId="33" applyFont="1" applyFill="1" applyBorder="1" applyAlignment="1" applyProtection="1">
      <alignment horizontal="center" vertical="center" wrapText="1"/>
    </xf>
    <xf numFmtId="0" fontId="6" fillId="13" borderId="13" xfId="54" applyFont="1" applyFill="1" applyBorder="1" applyAlignment="1" applyProtection="1">
      <alignment vertical="center" wrapText="1"/>
    </xf>
    <xf numFmtId="0" fontId="6" fillId="0" borderId="5" xfId="47"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40" fillId="13" borderId="13" xfId="0" applyNumberFormat="1" applyFont="1" applyFill="1" applyBorder="1" applyAlignment="1" applyProtection="1">
      <alignment horizontal="left" vertical="center"/>
    </xf>
    <xf numFmtId="0" fontId="40" fillId="13" borderId="15" xfId="0" applyNumberFormat="1" applyFont="1" applyFill="1" applyBorder="1" applyAlignment="1" applyProtection="1">
      <alignment horizontal="left" vertical="center"/>
    </xf>
    <xf numFmtId="0" fontId="40" fillId="13" borderId="14" xfId="0" applyNumberFormat="1" applyFont="1" applyFill="1" applyBorder="1" applyAlignment="1" applyProtection="1">
      <alignment horizontal="left" vertical="center"/>
    </xf>
    <xf numFmtId="0" fontId="46" fillId="0" borderId="0" xfId="0" applyNumberFormat="1" applyFont="1" applyAlignment="1">
      <alignment vertical="center"/>
    </xf>
    <xf numFmtId="49" fontId="6" fillId="0" borderId="5" xfId="53" applyNumberFormat="1" applyFont="1" applyFill="1" applyBorder="1" applyAlignment="1" applyProtection="1">
      <alignment horizontal="center" vertical="center" wrapText="1"/>
    </xf>
    <xf numFmtId="49" fontId="0" fillId="0" borderId="17" xfId="0" applyBorder="1">
      <alignment vertical="top"/>
    </xf>
    <xf numFmtId="0" fontId="6" fillId="7" borderId="5" xfId="49" applyFont="1" applyFill="1" applyBorder="1" applyAlignment="1" applyProtection="1">
      <alignment horizontal="center" vertical="center"/>
    </xf>
    <xf numFmtId="49" fontId="6" fillId="2" borderId="5" xfId="49" applyNumberFormat="1" applyFont="1" applyFill="1" applyBorder="1" applyAlignment="1" applyProtection="1">
      <alignment horizontal="left" vertical="center" wrapText="1"/>
      <protection locked="0"/>
    </xf>
    <xf numFmtId="0" fontId="11" fillId="0" borderId="0" xfId="54" applyFont="1" applyFill="1" applyAlignment="1" applyProtection="1">
      <alignment vertical="center" wrapText="1"/>
    </xf>
    <xf numFmtId="0" fontId="41" fillId="0" borderId="0" xfId="54" applyFont="1" applyFill="1" applyAlignment="1" applyProtection="1">
      <alignment vertical="center" wrapText="1"/>
    </xf>
    <xf numFmtId="49" fontId="6" fillId="0" borderId="0" xfId="41">
      <alignment vertical="top"/>
    </xf>
    <xf numFmtId="49" fontId="11" fillId="0" borderId="0" xfId="41" applyFont="1" applyBorder="1" applyProtection="1">
      <alignment vertical="top"/>
    </xf>
    <xf numFmtId="49" fontId="6" fillId="0" borderId="0" xfId="41" applyFont="1" applyBorder="1" applyProtection="1">
      <alignment vertical="top"/>
    </xf>
    <xf numFmtId="49" fontId="33" fillId="0" borderId="0" xfId="41" applyFont="1" applyBorder="1" applyAlignment="1" applyProtection="1">
      <alignment horizontal="center" vertical="center"/>
    </xf>
    <xf numFmtId="49" fontId="6" fillId="0" borderId="0" xfId="41" applyBorder="1" applyProtection="1">
      <alignment vertical="top"/>
    </xf>
    <xf numFmtId="0" fontId="6" fillId="7" borderId="0" xfId="41" applyNumberFormat="1" applyFont="1" applyFill="1" applyBorder="1" applyAlignment="1" applyProtection="1"/>
    <xf numFmtId="0" fontId="42" fillId="7" borderId="0" xfId="41" applyNumberFormat="1" applyFont="1" applyFill="1" applyBorder="1" applyAlignment="1" applyProtection="1">
      <alignment horizontal="center" vertical="center" wrapText="1"/>
    </xf>
    <xf numFmtId="0" fontId="11" fillId="7" borderId="0" xfId="41" applyNumberFormat="1" applyFont="1" applyFill="1" applyBorder="1" applyAlignment="1" applyProtection="1"/>
    <xf numFmtId="49" fontId="6" fillId="0" borderId="0" xfId="41" applyFont="1">
      <alignment vertical="top"/>
    </xf>
    <xf numFmtId="49" fontId="33" fillId="0" borderId="0" xfId="41" applyFont="1" applyAlignment="1">
      <alignment horizontal="center" vertical="center" wrapText="1"/>
    </xf>
    <xf numFmtId="0" fontId="6" fillId="7" borderId="5" xfId="48" applyNumberFormat="1" applyFont="1" applyFill="1" applyBorder="1" applyAlignment="1" applyProtection="1">
      <alignment horizontal="center" vertical="center" wrapText="1"/>
    </xf>
    <xf numFmtId="49" fontId="6" fillId="0" borderId="5" xfId="48" applyNumberFormat="1" applyFont="1" applyFill="1" applyBorder="1" applyAlignment="1" applyProtection="1">
      <alignment horizontal="center" vertical="center" wrapText="1"/>
    </xf>
    <xf numFmtId="49" fontId="43" fillId="13" borderId="15" xfId="41" applyFont="1" applyFill="1" applyBorder="1" applyAlignment="1" applyProtection="1">
      <alignment horizontal="center" vertical="top"/>
    </xf>
    <xf numFmtId="49" fontId="40" fillId="13" borderId="15" xfId="41" applyFont="1" applyFill="1" applyBorder="1" applyAlignment="1" applyProtection="1">
      <alignment horizontal="left" vertical="center"/>
    </xf>
    <xf numFmtId="49" fontId="6" fillId="0" borderId="0" xfId="0" applyNumberFormat="1" applyFont="1" applyAlignment="1" applyProtection="1">
      <alignment horizontal="center" vertical="top"/>
    </xf>
    <xf numFmtId="49" fontId="37" fillId="0" borderId="0" xfId="0" applyFont="1">
      <alignment vertical="top"/>
    </xf>
    <xf numFmtId="0" fontId="37" fillId="0" borderId="5" xfId="51" applyFont="1" applyFill="1" applyBorder="1" applyAlignment="1" applyProtection="1">
      <alignment vertical="center" wrapText="1"/>
    </xf>
    <xf numFmtId="0" fontId="37" fillId="0" borderId="13" xfId="51" applyFont="1" applyFill="1" applyBorder="1" applyAlignment="1" applyProtection="1">
      <alignment vertical="center" wrapText="1"/>
    </xf>
    <xf numFmtId="49" fontId="37" fillId="0" borderId="0" xfId="0" applyFont="1" applyAlignment="1">
      <alignment vertical="top" wrapText="1"/>
    </xf>
    <xf numFmtId="0" fontId="37" fillId="0" borderId="0" xfId="51" applyFont="1" applyFill="1" applyBorder="1" applyAlignment="1" applyProtection="1">
      <alignment vertical="center" wrapText="1"/>
    </xf>
    <xf numFmtId="0" fontId="8" fillId="10" borderId="0" xfId="54" applyFont="1" applyFill="1" applyAlignment="1" applyProtection="1">
      <alignment horizontal="center" vertical="center" wrapText="1"/>
    </xf>
    <xf numFmtId="49" fontId="40" fillId="13" borderId="15" xfId="0" applyFont="1" applyFill="1" applyBorder="1" applyAlignment="1" applyProtection="1">
      <alignment horizontal="left" vertical="center" indent="2"/>
    </xf>
    <xf numFmtId="49" fontId="40" fillId="13" borderId="15" xfId="0" applyFont="1" applyFill="1" applyBorder="1" applyAlignment="1" applyProtection="1">
      <alignment horizontal="left" vertical="center" indent="3"/>
    </xf>
    <xf numFmtId="0" fontId="47" fillId="0" borderId="0" xfId="47" applyFont="1" applyFill="1" applyBorder="1" applyAlignment="1" applyProtection="1">
      <alignment horizontal="center" vertical="center" wrapText="1"/>
    </xf>
    <xf numFmtId="0" fontId="6" fillId="0" borderId="0" xfId="47" applyFont="1" applyFill="1" applyBorder="1" applyAlignment="1" applyProtection="1">
      <alignment vertical="center" wrapText="1"/>
    </xf>
    <xf numFmtId="49" fontId="6" fillId="0" borderId="0" xfId="53" applyNumberFormat="1" applyFont="1" applyFill="1" applyBorder="1" applyAlignment="1" applyProtection="1">
      <alignment horizontal="center" vertical="center" wrapText="1"/>
    </xf>
    <xf numFmtId="0" fontId="46" fillId="0" borderId="0" xfId="0" applyNumberFormat="1" applyFont="1" applyBorder="1" applyAlignment="1">
      <alignment vertical="center"/>
    </xf>
    <xf numFmtId="49" fontId="40" fillId="13" borderId="15" xfId="0" applyFont="1" applyFill="1" applyBorder="1" applyAlignment="1" applyProtection="1">
      <alignment horizontal="left" vertical="center" indent="1"/>
    </xf>
    <xf numFmtId="49" fontId="6" fillId="0" borderId="0" xfId="0" applyNumberFormat="1" applyFont="1" applyAlignment="1">
      <alignment vertical="center"/>
    </xf>
    <xf numFmtId="49" fontId="6" fillId="0" borderId="0" xfId="0" applyFont="1">
      <alignment vertical="top"/>
    </xf>
    <xf numFmtId="49" fontId="0" fillId="10" borderId="0" xfId="0" applyFill="1" applyBorder="1" applyProtection="1">
      <alignment vertical="top"/>
    </xf>
    <xf numFmtId="0" fontId="0" fillId="0" borderId="0" xfId="0" applyNumberFormat="1" applyBorder="1" applyAlignment="1">
      <alignment vertical="center"/>
    </xf>
    <xf numFmtId="0" fontId="6" fillId="0" borderId="14" xfId="51" applyFont="1" applyFill="1" applyBorder="1" applyAlignment="1" applyProtection="1">
      <alignment vertical="center" wrapText="1"/>
    </xf>
    <xf numFmtId="0" fontId="19" fillId="10" borderId="0" xfId="54" applyFont="1" applyFill="1" applyAlignment="1" applyProtection="1">
      <alignment horizontal="center" vertical="center" wrapText="1"/>
    </xf>
    <xf numFmtId="49" fontId="6" fillId="13" borderId="15" xfId="53" applyNumberFormat="1" applyFont="1" applyFill="1" applyBorder="1" applyAlignment="1" applyProtection="1">
      <alignment horizontal="center" vertical="center" wrapText="1"/>
    </xf>
    <xf numFmtId="0" fontId="0" fillId="0" borderId="0" xfId="52" applyFont="1" applyFill="1" applyBorder="1" applyAlignment="1" applyProtection="1">
      <alignment horizontal="center" vertical="center" wrapText="1"/>
    </xf>
    <xf numFmtId="49" fontId="6" fillId="0" borderId="0" xfId="52" applyNumberFormat="1" applyFont="1" applyFill="1" applyBorder="1" applyAlignment="1" applyProtection="1">
      <alignment horizontal="center" vertical="center" wrapText="1"/>
    </xf>
    <xf numFmtId="49" fontId="40" fillId="13" borderId="15" xfId="0" applyFont="1" applyFill="1" applyBorder="1" applyAlignment="1" applyProtection="1">
      <alignment horizontal="left" vertical="center"/>
    </xf>
    <xf numFmtId="49" fontId="6" fillId="0" borderId="0" xfId="53" applyNumberFormat="1" applyFont="1" applyFill="1" applyBorder="1" applyAlignment="1" applyProtection="1">
      <alignment vertical="center" wrapText="1"/>
    </xf>
    <xf numFmtId="0" fontId="33" fillId="7" borderId="0" xfId="49" applyFont="1" applyFill="1" applyBorder="1" applyAlignment="1" applyProtection="1">
      <alignment horizontal="center" vertical="center" wrapText="1"/>
    </xf>
    <xf numFmtId="49" fontId="9" fillId="0" borderId="0" xfId="41" applyFont="1" applyBorder="1" applyAlignment="1" applyProtection="1">
      <alignment horizontal="right" vertical="top"/>
    </xf>
    <xf numFmtId="49" fontId="9" fillId="0" borderId="0" xfId="41" applyFont="1" applyAlignment="1">
      <alignment vertical="top"/>
    </xf>
    <xf numFmtId="0" fontId="6" fillId="7" borderId="0" xfId="54" applyNumberFormat="1" applyFont="1" applyFill="1" applyBorder="1" applyAlignment="1" applyProtection="1">
      <alignment horizontal="center" vertical="center" wrapText="1"/>
    </xf>
    <xf numFmtId="4" fontId="6" fillId="0" borderId="0" xfId="30" applyNumberFormat="1" applyFont="1" applyFill="1" applyBorder="1" applyAlignment="1" applyProtection="1">
      <alignment horizontal="right" vertical="center" wrapText="1"/>
    </xf>
    <xf numFmtId="0" fontId="6" fillId="0" borderId="0" xfId="54" applyNumberFormat="1" applyFont="1" applyFill="1" applyBorder="1" applyAlignment="1" applyProtection="1">
      <alignment horizontal="center" vertical="center" wrapText="1"/>
    </xf>
    <xf numFmtId="49" fontId="6" fillId="0" borderId="0" xfId="30" applyNumberFormat="1" applyFont="1" applyFill="1" applyBorder="1" applyAlignment="1" applyProtection="1">
      <alignment horizontal="left" vertical="center" wrapText="1"/>
    </xf>
    <xf numFmtId="49" fontId="6" fillId="0" borderId="0" xfId="35">
      <alignment vertical="top"/>
    </xf>
    <xf numFmtId="0" fontId="0" fillId="0" borderId="0" xfId="0" applyNumberFormat="1" applyFill="1" applyAlignment="1" applyProtection="1">
      <alignment vertical="center"/>
    </xf>
    <xf numFmtId="0" fontId="18" fillId="0" borderId="0" xfId="32" applyFont="1" applyFill="1" applyBorder="1" applyAlignment="1" applyProtection="1">
      <alignment vertical="center" wrapText="1"/>
    </xf>
    <xf numFmtId="49" fontId="48" fillId="0" borderId="29" xfId="0" applyFont="1" applyBorder="1" applyAlignment="1">
      <alignment horizontal="justify" vertical="top"/>
    </xf>
    <xf numFmtId="0" fontId="0" fillId="0" borderId="13" xfId="51" applyFont="1" applyFill="1" applyBorder="1" applyAlignment="1" applyProtection="1">
      <alignment vertical="center" wrapText="1"/>
    </xf>
    <xf numFmtId="49" fontId="6" fillId="0" borderId="29" xfId="0" applyNumberFormat="1" applyFont="1" applyBorder="1" applyAlignment="1" applyProtection="1">
      <alignment vertical="top" wrapText="1"/>
    </xf>
    <xf numFmtId="49" fontId="6" fillId="0" borderId="30" xfId="0" applyNumberFormat="1" applyFont="1" applyBorder="1" applyAlignment="1" applyProtection="1">
      <alignment vertical="top" wrapText="1"/>
    </xf>
    <xf numFmtId="49" fontId="6" fillId="0" borderId="29" xfId="0" applyNumberFormat="1" applyFont="1" applyBorder="1" applyProtection="1">
      <alignment vertical="top"/>
    </xf>
    <xf numFmtId="0" fontId="0" fillId="0" borderId="14" xfId="51" applyFont="1" applyFill="1" applyBorder="1" applyAlignment="1" applyProtection="1">
      <alignment vertical="center" wrapText="1"/>
    </xf>
    <xf numFmtId="49" fontId="6" fillId="0" borderId="29" xfId="0" applyNumberFormat="1" applyFont="1" applyBorder="1" applyAlignment="1" applyProtection="1">
      <alignment vertical="top"/>
    </xf>
    <xf numFmtId="0" fontId="2" fillId="0" borderId="0" xfId="39"/>
    <xf numFmtId="49" fontId="72" fillId="0" borderId="0" xfId="0" applyFont="1">
      <alignment vertical="top"/>
    </xf>
    <xf numFmtId="0" fontId="72" fillId="0" borderId="0" xfId="54" applyFont="1" applyFill="1" applyAlignment="1" applyProtection="1">
      <alignment vertical="center" wrapText="1"/>
    </xf>
    <xf numFmtId="49" fontId="0" fillId="7" borderId="5" xfId="54" applyNumberFormat="1" applyFont="1" applyFill="1" applyBorder="1" applyAlignment="1" applyProtection="1">
      <alignment horizontal="center" vertical="center" wrapText="1"/>
    </xf>
    <xf numFmtId="0" fontId="6" fillId="0" borderId="5" xfId="54" applyFont="1" applyFill="1" applyBorder="1" applyAlignment="1" applyProtection="1">
      <alignment horizontal="center" vertical="center" wrapText="1"/>
    </xf>
    <xf numFmtId="0" fontId="0" fillId="0" borderId="0" xfId="0" applyNumberFormat="1" applyFill="1" applyBorder="1" applyAlignment="1">
      <alignment vertical="center"/>
    </xf>
    <xf numFmtId="49" fontId="6" fillId="0" borderId="0" xfId="41" applyProtection="1">
      <alignment vertical="top"/>
    </xf>
    <xf numFmtId="49" fontId="6" fillId="0" borderId="0" xfId="35" applyProtection="1">
      <alignment vertical="top"/>
    </xf>
    <xf numFmtId="49" fontId="6" fillId="0" borderId="5" xfId="49" applyNumberFormat="1" applyFont="1" applyFill="1" applyBorder="1" applyAlignment="1" applyProtection="1">
      <alignment horizontal="left" vertical="center" wrapText="1"/>
    </xf>
    <xf numFmtId="0" fontId="6" fillId="7" borderId="16" xfId="49" applyFont="1" applyFill="1" applyBorder="1" applyAlignment="1" applyProtection="1">
      <alignment horizontal="center" vertical="center"/>
    </xf>
    <xf numFmtId="49" fontId="40" fillId="13" borderId="17" xfId="0" applyFont="1" applyFill="1" applyBorder="1" applyAlignment="1" applyProtection="1">
      <alignment horizontal="left" vertical="center" indent="2"/>
    </xf>
    <xf numFmtId="0" fontId="6" fillId="0" borderId="5" xfId="54" applyNumberFormat="1" applyFont="1" applyFill="1" applyBorder="1" applyAlignment="1" applyProtection="1">
      <alignment vertical="center" wrapText="1"/>
    </xf>
    <xf numFmtId="0" fontId="6" fillId="0" borderId="0" xfId="52" applyNumberFormat="1" applyFont="1" applyFill="1" applyAlignment="1" applyProtection="1">
      <alignment horizontal="left" vertical="center" wrapText="1"/>
    </xf>
    <xf numFmtId="0" fontId="6" fillId="0" borderId="0" xfId="52" applyFont="1" applyFill="1" applyAlignment="1" applyProtection="1">
      <alignment horizontal="left" vertical="center" wrapText="1"/>
    </xf>
    <xf numFmtId="14" fontId="6" fillId="7" borderId="0" xfId="52" applyNumberFormat="1" applyFont="1" applyFill="1" applyBorder="1" applyAlignment="1" applyProtection="1">
      <alignment horizontal="left" vertical="center" wrapText="1"/>
    </xf>
    <xf numFmtId="14" fontId="6" fillId="0" borderId="0" xfId="52" applyNumberFormat="1" applyFont="1" applyFill="1" applyAlignment="1" applyProtection="1">
      <alignment horizontal="left" vertical="center" wrapText="1"/>
    </xf>
    <xf numFmtId="0" fontId="6" fillId="0" borderId="0" xfId="52" applyFont="1" applyFill="1" applyBorder="1" applyAlignment="1" applyProtection="1">
      <alignment horizontal="left" vertical="center" wrapText="1"/>
    </xf>
    <xf numFmtId="0" fontId="74" fillId="0" borderId="0" xfId="54" applyFont="1" applyFill="1" applyAlignment="1" applyProtection="1">
      <alignment vertical="center" wrapText="1"/>
    </xf>
    <xf numFmtId="49" fontId="40" fillId="13" borderId="15" xfId="41" applyFont="1" applyFill="1" applyBorder="1" applyAlignment="1" applyProtection="1">
      <alignment horizontal="left" vertical="center" indent="1"/>
    </xf>
    <xf numFmtId="49" fontId="74" fillId="0" borderId="0" xfId="0" applyFont="1">
      <alignment vertical="top"/>
    </xf>
    <xf numFmtId="49" fontId="0" fillId="0" borderId="0" xfId="0" applyNumberFormat="1" applyAlignment="1">
      <alignment vertical="center"/>
    </xf>
    <xf numFmtId="49" fontId="0" fillId="0" borderId="0" xfId="0" applyNumberFormat="1">
      <alignment vertical="top"/>
    </xf>
    <xf numFmtId="0" fontId="8" fillId="10" borderId="0" xfId="54" applyFont="1" applyFill="1" applyAlignment="1" applyProtection="1">
      <alignment vertical="center" wrapText="1"/>
    </xf>
    <xf numFmtId="0" fontId="6" fillId="0" borderId="0" xfId="51" applyFont="1" applyFill="1" applyBorder="1" applyAlignment="1" applyProtection="1">
      <alignment vertical="center" wrapText="1"/>
    </xf>
    <xf numFmtId="49" fontId="6" fillId="0" borderId="5" xfId="0" applyNumberFormat="1" applyFont="1" applyFill="1" applyBorder="1" applyAlignment="1" applyProtection="1">
      <alignment vertical="center" wrapText="1"/>
    </xf>
    <xf numFmtId="0" fontId="74" fillId="0" borderId="0" xfId="0" applyNumberFormat="1" applyFont="1" applyAlignment="1">
      <alignment vertical="center"/>
    </xf>
    <xf numFmtId="0" fontId="76" fillId="0" borderId="0" xfId="0" applyNumberFormat="1" applyFont="1" applyAlignment="1">
      <alignment vertical="center"/>
    </xf>
    <xf numFmtId="0" fontId="74" fillId="0" borderId="0" xfId="54" applyFont="1" applyFill="1" applyAlignment="1" applyProtection="1">
      <alignment vertical="center"/>
    </xf>
    <xf numFmtId="49" fontId="74" fillId="0" borderId="0" xfId="0" applyFont="1" applyAlignment="1">
      <alignment vertical="top"/>
    </xf>
    <xf numFmtId="0" fontId="74" fillId="0" borderId="0" xfId="0" applyNumberFormat="1" applyFont="1" applyFill="1" applyBorder="1" applyAlignment="1">
      <alignment vertical="center"/>
    </xf>
    <xf numFmtId="49" fontId="74" fillId="0" borderId="0" xfId="54" applyNumberFormat="1" applyFont="1" applyFill="1" applyAlignment="1" applyProtection="1">
      <alignment vertical="center" wrapText="1"/>
    </xf>
    <xf numFmtId="0" fontId="74" fillId="0" borderId="0" xfId="0" applyNumberFormat="1" applyFont="1" applyFill="1" applyAlignment="1" applyProtection="1">
      <alignment vertical="center"/>
    </xf>
    <xf numFmtId="49" fontId="74" fillId="10" borderId="0" xfId="0" applyFont="1" applyFill="1" applyProtection="1">
      <alignment vertical="top"/>
    </xf>
    <xf numFmtId="0" fontId="0" fillId="0" borderId="0" xfId="0" applyNumberFormat="1" applyAlignment="1">
      <alignment vertical="top" wrapText="1"/>
    </xf>
    <xf numFmtId="0" fontId="6" fillId="0" borderId="0" xfId="0" applyNumberFormat="1" applyFont="1" applyProtection="1">
      <alignment vertical="top"/>
    </xf>
    <xf numFmtId="49" fontId="6" fillId="0" borderId="5" xfId="0" applyNumberFormat="1" applyFont="1" applyFill="1" applyBorder="1" applyProtection="1">
      <alignment vertical="top"/>
    </xf>
    <xf numFmtId="49" fontId="6" fillId="0" borderId="5" xfId="33" applyNumberFormat="1" applyFont="1" applyFill="1" applyBorder="1" applyAlignment="1" applyProtection="1">
      <alignment horizontal="center" vertical="center" wrapText="1"/>
    </xf>
    <xf numFmtId="0" fontId="18" fillId="0" borderId="22" xfId="36" applyFont="1" applyBorder="1" applyAlignment="1" applyProtection="1">
      <alignment horizontal="justify" vertical="top" wrapText="1"/>
    </xf>
    <xf numFmtId="49" fontId="0" fillId="0" borderId="5" xfId="0" applyFill="1" applyBorder="1" applyAlignment="1">
      <alignment vertical="top" wrapText="1"/>
    </xf>
    <xf numFmtId="0" fontId="0" fillId="0" borderId="5" xfId="36" applyFont="1" applyFill="1" applyBorder="1" applyAlignment="1" applyProtection="1">
      <alignment horizontal="justify" vertical="top" wrapText="1"/>
    </xf>
    <xf numFmtId="4" fontId="6" fillId="0" borderId="0" xfId="54" applyNumberFormat="1" applyFont="1" applyFill="1" applyBorder="1" applyAlignment="1" applyProtection="1">
      <alignment vertical="center" wrapText="1"/>
    </xf>
    <xf numFmtId="49" fontId="6" fillId="0" borderId="0" xfId="54" applyNumberFormat="1" applyFont="1" applyFill="1" applyBorder="1" applyAlignment="1" applyProtection="1">
      <alignment vertical="center" wrapText="1"/>
    </xf>
    <xf numFmtId="49" fontId="74" fillId="0" borderId="0" xfId="0" applyFont="1" applyFill="1" applyProtection="1">
      <alignment vertical="top"/>
    </xf>
    <xf numFmtId="0" fontId="70" fillId="0" borderId="0" xfId="37"/>
    <xf numFmtId="0" fontId="0" fillId="0" borderId="0" xfId="0" applyNumberFormat="1" applyAlignment="1"/>
    <xf numFmtId="0" fontId="33" fillId="0" borderId="0" xfId="54" applyFont="1" applyFill="1" applyBorder="1" applyAlignment="1" applyProtection="1">
      <alignment horizontal="center" vertical="center" wrapText="1"/>
    </xf>
    <xf numFmtId="49" fontId="0" fillId="0" borderId="0" xfId="0" applyBorder="1" applyAlignment="1">
      <alignment vertical="top"/>
    </xf>
    <xf numFmtId="0" fontId="33" fillId="0" borderId="0" xfId="54" applyFont="1" applyFill="1" applyAlignment="1" applyProtection="1">
      <alignment horizontal="center" vertical="center" wrapText="1"/>
    </xf>
    <xf numFmtId="0" fontId="6" fillId="0" borderId="0" xfId="54" applyFont="1" applyFill="1" applyBorder="1" applyAlignment="1" applyProtection="1">
      <alignment horizontal="right" vertical="center" wrapText="1"/>
    </xf>
    <xf numFmtId="4" fontId="6" fillId="0" borderId="0" xfId="34" applyFont="1" applyFill="1" applyBorder="1" applyAlignment="1" applyProtection="1">
      <alignment horizontal="right" vertical="center" wrapText="1"/>
    </xf>
    <xf numFmtId="0" fontId="6" fillId="0" borderId="0" xfId="51" applyFont="1" applyFill="1" applyBorder="1" applyAlignment="1" applyProtection="1">
      <alignment horizontal="left" vertical="center" wrapText="1" indent="1"/>
    </xf>
    <xf numFmtId="49" fontId="6" fillId="0" borderId="0" xfId="41" applyFill="1" applyProtection="1">
      <alignment vertical="top"/>
    </xf>
    <xf numFmtId="4" fontId="0" fillId="0" borderId="0" xfId="34" applyFont="1" applyFill="1" applyBorder="1" applyAlignment="1" applyProtection="1">
      <alignment horizontal="center" vertical="center" wrapText="1"/>
    </xf>
    <xf numFmtId="4" fontId="6" fillId="0" borderId="0" xfId="34" applyFont="1" applyFill="1" applyBorder="1" applyAlignment="1" applyProtection="1">
      <alignment horizontal="center" vertical="center" wrapText="1"/>
    </xf>
    <xf numFmtId="0" fontId="72" fillId="0" borderId="0" xfId="54" applyNumberFormat="1" applyFont="1" applyFill="1" applyAlignment="1" applyProtection="1">
      <alignment vertical="center"/>
    </xf>
    <xf numFmtId="167" fontId="6" fillId="0" borderId="5" xfId="54" applyNumberFormat="1" applyFont="1" applyFill="1" applyBorder="1" applyAlignment="1" applyProtection="1">
      <alignment horizontal="center" vertical="center" wrapText="1"/>
    </xf>
    <xf numFmtId="167" fontId="6" fillId="0" borderId="5" xfId="33" applyNumberFormat="1" applyFont="1" applyFill="1" applyBorder="1" applyAlignment="1" applyProtection="1">
      <alignment horizontal="center" vertical="center" wrapText="1"/>
    </xf>
    <xf numFmtId="0" fontId="72" fillId="13" borderId="19" xfId="54" applyFont="1" applyFill="1" applyBorder="1" applyAlignment="1" applyProtection="1">
      <alignment horizontal="center" vertical="center" wrapText="1"/>
    </xf>
    <xf numFmtId="0" fontId="72" fillId="13" borderId="23" xfId="54" applyFont="1" applyFill="1" applyBorder="1" applyAlignment="1" applyProtection="1">
      <alignment horizontal="center" vertical="center" wrapText="1"/>
    </xf>
    <xf numFmtId="49" fontId="72" fillId="13" borderId="23" xfId="54" applyNumberFormat="1" applyFont="1" applyFill="1" applyBorder="1" applyAlignment="1" applyProtection="1">
      <alignment horizontal="left" vertical="center" wrapText="1"/>
    </xf>
    <xf numFmtId="49" fontId="37" fillId="13" borderId="15" xfId="42" applyNumberFormat="1" applyFill="1" applyBorder="1" applyAlignment="1" applyProtection="1">
      <alignment horizontal="left" vertical="center"/>
    </xf>
    <xf numFmtId="49" fontId="72" fillId="13" borderId="21" xfId="54" applyNumberFormat="1" applyFont="1" applyFill="1" applyBorder="1" applyAlignment="1" applyProtection="1">
      <alignment horizontal="left" vertical="center" wrapText="1"/>
    </xf>
    <xf numFmtId="49" fontId="6" fillId="8" borderId="5" xfId="54" applyNumberFormat="1" applyFont="1" applyFill="1" applyBorder="1" applyAlignment="1" applyProtection="1">
      <alignment horizontal="center" vertical="center" wrapText="1"/>
    </xf>
    <xf numFmtId="0" fontId="77" fillId="0" borderId="0" xfId="54" applyFont="1" applyFill="1" applyAlignment="1" applyProtection="1">
      <alignment vertical="center" wrapText="1"/>
    </xf>
    <xf numFmtId="0" fontId="29" fillId="0" borderId="0" xfId="54" applyFont="1" applyFill="1" applyBorder="1" applyAlignment="1" applyProtection="1">
      <alignment horizontal="center" vertical="center" wrapText="1"/>
    </xf>
    <xf numFmtId="49" fontId="8" fillId="13" borderId="13" xfId="41" applyFont="1" applyFill="1" applyBorder="1" applyAlignment="1" applyProtection="1">
      <alignment horizontal="right" vertical="center" wrapText="1"/>
    </xf>
    <xf numFmtId="49" fontId="8" fillId="13" borderId="15" xfId="41" applyFont="1" applyFill="1" applyBorder="1" applyAlignment="1" applyProtection="1">
      <alignment horizontal="right" vertical="center" wrapText="1"/>
    </xf>
    <xf numFmtId="49" fontId="6" fillId="13" borderId="15" xfId="41" applyFont="1" applyFill="1" applyBorder="1" applyAlignment="1" applyProtection="1">
      <alignment horizontal="right" vertical="center" wrapText="1"/>
    </xf>
    <xf numFmtId="49" fontId="6" fillId="13" borderId="14" xfId="41" applyFont="1" applyFill="1" applyBorder="1" applyAlignment="1" applyProtection="1">
      <alignment horizontal="right" vertical="center" wrapText="1"/>
    </xf>
    <xf numFmtId="0" fontId="6" fillId="0" borderId="31" xfId="54" applyFont="1" applyFill="1" applyBorder="1" applyAlignment="1" applyProtection="1">
      <alignment vertical="center" wrapText="1"/>
    </xf>
    <xf numFmtId="0" fontId="50" fillId="0" borderId="0" xfId="54" applyFont="1" applyFill="1" applyAlignment="1" applyProtection="1">
      <alignment vertical="center" wrapText="1"/>
    </xf>
    <xf numFmtId="0" fontId="9" fillId="0" borderId="0" xfId="54" applyFont="1" applyFill="1" applyAlignment="1" applyProtection="1">
      <alignment vertical="center" wrapText="1"/>
    </xf>
    <xf numFmtId="0" fontId="51" fillId="0" borderId="0" xfId="54" applyFont="1" applyFill="1" applyAlignment="1" applyProtection="1">
      <alignment horizontal="center" vertical="center" wrapText="1"/>
    </xf>
    <xf numFmtId="0" fontId="78" fillId="0" borderId="0" xfId="38" applyFont="1" applyFill="1" applyProtection="1"/>
    <xf numFmtId="49" fontId="34" fillId="7" borderId="0" xfId="44">
      <alignment vertical="top"/>
    </xf>
    <xf numFmtId="49" fontId="52" fillId="10" borderId="0" xfId="0" applyFont="1" applyFill="1" applyProtection="1">
      <alignment vertical="top"/>
    </xf>
    <xf numFmtId="49" fontId="0" fillId="0" borderId="0" xfId="0" applyFill="1" applyProtection="1">
      <alignment vertical="top"/>
    </xf>
    <xf numFmtId="49" fontId="52" fillId="0" borderId="0" xfId="0" applyFont="1" applyFill="1" applyProtection="1">
      <alignment vertical="top"/>
    </xf>
    <xf numFmtId="0" fontId="72" fillId="0" borderId="0" xfId="54" applyFont="1" applyFill="1" applyAlignment="1" applyProtection="1">
      <alignment vertical="center"/>
    </xf>
    <xf numFmtId="49" fontId="72" fillId="0" borderId="0" xfId="0" applyFont="1" applyFill="1" applyProtection="1">
      <alignment vertical="top"/>
    </xf>
    <xf numFmtId="49" fontId="0" fillId="0" borderId="0" xfId="0" applyFont="1" applyFill="1" applyProtection="1">
      <alignment vertical="top"/>
    </xf>
    <xf numFmtId="49" fontId="0" fillId="13" borderId="14" xfId="0" applyFont="1" applyFill="1" applyBorder="1" applyAlignment="1" applyProtection="1">
      <alignment horizontal="right" vertical="center" wrapText="1"/>
    </xf>
    <xf numFmtId="49" fontId="0" fillId="13" borderId="15" xfId="0" applyFont="1" applyFill="1" applyBorder="1" applyAlignment="1" applyProtection="1">
      <alignment horizontal="right" vertical="center" wrapText="1"/>
    </xf>
    <xf numFmtId="49" fontId="72" fillId="0" borderId="0" xfId="0" applyFont="1" applyFill="1" applyAlignment="1" applyProtection="1">
      <alignment vertical="top"/>
    </xf>
    <xf numFmtId="49" fontId="72" fillId="10" borderId="0" xfId="0" applyFont="1" applyFill="1" applyAlignment="1" applyProtection="1">
      <alignment vertical="top"/>
    </xf>
    <xf numFmtId="49" fontId="6" fillId="0" borderId="0" xfId="0" applyNumberFormat="1" applyFont="1" applyFill="1" applyProtection="1">
      <alignment vertical="top"/>
    </xf>
    <xf numFmtId="49" fontId="0" fillId="2" borderId="32" xfId="0" applyFill="1" applyBorder="1" applyAlignment="1" applyProtection="1">
      <alignment horizontal="left" vertical="center" wrapText="1"/>
      <protection locked="0"/>
    </xf>
    <xf numFmtId="49" fontId="0" fillId="0" borderId="5" xfId="0" applyFill="1" applyBorder="1" applyAlignment="1" applyProtection="1">
      <alignment horizontal="center" vertical="center" wrapText="1"/>
    </xf>
    <xf numFmtId="49" fontId="0" fillId="0" borderId="32" xfId="0" applyFill="1" applyBorder="1" applyAlignment="1" applyProtection="1">
      <alignment horizontal="right" vertical="center" wrapText="1"/>
    </xf>
    <xf numFmtId="0" fontId="0" fillId="0" borderId="32" xfId="0" applyNumberFormat="1" applyFill="1" applyBorder="1" applyAlignment="1" applyProtection="1">
      <alignment horizontal="center" vertical="center" wrapText="1"/>
    </xf>
    <xf numFmtId="49" fontId="0" fillId="0" borderId="32"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0" fontId="19" fillId="0" borderId="33" xfId="54" applyFont="1" applyFill="1" applyBorder="1" applyAlignment="1" applyProtection="1">
      <alignment horizontal="center" vertical="center" wrapText="1"/>
    </xf>
    <xf numFmtId="0" fontId="0" fillId="0" borderId="5" xfId="0" applyNumberFormat="1" applyFill="1" applyBorder="1" applyAlignment="1" applyProtection="1">
      <alignment horizontal="right" vertical="center" wrapText="1"/>
    </xf>
    <xf numFmtId="0" fontId="0" fillId="0" borderId="33" xfId="0" applyNumberFormat="1" applyFill="1" applyBorder="1" applyAlignment="1" applyProtection="1">
      <alignment horizontal="center" vertical="center" wrapText="1"/>
    </xf>
    <xf numFmtId="49" fontId="0" fillId="0" borderId="0" xfId="0" applyFill="1" applyBorder="1" applyProtection="1">
      <alignment vertical="top"/>
    </xf>
    <xf numFmtId="0" fontId="8" fillId="0" borderId="6" xfId="36" applyFont="1" applyBorder="1" applyAlignment="1" applyProtection="1">
      <alignment horizontal="justify" vertical="center" wrapText="1"/>
    </xf>
    <xf numFmtId="0" fontId="53" fillId="0" borderId="0" xfId="52" applyFont="1" applyFill="1" applyAlignment="1" applyProtection="1">
      <alignment vertical="top" wrapText="1"/>
    </xf>
    <xf numFmtId="0" fontId="6" fillId="0" borderId="6" xfId="36" applyFont="1" applyBorder="1" applyAlignment="1" applyProtection="1">
      <alignment horizontal="justify" vertical="center" wrapText="1"/>
    </xf>
    <xf numFmtId="49" fontId="6" fillId="0" borderId="0" xfId="35" applyNumberFormat="1" applyFont="1">
      <alignment vertical="top"/>
    </xf>
    <xf numFmtId="49" fontId="12" fillId="9" borderId="5" xfId="30" applyNumberFormat="1" applyFont="1" applyFill="1" applyBorder="1" applyAlignment="1" applyProtection="1">
      <alignment horizontal="left" vertical="center" wrapText="1"/>
      <protection locked="0"/>
    </xf>
    <xf numFmtId="49" fontId="6" fillId="0" borderId="0" xfId="35" applyFont="1" applyProtection="1">
      <alignment vertical="top"/>
    </xf>
    <xf numFmtId="49" fontId="0" fillId="9" borderId="5" xfId="30" applyNumberFormat="1" applyFont="1" applyFill="1" applyBorder="1" applyAlignment="1" applyProtection="1">
      <alignment horizontal="left" vertical="center" wrapText="1" indent="2"/>
      <protection locked="0"/>
    </xf>
    <xf numFmtId="49" fontId="6" fillId="0" borderId="5" xfId="54" applyNumberFormat="1" applyFont="1" applyFill="1" applyBorder="1" applyAlignment="1" applyProtection="1">
      <alignment horizontal="left" vertical="center" wrapText="1"/>
    </xf>
    <xf numFmtId="0" fontId="0" fillId="0" borderId="5" xfId="54" applyFont="1" applyFill="1" applyBorder="1" applyAlignment="1" applyProtection="1">
      <alignment horizontal="center" vertical="center" wrapText="1"/>
    </xf>
    <xf numFmtId="0" fontId="0" fillId="9" borderId="5" xfId="30" applyNumberFormat="1" applyFont="1" applyFill="1" applyBorder="1" applyAlignment="1" applyProtection="1">
      <alignment horizontal="left" vertical="center" wrapText="1" indent="1"/>
      <protection locked="0"/>
    </xf>
    <xf numFmtId="0" fontId="0" fillId="0" borderId="5" xfId="30" applyNumberFormat="1" applyFont="1" applyFill="1" applyBorder="1" applyAlignment="1" applyProtection="1">
      <alignment horizontal="left" vertical="center" wrapText="1" indent="2"/>
    </xf>
    <xf numFmtId="0" fontId="0" fillId="0" borderId="0" xfId="30" applyNumberFormat="1" applyFont="1" applyFill="1" applyBorder="1" applyAlignment="1" applyProtection="1">
      <alignment horizontal="left" vertical="center" wrapText="1" indent="2"/>
    </xf>
    <xf numFmtId="0" fontId="0" fillId="0" borderId="0" xfId="54" applyFont="1" applyFill="1" applyBorder="1" applyAlignment="1" applyProtection="1">
      <alignment horizontal="center" vertical="center" wrapText="1"/>
    </xf>
    <xf numFmtId="49" fontId="6" fillId="11" borderId="5" xfId="53" applyNumberFormat="1" applyFont="1" applyFill="1" applyBorder="1" applyAlignment="1" applyProtection="1">
      <alignment horizontal="left" vertical="center" wrapText="1"/>
    </xf>
    <xf numFmtId="49" fontId="6" fillId="2" borderId="5" xfId="53" applyNumberFormat="1" applyFont="1" applyFill="1" applyBorder="1" applyAlignment="1" applyProtection="1">
      <alignment horizontal="left" vertical="center" wrapText="1"/>
      <protection locked="0"/>
    </xf>
    <xf numFmtId="0" fontId="79" fillId="0" borderId="0" xfId="52" applyFont="1" applyAlignment="1" applyProtection="1">
      <alignment vertical="center" wrapText="1"/>
    </xf>
    <xf numFmtId="0" fontId="33" fillId="0" borderId="0" xfId="0" applyNumberFormat="1" applyFont="1" applyBorder="1" applyAlignment="1">
      <alignment horizontal="center" vertical="center" wrapText="1"/>
    </xf>
    <xf numFmtId="49" fontId="0" fillId="0" borderId="16" xfId="0" applyFill="1" applyBorder="1">
      <alignment vertical="top"/>
    </xf>
    <xf numFmtId="0" fontId="74" fillId="0" borderId="0" xfId="0" applyNumberFormat="1" applyFont="1" applyBorder="1" applyAlignment="1">
      <alignment vertical="center"/>
    </xf>
    <xf numFmtId="0" fontId="44" fillId="0" borderId="0" xfId="0" applyNumberFormat="1" applyFont="1" applyBorder="1" applyAlignment="1">
      <alignment vertical="center"/>
    </xf>
    <xf numFmtId="49" fontId="69" fillId="9" borderId="5" xfId="30" applyNumberFormat="1" applyFill="1" applyBorder="1" applyAlignment="1" applyProtection="1">
      <alignment horizontal="left" vertical="center" wrapText="1"/>
      <protection locked="0"/>
    </xf>
    <xf numFmtId="49" fontId="6" fillId="0" borderId="5" xfId="41" applyBorder="1">
      <alignment vertical="top"/>
    </xf>
    <xf numFmtId="49" fontId="43" fillId="13" borderId="14" xfId="41" applyFont="1" applyFill="1" applyBorder="1" applyAlignment="1" applyProtection="1">
      <alignment horizontal="center" vertical="top"/>
    </xf>
    <xf numFmtId="0" fontId="6" fillId="8" borderId="5" xfId="53" applyNumberFormat="1" applyFont="1" applyFill="1" applyBorder="1" applyAlignment="1" applyProtection="1">
      <alignment horizontal="left" vertical="center" wrapText="1"/>
    </xf>
    <xf numFmtId="0" fontId="6" fillId="0" borderId="5"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49" fontId="80" fillId="7" borderId="0" xfId="33" applyNumberFormat="1" applyFont="1" applyFill="1" applyBorder="1" applyAlignment="1" applyProtection="1">
      <alignment horizontal="center" vertical="center" wrapText="1"/>
    </xf>
    <xf numFmtId="0" fontId="80" fillId="0" borderId="0" xfId="0" applyNumberFormat="1" applyFont="1" applyFill="1" applyBorder="1" applyAlignment="1">
      <alignment horizontal="center" vertical="center"/>
    </xf>
    <xf numFmtId="0" fontId="80" fillId="0" borderId="0" xfId="47" applyNumberFormat="1" applyFont="1" applyFill="1" applyBorder="1" applyAlignment="1" applyProtection="1">
      <alignment horizontal="center" vertical="center" wrapText="1"/>
    </xf>
    <xf numFmtId="0" fontId="80" fillId="0" borderId="0" xfId="53" applyNumberFormat="1" applyFont="1" applyFill="1" applyBorder="1" applyAlignment="1" applyProtection="1">
      <alignment horizontal="center" vertical="center" wrapText="1"/>
    </xf>
    <xf numFmtId="0" fontId="6" fillId="0" borderId="5" xfId="47" applyFont="1" applyFill="1" applyBorder="1" applyAlignment="1" applyProtection="1">
      <alignment horizontal="left" vertical="center" wrapText="1" indent="2"/>
    </xf>
    <xf numFmtId="49" fontId="6" fillId="0" borderId="0" xfId="54" applyNumberFormat="1" applyFont="1" applyFill="1" applyBorder="1" applyAlignment="1" applyProtection="1">
      <alignment horizontal="center" vertical="center" wrapText="1"/>
    </xf>
    <xf numFmtId="0" fontId="0" fillId="0" borderId="0" xfId="0" applyNumberFormat="1" applyFill="1" applyBorder="1" applyAlignment="1" applyProtection="1">
      <alignment vertical="center"/>
    </xf>
    <xf numFmtId="0" fontId="74" fillId="0" borderId="0" xfId="0" applyNumberFormat="1" applyFont="1" applyFill="1" applyBorder="1" applyAlignment="1" applyProtection="1">
      <alignment vertical="center"/>
    </xf>
    <xf numFmtId="0" fontId="0" fillId="8" borderId="5" xfId="52" applyNumberFormat="1" applyFont="1" applyFill="1" applyBorder="1" applyAlignment="1" applyProtection="1">
      <alignment horizontal="left" vertical="center" wrapText="1" indent="1"/>
    </xf>
    <xf numFmtId="49" fontId="0" fillId="0" borderId="5" xfId="53" applyNumberFormat="1" applyFont="1" applyFill="1" applyBorder="1" applyAlignment="1" applyProtection="1">
      <alignment horizontal="left" vertical="center" wrapText="1" indent="1"/>
    </xf>
    <xf numFmtId="49" fontId="6" fillId="8" borderId="5" xfId="52" applyNumberFormat="1" applyFont="1" applyFill="1" applyBorder="1" applyAlignment="1" applyProtection="1">
      <alignment horizontal="left" vertical="center" wrapText="1" indent="1"/>
    </xf>
    <xf numFmtId="49" fontId="6" fillId="0" borderId="5" xfId="52" applyNumberFormat="1" applyFont="1" applyFill="1" applyBorder="1" applyAlignment="1" applyProtection="1">
      <alignment horizontal="left" vertical="center" wrapText="1" indent="1"/>
    </xf>
    <xf numFmtId="0" fontId="81" fillId="0" borderId="0" xfId="0" applyNumberFormat="1" applyFont="1" applyFill="1" applyBorder="1" applyAlignment="1">
      <alignment vertical="center"/>
    </xf>
    <xf numFmtId="0" fontId="6" fillId="0" borderId="5" xfId="54" applyNumberFormat="1" applyFont="1" applyFill="1" applyBorder="1" applyAlignment="1" applyProtection="1">
      <alignment horizontal="center" vertical="center" wrapText="1"/>
    </xf>
    <xf numFmtId="0" fontId="6" fillId="0" borderId="5" xfId="47" applyNumberFormat="1" applyFont="1" applyFill="1" applyBorder="1" applyAlignment="1" applyProtection="1">
      <alignment horizontal="center" vertical="center" wrapText="1"/>
    </xf>
    <xf numFmtId="49" fontId="6" fillId="13" borderId="13" xfId="54" applyNumberFormat="1" applyFont="1" applyFill="1" applyBorder="1" applyAlignment="1" applyProtection="1">
      <alignment horizontal="center" vertical="center" wrapText="1"/>
    </xf>
    <xf numFmtId="0" fontId="6" fillId="13" borderId="15" xfId="53" applyNumberFormat="1" applyFont="1" applyFill="1" applyBorder="1" applyAlignment="1" applyProtection="1">
      <alignment horizontal="left" vertical="center" wrapText="1"/>
    </xf>
    <xf numFmtId="49" fontId="6" fillId="13" borderId="14" xfId="54" applyNumberFormat="1" applyFont="1" applyFill="1" applyBorder="1" applyAlignment="1" applyProtection="1">
      <alignment vertical="center" wrapText="1"/>
    </xf>
    <xf numFmtId="0" fontId="6" fillId="0" borderId="5" xfId="47" applyFont="1" applyFill="1" applyBorder="1" applyAlignment="1" applyProtection="1">
      <alignment horizontal="left" vertical="center" wrapText="1" indent="3"/>
    </xf>
    <xf numFmtId="0" fontId="74" fillId="0" borderId="0" xfId="0" applyNumberFormat="1" applyFont="1" applyFill="1" applyBorder="1" applyAlignment="1">
      <alignment horizontal="center" vertical="center"/>
    </xf>
    <xf numFmtId="0" fontId="6" fillId="13" borderId="14" xfId="53" applyNumberFormat="1" applyFont="1" applyFill="1" applyBorder="1" applyAlignment="1" applyProtection="1">
      <alignment horizontal="left" vertical="center" wrapText="1"/>
    </xf>
    <xf numFmtId="0" fontId="74" fillId="0" borderId="0" xfId="0" applyNumberFormat="1" applyFont="1" applyFill="1" applyBorder="1" applyAlignment="1">
      <alignment horizontal="center" vertical="center"/>
    </xf>
    <xf numFmtId="49" fontId="6" fillId="0" borderId="23" xfId="54" applyNumberFormat="1" applyFont="1" applyFill="1" applyBorder="1" applyAlignment="1" applyProtection="1">
      <alignment horizontal="center" vertical="center" wrapText="1"/>
    </xf>
    <xf numFmtId="0" fontId="6" fillId="0" borderId="23" xfId="47" applyFont="1" applyFill="1" applyBorder="1" applyAlignment="1" applyProtection="1">
      <alignment horizontal="left" vertical="center" wrapText="1" indent="2"/>
    </xf>
    <xf numFmtId="0" fontId="6" fillId="0" borderId="23" xfId="53" applyNumberFormat="1" applyFont="1" applyFill="1" applyBorder="1" applyAlignment="1" applyProtection="1">
      <alignment horizontal="left" vertical="center" wrapText="1"/>
    </xf>
    <xf numFmtId="49" fontId="6" fillId="0" borderId="23" xfId="54" applyNumberFormat="1" applyFont="1" applyFill="1" applyBorder="1" applyAlignment="1" applyProtection="1">
      <alignment vertical="center" wrapText="1"/>
    </xf>
    <xf numFmtId="49" fontId="6" fillId="11" borderId="5" xfId="53" applyNumberFormat="1" applyFont="1" applyFill="1" applyBorder="1" applyAlignment="1" applyProtection="1">
      <alignment horizontal="left" vertical="center" wrapText="1" indent="1"/>
    </xf>
    <xf numFmtId="0" fontId="0" fillId="0" borderId="5" xfId="0" applyNumberFormat="1" applyBorder="1" applyAlignment="1">
      <alignment horizontal="center" vertical="center"/>
    </xf>
    <xf numFmtId="0" fontId="74" fillId="0" borderId="0" xfId="54" applyFont="1" applyFill="1" applyAlignment="1" applyProtection="1">
      <alignment horizontal="center" vertical="center" wrapText="1"/>
    </xf>
    <xf numFmtId="14" fontId="49" fillId="0" borderId="5" xfId="53" applyNumberFormat="1" applyFont="1" applyFill="1" applyBorder="1" applyAlignment="1" applyProtection="1">
      <alignment horizontal="center" vertical="center" wrapText="1"/>
    </xf>
    <xf numFmtId="49" fontId="34" fillId="7" borderId="0" xfId="44" applyAlignment="1">
      <alignment vertical="top" wrapText="1"/>
    </xf>
    <xf numFmtId="49" fontId="29" fillId="0" borderId="15" xfId="33" applyNumberFormat="1" applyFont="1" applyFill="1" applyBorder="1" applyAlignment="1" applyProtection="1">
      <alignment horizontal="center" vertical="center" wrapText="1"/>
    </xf>
    <xf numFmtId="0" fontId="82" fillId="0" borderId="0" xfId="54" applyFont="1" applyFill="1" applyAlignment="1" applyProtection="1">
      <alignment vertical="center"/>
    </xf>
    <xf numFmtId="0" fontId="83" fillId="0" borderId="0" xfId="54" applyFont="1" applyFill="1" applyAlignment="1" applyProtection="1">
      <alignment vertical="center"/>
    </xf>
    <xf numFmtId="14" fontId="6" fillId="0" borderId="5" xfId="53" applyNumberFormat="1" applyFont="1" applyFill="1" applyBorder="1" applyAlignment="1" applyProtection="1">
      <alignment horizontal="left" vertical="center" wrapText="1" indent="1"/>
    </xf>
    <xf numFmtId="49" fontId="0" fillId="0" borderId="17" xfId="0" applyFill="1" applyBorder="1" applyProtection="1">
      <alignment vertical="top"/>
    </xf>
    <xf numFmtId="0" fontId="74" fillId="0" borderId="0" xfId="54" applyNumberFormat="1" applyFont="1" applyFill="1" applyAlignment="1" applyProtection="1">
      <alignment vertical="center"/>
    </xf>
    <xf numFmtId="0" fontId="74" fillId="0" borderId="0" xfId="54" applyFont="1" applyFill="1" applyAlignment="1" applyProtection="1">
      <alignment horizontal="left" vertical="center" wrapText="1" indent="1"/>
    </xf>
    <xf numFmtId="0" fontId="72" fillId="0" borderId="0" xfId="54" applyFont="1" applyFill="1" applyAlignment="1" applyProtection="1">
      <alignment horizontal="left" vertical="center" wrapText="1" indent="1"/>
    </xf>
    <xf numFmtId="0" fontId="84" fillId="0" borderId="0" xfId="54" applyFont="1" applyFill="1" applyAlignment="1" applyProtection="1">
      <alignment horizontal="left" vertical="center" wrapText="1" indent="1"/>
    </xf>
    <xf numFmtId="0" fontId="85" fillId="0" borderId="0" xfId="54" applyFont="1" applyFill="1" applyAlignment="1" applyProtection="1">
      <alignment horizontal="left" vertical="center" indent="1"/>
    </xf>
    <xf numFmtId="0" fontId="84" fillId="0" borderId="0" xfId="54" applyFont="1" applyFill="1" applyAlignment="1" applyProtection="1">
      <alignment vertical="center" wrapText="1"/>
    </xf>
    <xf numFmtId="0" fontId="57" fillId="0" borderId="0" xfId="52" applyFont="1" applyFill="1" applyAlignment="1" applyProtection="1">
      <alignment horizontal="left" vertical="center" wrapText="1"/>
    </xf>
    <xf numFmtId="0" fontId="58" fillId="0" borderId="0" xfId="52" applyFont="1" applyFill="1" applyAlignment="1" applyProtection="1">
      <alignment horizontal="left" vertical="center" wrapText="1"/>
    </xf>
    <xf numFmtId="0" fontId="59" fillId="0" borderId="0" xfId="52" applyFont="1" applyAlignment="1" applyProtection="1">
      <alignment vertical="center" wrapText="1"/>
    </xf>
    <xf numFmtId="0" fontId="57" fillId="7" borderId="0" xfId="52" applyFont="1" applyFill="1" applyBorder="1" applyAlignment="1" applyProtection="1">
      <alignment vertical="center" wrapText="1"/>
    </xf>
    <xf numFmtId="0" fontId="60" fillId="7" borderId="0" xfId="52" applyFont="1" applyFill="1" applyBorder="1" applyAlignment="1" applyProtection="1">
      <alignment horizontal="right" vertical="center" wrapText="1" indent="1"/>
    </xf>
    <xf numFmtId="0" fontId="60" fillId="7" borderId="0" xfId="52" applyFont="1" applyFill="1" applyBorder="1" applyAlignment="1" applyProtection="1">
      <alignment horizontal="left" vertical="center" wrapText="1" indent="2"/>
    </xf>
    <xf numFmtId="0" fontId="57" fillId="0" borderId="0" xfId="52" applyFont="1" applyAlignment="1" applyProtection="1">
      <alignment vertical="center" wrapText="1"/>
    </xf>
    <xf numFmtId="0" fontId="58" fillId="0" borderId="0" xfId="52" applyFont="1" applyAlignment="1" applyProtection="1">
      <alignment horizontal="center" vertical="center" wrapText="1"/>
    </xf>
    <xf numFmtId="0" fontId="57" fillId="7" borderId="0" xfId="52" applyFont="1" applyFill="1" applyBorder="1" applyAlignment="1" applyProtection="1">
      <alignment horizontal="right" vertical="center" wrapText="1" indent="1"/>
    </xf>
    <xf numFmtId="0" fontId="61" fillId="7" borderId="0" xfId="52" applyFont="1" applyFill="1" applyBorder="1" applyAlignment="1" applyProtection="1">
      <alignment horizontal="center" vertical="center" wrapText="1"/>
    </xf>
    <xf numFmtId="0" fontId="62" fillId="7" borderId="0" xfId="52" applyFont="1" applyFill="1" applyBorder="1" applyAlignment="1" applyProtection="1">
      <alignment vertical="center" wrapText="1"/>
    </xf>
    <xf numFmtId="14" fontId="57" fillId="7" borderId="0" xfId="52" applyNumberFormat="1" applyFont="1" applyFill="1" applyBorder="1" applyAlignment="1" applyProtection="1">
      <alignment horizontal="left" vertical="center" wrapText="1"/>
    </xf>
    <xf numFmtId="0" fontId="58" fillId="7" borderId="0" xfId="52" applyNumberFormat="1" applyFont="1" applyFill="1" applyBorder="1" applyAlignment="1" applyProtection="1">
      <alignment horizontal="center" vertical="center" wrapText="1"/>
    </xf>
    <xf numFmtId="0" fontId="57" fillId="7" borderId="0" xfId="52" applyNumberFormat="1" applyFont="1" applyFill="1" applyBorder="1" applyAlignment="1" applyProtection="1">
      <alignment horizontal="left" vertical="center" wrapText="1" indent="1"/>
    </xf>
    <xf numFmtId="0" fontId="57" fillId="7" borderId="0" xfId="52" applyFont="1" applyFill="1" applyBorder="1" applyAlignment="1" applyProtection="1">
      <alignment horizontal="center" vertical="center" wrapText="1"/>
    </xf>
    <xf numFmtId="0" fontId="63" fillId="7" borderId="0" xfId="52" applyFont="1" applyFill="1" applyBorder="1" applyAlignment="1" applyProtection="1">
      <alignment horizontal="center" vertical="center" wrapText="1"/>
    </xf>
    <xf numFmtId="14" fontId="63" fillId="7" borderId="0" xfId="52" applyNumberFormat="1" applyFont="1" applyFill="1" applyBorder="1" applyAlignment="1" applyProtection="1">
      <alignment horizontal="center" vertical="center" wrapText="1"/>
    </xf>
    <xf numFmtId="0" fontId="63" fillId="7" borderId="0" xfId="52" applyFont="1" applyFill="1" applyBorder="1" applyAlignment="1" applyProtection="1">
      <alignment vertical="center" wrapText="1"/>
    </xf>
    <xf numFmtId="0" fontId="64" fillId="7" borderId="0" xfId="52" applyFont="1" applyFill="1" applyBorder="1" applyAlignment="1" applyProtection="1">
      <alignment vertical="center" wrapText="1"/>
    </xf>
    <xf numFmtId="0" fontId="56" fillId="0" borderId="0" xfId="52" applyNumberFormat="1" applyFont="1" applyFill="1" applyAlignment="1" applyProtection="1">
      <alignment horizontal="left" vertical="center" wrapText="1"/>
    </xf>
    <xf numFmtId="0" fontId="55" fillId="0" borderId="0" xfId="52" applyFont="1" applyFill="1" applyAlignment="1" applyProtection="1">
      <alignment horizontal="left" vertical="center" wrapText="1"/>
    </xf>
    <xf numFmtId="0" fontId="55" fillId="0" borderId="0" xfId="52" applyFont="1" applyAlignment="1" applyProtection="1">
      <alignment vertical="center" wrapText="1"/>
    </xf>
    <xf numFmtId="0" fontId="55" fillId="0" borderId="0" xfId="52" applyFont="1" applyAlignment="1" applyProtection="1">
      <alignment horizontal="center" vertical="center" wrapText="1"/>
    </xf>
    <xf numFmtId="0" fontId="57" fillId="0" borderId="0" xfId="52" applyFont="1" applyBorder="1" applyAlignment="1" applyProtection="1">
      <alignment vertical="center" wrapText="1"/>
    </xf>
    <xf numFmtId="0" fontId="57" fillId="0" borderId="0" xfId="52" applyFont="1" applyAlignment="1" applyProtection="1">
      <alignment horizontal="right" vertical="center"/>
    </xf>
    <xf numFmtId="0" fontId="57" fillId="0" borderId="0" xfId="52" applyFont="1" applyAlignment="1" applyProtection="1">
      <alignment horizontal="center" vertical="center" wrapText="1"/>
    </xf>
    <xf numFmtId="49" fontId="6" fillId="0" borderId="0" xfId="30" applyNumberFormat="1" applyFont="1" applyFill="1" applyBorder="1" applyAlignment="1" applyProtection="1">
      <alignment vertical="center" wrapText="1"/>
    </xf>
    <xf numFmtId="0" fontId="0" fillId="0" borderId="0" xfId="0" applyNumberFormat="1" applyAlignment="1">
      <alignment horizontal="left" vertical="top" indent="1"/>
    </xf>
    <xf numFmtId="0" fontId="0" fillId="0" borderId="0" xfId="0" applyNumberFormat="1" applyAlignment="1">
      <alignment horizontal="left" vertical="center" indent="1"/>
    </xf>
    <xf numFmtId="49" fontId="86" fillId="13" borderId="15" xfId="41" applyFont="1" applyFill="1" applyBorder="1" applyAlignment="1" applyProtection="1">
      <alignment horizontal="center" vertical="center" wrapText="1"/>
    </xf>
    <xf numFmtId="0" fontId="74" fillId="0" borderId="0" xfId="54" applyFont="1" applyFill="1" applyAlignment="1" applyProtection="1">
      <alignment horizontal="left" vertical="center" indent="1"/>
    </xf>
    <xf numFmtId="0" fontId="74" fillId="0" borderId="0" xfId="54" applyNumberFormat="1" applyFont="1" applyFill="1" applyAlignment="1" applyProtection="1">
      <alignment horizontal="left" vertical="center" indent="1"/>
    </xf>
    <xf numFmtId="14" fontId="6" fillId="8" borderId="5" xfId="53" applyNumberFormat="1" applyFont="1" applyFill="1" applyBorder="1" applyAlignment="1" applyProtection="1">
      <alignment horizontal="left" vertical="center" wrapText="1" indent="1"/>
    </xf>
    <xf numFmtId="0" fontId="29" fillId="0" borderId="0" xfId="54" applyFont="1" applyFill="1" applyBorder="1" applyAlignment="1" applyProtection="1">
      <alignment horizontal="center" vertical="top" wrapText="1"/>
    </xf>
    <xf numFmtId="0" fontId="74" fillId="0" borderId="24" xfId="54" applyFont="1" applyFill="1" applyBorder="1" applyAlignment="1" applyProtection="1">
      <alignment vertical="center"/>
    </xf>
    <xf numFmtId="0" fontId="6" fillId="0" borderId="5" xfId="33" applyNumberFormat="1" applyFont="1" applyFill="1" applyBorder="1" applyAlignment="1" applyProtection="1">
      <alignment horizontal="center" vertical="center" wrapText="1"/>
    </xf>
    <xf numFmtId="0" fontId="0" fillId="0" borderId="5" xfId="0" applyNumberFormat="1" applyFill="1" applyBorder="1" applyAlignment="1" applyProtection="1">
      <alignment horizontal="center" vertical="center"/>
    </xf>
    <xf numFmtId="49" fontId="0" fillId="0" borderId="5" xfId="0" applyNumberFormat="1" applyFill="1" applyBorder="1" applyAlignment="1" applyProtection="1">
      <alignment horizontal="center" vertical="center"/>
    </xf>
    <xf numFmtId="49" fontId="0" fillId="0" borderId="5" xfId="0" applyNumberFormat="1" applyFill="1" applyBorder="1" applyAlignment="1" applyProtection="1">
      <alignment horizontal="left" vertical="center"/>
    </xf>
    <xf numFmtId="0" fontId="72" fillId="0" borderId="0" xfId="0" applyNumberFormat="1" applyFont="1" applyAlignment="1">
      <alignment vertical="center"/>
    </xf>
    <xf numFmtId="0" fontId="0" fillId="0" borderId="0" xfId="0" applyNumberFormat="1" applyFont="1" applyAlignment="1">
      <alignment vertical="center"/>
    </xf>
    <xf numFmtId="0" fontId="8" fillId="10" borderId="5" xfId="54" applyFont="1" applyFill="1" applyBorder="1" applyAlignment="1" applyProtection="1">
      <alignment horizontal="center" vertical="center" wrapText="1"/>
    </xf>
    <xf numFmtId="49" fontId="6" fillId="0" borderId="0" xfId="0" applyFont="1" applyFill="1" applyProtection="1">
      <alignment vertical="top"/>
    </xf>
    <xf numFmtId="0" fontId="8" fillId="10" borderId="5" xfId="0" applyNumberFormat="1" applyFont="1" applyFill="1" applyBorder="1" applyAlignment="1" applyProtection="1">
      <alignment horizontal="center" vertical="center"/>
    </xf>
    <xf numFmtId="49" fontId="0" fillId="0" borderId="5" xfId="0" applyNumberFormat="1" applyFill="1" applyBorder="1" applyProtection="1">
      <alignment vertical="top"/>
    </xf>
    <xf numFmtId="49" fontId="0" fillId="0" borderId="5" xfId="0" applyNumberFormat="1" applyFont="1" applyFill="1" applyBorder="1" applyProtection="1">
      <alignment vertical="top"/>
    </xf>
    <xf numFmtId="0" fontId="0" fillId="9" borderId="5" xfId="30" applyNumberFormat="1" applyFont="1" applyFill="1" applyBorder="1" applyAlignment="1" applyProtection="1">
      <alignment horizontal="left" vertical="center" wrapText="1"/>
      <protection locked="0"/>
    </xf>
    <xf numFmtId="0" fontId="6" fillId="0" borderId="5" xfId="47" applyFont="1" applyFill="1" applyBorder="1" applyAlignment="1" applyProtection="1">
      <alignment horizontal="left" vertical="center" wrapText="1" indent="1"/>
    </xf>
    <xf numFmtId="0" fontId="6" fillId="0" borderId="0" xfId="47" applyFont="1" applyFill="1" applyBorder="1" applyAlignment="1" applyProtection="1">
      <alignment horizontal="left" vertical="center" wrapText="1" indent="2"/>
    </xf>
    <xf numFmtId="0" fontId="6" fillId="0" borderId="0" xfId="53" applyNumberFormat="1" applyFont="1" applyFill="1" applyBorder="1" applyAlignment="1" applyProtection="1">
      <alignment horizontal="left" vertical="center" wrapText="1"/>
    </xf>
    <xf numFmtId="0" fontId="6" fillId="0" borderId="5" xfId="47" applyFont="1" applyFill="1" applyBorder="1" applyAlignment="1" applyProtection="1">
      <alignment horizontal="left" vertical="center" wrapText="1" indent="4"/>
    </xf>
    <xf numFmtId="49" fontId="6" fillId="13" borderId="25" xfId="54" applyNumberFormat="1" applyFont="1" applyFill="1" applyBorder="1" applyAlignment="1" applyProtection="1">
      <alignment horizontal="center" vertical="center" wrapText="1"/>
    </xf>
    <xf numFmtId="0" fontId="6" fillId="13" borderId="17" xfId="53" applyNumberFormat="1" applyFont="1" applyFill="1" applyBorder="1" applyAlignment="1" applyProtection="1">
      <alignment horizontal="left" vertical="center" wrapText="1"/>
    </xf>
    <xf numFmtId="49" fontId="6" fillId="13" borderId="18" xfId="54" applyNumberFormat="1" applyFont="1" applyFill="1" applyBorder="1" applyAlignment="1" applyProtection="1">
      <alignment vertical="center" wrapText="1"/>
    </xf>
    <xf numFmtId="49" fontId="6" fillId="13" borderId="19" xfId="54" applyNumberFormat="1" applyFont="1" applyFill="1" applyBorder="1" applyAlignment="1" applyProtection="1">
      <alignment horizontal="center" vertical="center" wrapText="1"/>
    </xf>
    <xf numFmtId="49" fontId="40" fillId="13" borderId="23" xfId="0" applyFont="1" applyFill="1" applyBorder="1" applyAlignment="1" applyProtection="1">
      <alignment horizontal="left" vertical="center" indent="3"/>
    </xf>
    <xf numFmtId="0" fontId="6" fillId="13" borderId="21" xfId="53" applyNumberFormat="1" applyFont="1" applyFill="1" applyBorder="1" applyAlignment="1" applyProtection="1">
      <alignment horizontal="left" vertical="center" wrapText="1"/>
    </xf>
    <xf numFmtId="0" fontId="6" fillId="0" borderId="5" xfId="33" applyFont="1" applyFill="1" applyBorder="1" applyAlignment="1" applyProtection="1">
      <alignment horizontal="center" vertical="center" wrapText="1"/>
    </xf>
    <xf numFmtId="49" fontId="6" fillId="0" borderId="16" xfId="49" applyNumberFormat="1" applyFont="1" applyFill="1" applyBorder="1" applyAlignment="1" applyProtection="1">
      <alignment horizontal="left" vertical="center" wrapText="1"/>
    </xf>
    <xf numFmtId="49" fontId="8" fillId="13" borderId="13" xfId="41" applyFont="1" applyFill="1" applyBorder="1" applyAlignment="1" applyProtection="1">
      <alignment horizontal="center" vertical="center"/>
    </xf>
    <xf numFmtId="49" fontId="40" fillId="13" borderId="14" xfId="41" applyFont="1" applyFill="1" applyBorder="1" applyAlignment="1" applyProtection="1">
      <alignment horizontal="left" vertical="center"/>
    </xf>
    <xf numFmtId="0" fontId="6" fillId="0" borderId="0" xfId="49" applyFont="1" applyAlignment="1" applyProtection="1"/>
    <xf numFmtId="49" fontId="0" fillId="0" borderId="17" xfId="0" applyBorder="1" applyAlignment="1">
      <alignment horizontal="center" vertical="center"/>
    </xf>
    <xf numFmtId="49" fontId="0" fillId="0" borderId="17" xfId="0" applyFill="1" applyBorder="1" applyAlignment="1" applyProtection="1">
      <alignment horizontal="center" vertical="center"/>
    </xf>
    <xf numFmtId="0" fontId="65" fillId="7" borderId="0" xfId="52" applyFont="1" applyFill="1" applyBorder="1" applyAlignment="1" applyProtection="1">
      <alignment vertical="center" wrapText="1"/>
    </xf>
    <xf numFmtId="0" fontId="66" fillId="0" borderId="0" xfId="54" applyFont="1" applyFill="1" applyAlignment="1" applyProtection="1">
      <alignment vertical="center" wrapText="1"/>
    </xf>
    <xf numFmtId="0" fontId="66" fillId="0" borderId="0" xfId="32" applyFont="1" applyFill="1" applyBorder="1" applyAlignment="1" applyProtection="1">
      <alignment vertical="center" wrapText="1"/>
    </xf>
    <xf numFmtId="0" fontId="66" fillId="0" borderId="0" xfId="49" applyFont="1" applyProtection="1"/>
    <xf numFmtId="49" fontId="67" fillId="0" borderId="0" xfId="0" applyFont="1">
      <alignment vertical="top"/>
    </xf>
    <xf numFmtId="49" fontId="68" fillId="0" borderId="0" xfId="0" applyFont="1" applyBorder="1">
      <alignment vertical="top"/>
    </xf>
    <xf numFmtId="49" fontId="0" fillId="0" borderId="0" xfId="0" applyNumberFormat="1" applyFont="1" applyFill="1" applyBorder="1" applyAlignment="1" applyProtection="1">
      <alignment horizontal="right" vertical="center" wrapText="1" indent="1"/>
    </xf>
    <xf numFmtId="49" fontId="0" fillId="0" borderId="0" xfId="0" applyNumberFormat="1" applyFill="1" applyBorder="1" applyAlignment="1" applyProtection="1">
      <alignment horizontal="right" vertical="center" wrapText="1" indent="1"/>
    </xf>
    <xf numFmtId="0" fontId="6" fillId="0" borderId="0" xfId="52" applyNumberFormat="1" applyFont="1" applyFill="1" applyBorder="1" applyAlignment="1" applyProtection="1">
      <alignment horizontal="center" vertical="center" wrapText="1"/>
    </xf>
    <xf numFmtId="49" fontId="6" fillId="0" borderId="26" xfId="0" applyNumberFormat="1" applyFont="1" applyBorder="1" applyProtection="1">
      <alignment vertical="top"/>
    </xf>
    <xf numFmtId="49" fontId="6" fillId="0" borderId="26" xfId="0" applyNumberFormat="1" applyFont="1" applyBorder="1" applyAlignment="1" applyProtection="1">
      <alignment vertical="top" wrapText="1"/>
    </xf>
    <xf numFmtId="0" fontId="6" fillId="9" borderId="5" xfId="53" applyNumberFormat="1" applyFont="1" applyFill="1" applyBorder="1" applyAlignment="1" applyProtection="1">
      <alignment horizontal="left" vertical="center" wrapText="1"/>
      <protection locked="0"/>
    </xf>
    <xf numFmtId="0" fontId="35" fillId="7" borderId="0" xfId="43" applyNumberFormat="1" applyFont="1" applyFill="1" applyBorder="1" applyAlignment="1">
      <alignment horizontal="left" vertical="center" wrapText="1"/>
    </xf>
    <xf numFmtId="0" fontId="34" fillId="7" borderId="0" xfId="43" applyNumberFormat="1" applyFont="1" applyFill="1" applyBorder="1" applyAlignment="1">
      <alignment vertical="top" wrapText="1"/>
    </xf>
    <xf numFmtId="0" fontId="35" fillId="7" borderId="0" xfId="43" applyNumberFormat="1" applyFont="1" applyFill="1" applyBorder="1" applyAlignment="1">
      <alignment vertical="center" wrapText="1"/>
    </xf>
    <xf numFmtId="0" fontId="34" fillId="7" borderId="0" xfId="43" applyNumberFormat="1" applyFont="1" applyFill="1" applyBorder="1" applyAlignment="1">
      <alignment vertical="center" wrapText="1"/>
    </xf>
    <xf numFmtId="0" fontId="74" fillId="0" borderId="0" xfId="41" applyNumberFormat="1" applyFont="1">
      <alignment vertical="top"/>
    </xf>
    <xf numFmtId="49" fontId="74" fillId="0" borderId="0" xfId="41" applyNumberFormat="1" applyFont="1">
      <alignment vertical="top"/>
    </xf>
    <xf numFmtId="0" fontId="29" fillId="0" borderId="0" xfId="54" applyNumberFormat="1" applyFont="1" applyFill="1" applyBorder="1" applyAlignment="1" applyProtection="1">
      <alignment horizontal="center" vertical="center" wrapText="1"/>
    </xf>
    <xf numFmtId="0" fontId="0" fillId="0" borderId="0" xfId="0" applyNumberFormat="1" applyFill="1" applyProtection="1">
      <alignment vertical="top"/>
    </xf>
    <xf numFmtId="0" fontId="19" fillId="10" borderId="5" xfId="54" applyFont="1" applyFill="1" applyBorder="1" applyAlignment="1" applyProtection="1">
      <alignment horizontal="center" vertical="center" wrapText="1"/>
    </xf>
    <xf numFmtId="49" fontId="6" fillId="0" borderId="5" xfId="0" applyNumberFormat="1" applyFont="1" applyBorder="1" applyAlignment="1" applyProtection="1">
      <alignment horizontal="center" vertical="top" wrapText="1"/>
    </xf>
    <xf numFmtId="0" fontId="0" fillId="0" borderId="5" xfId="0" applyNumberFormat="1" applyBorder="1">
      <alignment vertical="top"/>
    </xf>
    <xf numFmtId="0" fontId="0" fillId="0" borderId="5" xfId="0" applyNumberFormat="1" applyBorder="1" applyAlignment="1">
      <alignment vertical="top" wrapText="1"/>
    </xf>
    <xf numFmtId="49" fontId="6" fillId="0" borderId="5" xfId="0" applyNumberFormat="1" applyFont="1" applyBorder="1" applyAlignment="1" applyProtection="1">
      <alignment horizontal="right" vertical="center"/>
    </xf>
    <xf numFmtId="0" fontId="102" fillId="0" borderId="0" xfId="0" applyNumberFormat="1" applyFont="1" applyAlignment="1">
      <alignment vertical="center"/>
    </xf>
    <xf numFmtId="49" fontId="56" fillId="0" borderId="0" xfId="53" applyNumberFormat="1" applyFont="1" applyFill="1" applyBorder="1" applyAlignment="1" applyProtection="1">
      <alignment horizontal="center" vertical="center" wrapText="1"/>
    </xf>
    <xf numFmtId="0" fontId="56" fillId="0" borderId="0" xfId="47" applyFont="1" applyFill="1" applyBorder="1" applyAlignment="1" applyProtection="1">
      <alignment vertical="center" wrapText="1"/>
    </xf>
    <xf numFmtId="49" fontId="56" fillId="0" borderId="0" xfId="53" applyNumberFormat="1" applyFont="1" applyFill="1" applyBorder="1" applyAlignment="1" applyProtection="1">
      <alignment vertical="center" wrapText="1"/>
    </xf>
    <xf numFmtId="0" fontId="56" fillId="0" borderId="0" xfId="47" applyNumberFormat="1" applyFont="1" applyFill="1" applyBorder="1" applyAlignment="1" applyProtection="1">
      <alignment vertical="center" wrapText="1"/>
    </xf>
    <xf numFmtId="49" fontId="103" fillId="0" borderId="0" xfId="53" applyNumberFormat="1" applyFont="1" applyFill="1" applyBorder="1" applyAlignment="1" applyProtection="1">
      <alignment vertical="center" wrapText="1"/>
    </xf>
    <xf numFmtId="0" fontId="56" fillId="0" borderId="0" xfId="47" applyFont="1" applyFill="1" applyBorder="1" applyAlignment="1" applyProtection="1">
      <alignment horizontal="right" vertical="center" wrapText="1"/>
    </xf>
    <xf numFmtId="0" fontId="102" fillId="0" borderId="0" xfId="0" applyNumberFormat="1" applyFont="1" applyBorder="1" applyAlignment="1">
      <alignment vertical="center"/>
    </xf>
    <xf numFmtId="49" fontId="0" fillId="0" borderId="0" xfId="0" applyBorder="1">
      <alignment vertical="top"/>
    </xf>
    <xf numFmtId="0" fontId="74" fillId="0" borderId="0" xfId="0" applyNumberFormat="1" applyFont="1" applyAlignment="1">
      <alignment vertical="center"/>
    </xf>
    <xf numFmtId="49" fontId="6" fillId="11" borderId="5" xfId="53" applyNumberFormat="1" applyFont="1" applyFill="1" applyBorder="1" applyAlignment="1" applyProtection="1">
      <alignment horizontal="center" vertical="center" wrapText="1"/>
    </xf>
    <xf numFmtId="0" fontId="6" fillId="7" borderId="26" xfId="54" applyFont="1" applyFill="1" applyBorder="1" applyAlignment="1" applyProtection="1">
      <alignment horizontal="center" vertical="center" wrapText="1"/>
    </xf>
    <xf numFmtId="0" fontId="6" fillId="7" borderId="28" xfId="54" applyFont="1" applyFill="1" applyBorder="1" applyAlignment="1" applyProtection="1">
      <alignment horizontal="center" vertical="center" wrapText="1"/>
    </xf>
    <xf numFmtId="0" fontId="6" fillId="7" borderId="16" xfId="54" applyFont="1" applyFill="1" applyBorder="1" applyAlignment="1" applyProtection="1">
      <alignment horizontal="center" vertical="center" wrapText="1"/>
    </xf>
    <xf numFmtId="49" fontId="0" fillId="0" borderId="0" xfId="0">
      <alignment vertical="top"/>
    </xf>
    <xf numFmtId="0" fontId="6" fillId="0" borderId="0" xfId="54" applyFont="1" applyFill="1" applyAlignment="1" applyProtection="1">
      <alignment vertical="center" wrapText="1"/>
    </xf>
    <xf numFmtId="0" fontId="6" fillId="7" borderId="0" xfId="54" applyFont="1" applyFill="1" applyBorder="1" applyAlignment="1" applyProtection="1">
      <alignment vertical="center" wrapText="1"/>
    </xf>
    <xf numFmtId="49" fontId="29" fillId="7" borderId="0" xfId="33" applyNumberFormat="1" applyFont="1" applyFill="1" applyBorder="1" applyAlignment="1" applyProtection="1">
      <alignment horizontal="center" vertical="center" wrapText="1"/>
    </xf>
    <xf numFmtId="49" fontId="6" fillId="0" borderId="0" xfId="0" applyNumberFormat="1" applyFont="1" applyProtection="1">
      <alignment vertical="top"/>
    </xf>
    <xf numFmtId="0" fontId="8" fillId="7" borderId="0" xfId="54" applyFont="1" applyFill="1" applyBorder="1" applyAlignment="1" applyProtection="1">
      <alignment horizontal="center" vertical="center" wrapText="1"/>
    </xf>
    <xf numFmtId="0" fontId="32" fillId="7" borderId="0" xfId="54" applyFont="1" applyFill="1" applyBorder="1" applyAlignment="1" applyProtection="1">
      <alignment vertical="center" wrapText="1"/>
    </xf>
    <xf numFmtId="0" fontId="32" fillId="0" borderId="0" xfId="54" applyFont="1" applyFill="1" applyAlignment="1" applyProtection="1">
      <alignment vertical="center" wrapText="1"/>
    </xf>
    <xf numFmtId="49" fontId="6" fillId="0" borderId="0" xfId="54" applyNumberFormat="1" applyFont="1" applyFill="1" applyAlignment="1" applyProtection="1">
      <alignment vertical="center" wrapText="1"/>
    </xf>
    <xf numFmtId="0" fontId="6" fillId="0" borderId="0" xfId="54" applyFont="1" applyFill="1" applyBorder="1" applyAlignment="1" applyProtection="1">
      <alignment vertical="center" wrapText="1"/>
    </xf>
    <xf numFmtId="0" fontId="18" fillId="0" borderId="0" xfId="54" applyFont="1" applyFill="1" applyBorder="1" applyAlignment="1" applyProtection="1">
      <alignment vertical="center" wrapText="1"/>
    </xf>
    <xf numFmtId="0" fontId="6" fillId="0" borderId="0" xfId="47" applyFont="1" applyFill="1" applyBorder="1" applyAlignment="1" applyProtection="1">
      <alignment horizontal="left" vertical="center" wrapText="1"/>
    </xf>
    <xf numFmtId="0" fontId="29" fillId="7" borderId="0" xfId="33" applyNumberFormat="1" applyFont="1" applyFill="1" applyBorder="1" applyAlignment="1" applyProtection="1">
      <alignment horizontal="center" vertical="center" wrapText="1"/>
    </xf>
    <xf numFmtId="0" fontId="6" fillId="0" borderId="0" xfId="47" applyFont="1" applyFill="1" applyBorder="1" applyAlignment="1" applyProtection="1">
      <alignment horizontal="right" vertical="center" wrapText="1"/>
    </xf>
    <xf numFmtId="0" fontId="73" fillId="7" borderId="0" xfId="54" applyFont="1" applyFill="1" applyBorder="1" applyAlignment="1" applyProtection="1">
      <alignment vertical="center" wrapText="1"/>
    </xf>
    <xf numFmtId="0" fontId="6" fillId="0" borderId="0" xfId="0" applyNumberFormat="1" applyFont="1" applyFill="1" applyBorder="1" applyAlignment="1">
      <alignment vertical="center"/>
    </xf>
    <xf numFmtId="0" fontId="0" fillId="0" borderId="0" xfId="0" applyNumberFormat="1" applyFill="1" applyBorder="1" applyAlignment="1">
      <alignment vertical="center"/>
    </xf>
    <xf numFmtId="49" fontId="0" fillId="13" borderId="13" xfId="0" applyFill="1" applyBorder="1" applyProtection="1">
      <alignment vertical="top"/>
    </xf>
    <xf numFmtId="4" fontId="6" fillId="0" borderId="5" xfId="30" applyNumberFormat="1" applyFont="1" applyFill="1" applyBorder="1" applyAlignment="1" applyProtection="1">
      <alignment vertical="center" wrapText="1"/>
    </xf>
    <xf numFmtId="49" fontId="6" fillId="0" borderId="5" xfId="54" applyNumberFormat="1" applyFont="1" applyFill="1" applyBorder="1" applyAlignment="1" applyProtection="1">
      <alignment horizontal="left" vertical="center" wrapText="1" indent="7"/>
    </xf>
    <xf numFmtId="0" fontId="74" fillId="7" borderId="0" xfId="33" applyNumberFormat="1" applyFont="1" applyFill="1" applyBorder="1" applyAlignment="1" applyProtection="1">
      <alignment horizontal="center" vertical="center" wrapText="1"/>
    </xf>
    <xf numFmtId="49" fontId="74" fillId="7" borderId="0" xfId="33" applyNumberFormat="1" applyFont="1" applyFill="1" applyBorder="1" applyAlignment="1" applyProtection="1">
      <alignment horizontal="center" vertical="center" wrapText="1"/>
    </xf>
    <xf numFmtId="0" fontId="18" fillId="0" borderId="0" xfId="55" applyFont="1" applyBorder="1" applyAlignment="1">
      <alignment horizontal="center" vertical="center" wrapText="1"/>
    </xf>
    <xf numFmtId="0" fontId="6" fillId="0" borderId="0" xfId="53" applyNumberFormat="1" applyFont="1" applyFill="1" applyBorder="1" applyAlignment="1" applyProtection="1">
      <alignment vertical="center" wrapText="1"/>
    </xf>
    <xf numFmtId="0" fontId="0" fillId="0" borderId="0" xfId="0" applyNumberFormat="1" applyFill="1" applyBorder="1" applyAlignment="1">
      <alignment horizontal="center" vertical="center"/>
    </xf>
    <xf numFmtId="0" fontId="74" fillId="0" borderId="0" xfId="54" applyFont="1" applyFill="1" applyAlignment="1" applyProtection="1">
      <alignment vertical="center" wrapText="1"/>
    </xf>
    <xf numFmtId="49" fontId="74" fillId="0" borderId="0" xfId="0" applyFont="1">
      <alignment vertical="top"/>
    </xf>
    <xf numFmtId="0" fontId="6" fillId="7" borderId="17" xfId="54" applyFont="1" applyFill="1" applyBorder="1" applyAlignment="1" applyProtection="1">
      <alignment vertical="center" wrapText="1"/>
    </xf>
    <xf numFmtId="0" fontId="74" fillId="0" borderId="0" xfId="53" applyNumberFormat="1" applyFont="1" applyFill="1" applyBorder="1" applyAlignment="1" applyProtection="1">
      <alignment vertical="center" wrapText="1"/>
    </xf>
    <xf numFmtId="0" fontId="74" fillId="0" borderId="0" xfId="54" applyFont="1" applyFill="1" applyAlignment="1" applyProtection="1">
      <alignment vertical="center"/>
    </xf>
    <xf numFmtId="0" fontId="74" fillId="0" borderId="0" xfId="0" applyNumberFormat="1" applyFont="1" applyFill="1" applyBorder="1" applyAlignment="1">
      <alignment vertical="center"/>
    </xf>
    <xf numFmtId="49" fontId="74" fillId="0" borderId="0" xfId="54" applyNumberFormat="1" applyFont="1" applyFill="1" applyAlignment="1" applyProtection="1">
      <alignment vertical="center" wrapText="1"/>
    </xf>
    <xf numFmtId="0" fontId="6" fillId="0" borderId="5" xfId="54" applyFont="1" applyFill="1" applyBorder="1" applyAlignment="1" applyProtection="1">
      <alignment horizontal="left" vertical="center" wrapText="1"/>
    </xf>
    <xf numFmtId="0" fontId="6" fillId="7" borderId="5" xfId="54" applyFont="1" applyFill="1" applyBorder="1" applyAlignment="1" applyProtection="1">
      <alignment horizontal="left" vertical="center" wrapText="1"/>
    </xf>
    <xf numFmtId="49" fontId="74" fillId="7" borderId="15" xfId="33" applyNumberFormat="1" applyFont="1" applyFill="1" applyBorder="1" applyAlignment="1" applyProtection="1">
      <alignment horizontal="center" vertical="center" wrapText="1"/>
    </xf>
    <xf numFmtId="49" fontId="72" fillId="0" borderId="0" xfId="54" applyNumberFormat="1" applyFont="1" applyFill="1" applyAlignment="1" applyProtection="1">
      <alignment vertical="center" wrapText="1"/>
    </xf>
    <xf numFmtId="0" fontId="72" fillId="0" borderId="0" xfId="0" applyNumberFormat="1" applyFont="1" applyFill="1" applyBorder="1" applyAlignment="1">
      <alignment vertical="center"/>
    </xf>
    <xf numFmtId="49" fontId="37" fillId="0" borderId="5" xfId="53" applyNumberFormat="1" applyFont="1" applyFill="1" applyBorder="1" applyAlignment="1" applyProtection="1">
      <alignment vertical="center" wrapText="1"/>
    </xf>
    <xf numFmtId="0" fontId="6" fillId="0" borderId="0" xfId="54" applyFont="1" applyFill="1" applyAlignment="1" applyProtection="1">
      <alignment horizontal="right" vertical="top" wrapText="1"/>
    </xf>
    <xf numFmtId="49" fontId="0" fillId="0" borderId="0" xfId="54" applyNumberFormat="1" applyFont="1" applyFill="1" applyAlignment="1" applyProtection="1">
      <alignment horizontal="left" vertical="top"/>
    </xf>
    <xf numFmtId="49" fontId="0" fillId="0" borderId="0" xfId="54" applyNumberFormat="1" applyFont="1" applyFill="1" applyAlignment="1" applyProtection="1">
      <alignment vertical="center" wrapText="1"/>
    </xf>
    <xf numFmtId="0" fontId="6" fillId="0" borderId="0" xfId="54" applyFont="1" applyFill="1" applyAlignment="1" applyProtection="1">
      <alignment vertical="top" wrapText="1"/>
    </xf>
    <xf numFmtId="49" fontId="0" fillId="0" borderId="0" xfId="54" applyNumberFormat="1" applyFont="1" applyFill="1" applyAlignment="1" applyProtection="1">
      <alignment vertical="center"/>
    </xf>
    <xf numFmtId="49" fontId="74" fillId="0" borderId="0" xfId="54" applyNumberFormat="1" applyFont="1" applyFill="1" applyAlignment="1" applyProtection="1">
      <alignment vertical="center"/>
    </xf>
    <xf numFmtId="0" fontId="104" fillId="0" borderId="0" xfId="0" applyNumberFormat="1" applyFont="1" applyFill="1" applyBorder="1" applyAlignment="1">
      <alignment vertical="center"/>
    </xf>
    <xf numFmtId="0" fontId="6" fillId="7" borderId="26" xfId="54" applyFont="1" applyFill="1" applyBorder="1" applyAlignment="1" applyProtection="1">
      <alignment vertical="center" wrapText="1"/>
    </xf>
    <xf numFmtId="0" fontId="6" fillId="7" borderId="28" xfId="54" applyFont="1" applyFill="1" applyBorder="1" applyAlignment="1" applyProtection="1">
      <alignment vertical="center" wrapText="1"/>
    </xf>
    <xf numFmtId="49" fontId="0" fillId="0" borderId="0" xfId="0">
      <alignment vertical="top"/>
    </xf>
    <xf numFmtId="0" fontId="6" fillId="0" borderId="0" xfId="54" applyFont="1" applyFill="1" applyAlignment="1" applyProtection="1">
      <alignment vertical="center" wrapText="1"/>
    </xf>
    <xf numFmtId="0" fontId="6" fillId="7" borderId="0" xfId="54" applyFont="1" applyFill="1" applyBorder="1" applyAlignment="1" applyProtection="1">
      <alignment vertical="center" wrapText="1"/>
    </xf>
    <xf numFmtId="49" fontId="29" fillId="7" borderId="0" xfId="33" applyNumberFormat="1" applyFont="1" applyFill="1" applyBorder="1" applyAlignment="1" applyProtection="1">
      <alignment horizontal="center" vertical="center" wrapText="1"/>
    </xf>
    <xf numFmtId="0" fontId="0" fillId="0" borderId="5" xfId="51" applyFont="1" applyFill="1" applyBorder="1" applyAlignment="1" applyProtection="1">
      <alignment vertical="center" wrapText="1"/>
    </xf>
    <xf numFmtId="49" fontId="6" fillId="0" borderId="0" xfId="0" applyNumberFormat="1" applyFont="1" applyProtection="1">
      <alignment vertical="top"/>
    </xf>
    <xf numFmtId="0" fontId="8" fillId="7" borderId="0" xfId="54" applyFont="1" applyFill="1" applyBorder="1" applyAlignment="1" applyProtection="1">
      <alignment horizontal="center" vertical="center" wrapText="1"/>
    </xf>
    <xf numFmtId="0" fontId="32" fillId="7" borderId="0" xfId="54" applyFont="1" applyFill="1" applyBorder="1" applyAlignment="1" applyProtection="1">
      <alignment vertical="center" wrapText="1"/>
    </xf>
    <xf numFmtId="0" fontId="32" fillId="0" borderId="0" xfId="54" applyFont="1" applyFill="1" applyAlignment="1" applyProtection="1">
      <alignment vertical="center" wrapText="1"/>
    </xf>
    <xf numFmtId="49" fontId="6" fillId="0" borderId="0" xfId="54" applyNumberFormat="1" applyFont="1" applyFill="1" applyAlignment="1" applyProtection="1">
      <alignment vertical="center" wrapText="1"/>
    </xf>
    <xf numFmtId="0" fontId="6" fillId="0" borderId="0" xfId="54" applyFont="1" applyFill="1" applyBorder="1" applyAlignment="1" applyProtection="1">
      <alignment vertical="center" wrapText="1"/>
    </xf>
    <xf numFmtId="0" fontId="0" fillId="0" borderId="0" xfId="0" applyNumberFormat="1" applyAlignment="1">
      <alignment vertical="center"/>
    </xf>
    <xf numFmtId="0" fontId="6" fillId="7" borderId="5" xfId="54" applyFont="1" applyFill="1" applyBorder="1" applyAlignment="1" applyProtection="1">
      <alignment horizontal="center" vertical="center" wrapText="1"/>
    </xf>
    <xf numFmtId="0" fontId="0" fillId="12" borderId="5" xfId="45" applyFont="1" applyFill="1" applyBorder="1" applyAlignment="1" applyProtection="1">
      <alignment horizontal="center" vertical="center" wrapText="1"/>
    </xf>
    <xf numFmtId="0" fontId="0" fillId="12" borderId="5" xfId="47" applyFont="1" applyFill="1" applyBorder="1" applyAlignment="1" applyProtection="1">
      <alignment horizontal="center" vertical="center" wrapText="1"/>
    </xf>
    <xf numFmtId="4" fontId="6" fillId="7" borderId="5" xfId="30" applyNumberFormat="1" applyFont="1" applyFill="1" applyBorder="1" applyAlignment="1" applyProtection="1">
      <alignment horizontal="right" vertical="center" wrapText="1"/>
    </xf>
    <xf numFmtId="49" fontId="28" fillId="13" borderId="13" xfId="0" applyFont="1" applyFill="1" applyBorder="1" applyAlignment="1" applyProtection="1">
      <alignment horizontal="center" vertical="center"/>
    </xf>
    <xf numFmtId="49" fontId="6" fillId="7" borderId="5" xfId="54" applyNumberFormat="1" applyFont="1" applyFill="1" applyBorder="1" applyAlignment="1" applyProtection="1">
      <alignment horizontal="center" vertical="center" wrapText="1"/>
    </xf>
    <xf numFmtId="0" fontId="6" fillId="0" borderId="5" xfId="47" applyFont="1" applyFill="1" applyBorder="1" applyAlignment="1" applyProtection="1">
      <alignment horizontal="center" vertical="center" wrapText="1"/>
    </xf>
    <xf numFmtId="0" fontId="40" fillId="13" borderId="15" xfId="0" applyNumberFormat="1" applyFont="1" applyFill="1" applyBorder="1" applyAlignment="1" applyProtection="1">
      <alignment horizontal="left" vertical="center"/>
    </xf>
    <xf numFmtId="49" fontId="6" fillId="0" borderId="5" xfId="53" applyNumberFormat="1" applyFont="1" applyFill="1" applyBorder="1" applyAlignment="1" applyProtection="1">
      <alignment horizontal="center" vertical="center" wrapText="1"/>
    </xf>
    <xf numFmtId="0" fontId="37" fillId="0" borderId="5" xfId="51" applyFont="1" applyFill="1" applyBorder="1" applyAlignment="1" applyProtection="1">
      <alignment vertical="center" wrapText="1"/>
    </xf>
    <xf numFmtId="49" fontId="6" fillId="0" borderId="5" xfId="0" applyNumberFormat="1" applyFont="1" applyBorder="1" applyProtection="1">
      <alignment vertical="top"/>
    </xf>
    <xf numFmtId="49" fontId="28" fillId="13" borderId="15" xfId="0" applyFont="1" applyFill="1" applyBorder="1" applyAlignment="1" applyProtection="1">
      <alignment horizontal="left" vertical="center"/>
    </xf>
    <xf numFmtId="0" fontId="6" fillId="7" borderId="5" xfId="54" applyNumberFormat="1" applyFont="1" applyFill="1" applyBorder="1" applyAlignment="1" applyProtection="1">
      <alignment horizontal="left" vertical="center" wrapText="1" indent="1"/>
    </xf>
    <xf numFmtId="0" fontId="6" fillId="7" borderId="5" xfId="54" applyNumberFormat="1" applyFont="1" applyFill="1" applyBorder="1" applyAlignment="1" applyProtection="1">
      <alignment horizontal="left" vertical="center" wrapText="1" indent="2"/>
    </xf>
    <xf numFmtId="0" fontId="6" fillId="7" borderId="5" xfId="54" applyNumberFormat="1" applyFont="1" applyFill="1" applyBorder="1" applyAlignment="1" applyProtection="1">
      <alignment horizontal="left" vertical="center" wrapText="1" indent="3"/>
    </xf>
    <xf numFmtId="49" fontId="40" fillId="13" borderId="15" xfId="0" applyFont="1" applyFill="1" applyBorder="1" applyAlignment="1" applyProtection="1">
      <alignment horizontal="left" vertical="center" indent="2"/>
    </xf>
    <xf numFmtId="49" fontId="40" fillId="13" borderId="15" xfId="0" applyFont="1" applyFill="1" applyBorder="1" applyAlignment="1" applyProtection="1">
      <alignment horizontal="left" vertical="center" indent="3"/>
    </xf>
    <xf numFmtId="49" fontId="40" fillId="13" borderId="15" xfId="0" applyFont="1" applyFill="1" applyBorder="1" applyAlignment="1" applyProtection="1">
      <alignment horizontal="left" vertical="center" indent="4"/>
    </xf>
    <xf numFmtId="0" fontId="6" fillId="0" borderId="0" xfId="47" applyFont="1" applyFill="1" applyBorder="1" applyAlignment="1" applyProtection="1">
      <alignment vertical="center" wrapText="1"/>
    </xf>
    <xf numFmtId="49" fontId="6" fillId="0" borderId="0" xfId="53" applyNumberFormat="1" applyFont="1" applyFill="1" applyBorder="1" applyAlignment="1" applyProtection="1">
      <alignment horizontal="center" vertical="center" wrapText="1"/>
    </xf>
    <xf numFmtId="0" fontId="6" fillId="7" borderId="5" xfId="54" applyNumberFormat="1" applyFont="1" applyFill="1" applyBorder="1" applyAlignment="1" applyProtection="1">
      <alignment horizontal="left" vertical="center" wrapText="1" indent="4"/>
    </xf>
    <xf numFmtId="0" fontId="6" fillId="7" borderId="5" xfId="54" applyNumberFormat="1" applyFont="1" applyFill="1" applyBorder="1" applyAlignment="1" applyProtection="1">
      <alignment horizontal="left" vertical="center" wrapText="1" indent="5"/>
    </xf>
    <xf numFmtId="49" fontId="40" fillId="13" borderId="15" xfId="0" applyFont="1" applyFill="1" applyBorder="1" applyAlignment="1" applyProtection="1">
      <alignment horizontal="left" vertical="center" indent="5"/>
    </xf>
    <xf numFmtId="49" fontId="40" fillId="13" borderId="15" xfId="0" applyFont="1" applyFill="1" applyBorder="1" applyAlignment="1" applyProtection="1">
      <alignment horizontal="left" vertical="center" indent="6"/>
    </xf>
    <xf numFmtId="49" fontId="40" fillId="13" borderId="15" xfId="0" applyFont="1" applyFill="1" applyBorder="1" applyAlignment="1" applyProtection="1">
      <alignment horizontal="left" vertical="center" indent="1"/>
    </xf>
    <xf numFmtId="0" fontId="6" fillId="0" borderId="5" xfId="54" applyFont="1" applyFill="1" applyBorder="1" applyAlignment="1" applyProtection="1">
      <alignment vertical="center" wrapText="1"/>
    </xf>
    <xf numFmtId="49" fontId="6" fillId="13" borderId="14" xfId="53" applyNumberFormat="1" applyFont="1" applyFill="1" applyBorder="1" applyAlignment="1" applyProtection="1">
      <alignment horizontal="center" vertical="center" wrapText="1"/>
    </xf>
    <xf numFmtId="0" fontId="6" fillId="0" borderId="5" xfId="54" applyNumberFormat="1" applyFont="1" applyFill="1" applyBorder="1" applyAlignment="1" applyProtection="1">
      <alignment horizontal="left" vertical="center" wrapText="1" indent="4"/>
    </xf>
    <xf numFmtId="4" fontId="6" fillId="0" borderId="5" xfId="30" applyNumberFormat="1" applyFont="1" applyFill="1" applyBorder="1" applyAlignment="1" applyProtection="1">
      <alignment horizontal="right" vertical="center" wrapText="1"/>
    </xf>
    <xf numFmtId="49" fontId="37" fillId="13" borderId="15" xfId="53" applyNumberFormat="1" applyFont="1" applyFill="1" applyBorder="1" applyAlignment="1" applyProtection="1">
      <alignment horizontal="center" vertical="center" wrapText="1"/>
    </xf>
    <xf numFmtId="49" fontId="6" fillId="13" borderId="15" xfId="53" applyNumberFormat="1" applyFont="1" applyFill="1" applyBorder="1" applyAlignment="1" applyProtection="1">
      <alignment horizontal="center" vertical="center" wrapText="1"/>
    </xf>
    <xf numFmtId="49" fontId="40" fillId="13" borderId="15" xfId="0" applyFont="1" applyFill="1" applyBorder="1" applyAlignment="1" applyProtection="1">
      <alignment horizontal="left" vertical="center"/>
    </xf>
    <xf numFmtId="0" fontId="6" fillId="0" borderId="0" xfId="47" applyFont="1" applyFill="1" applyBorder="1" applyAlignment="1" applyProtection="1">
      <alignment horizontal="right" vertical="center" wrapText="1"/>
    </xf>
    <xf numFmtId="0" fontId="18" fillId="0" borderId="0" xfId="32" applyFont="1" applyFill="1" applyBorder="1" applyAlignment="1" applyProtection="1">
      <alignment vertical="center" wrapText="1"/>
    </xf>
    <xf numFmtId="0" fontId="73" fillId="7" borderId="0" xfId="54" applyFont="1" applyFill="1" applyBorder="1" applyAlignment="1" applyProtection="1">
      <alignment vertical="center" wrapText="1"/>
    </xf>
    <xf numFmtId="0" fontId="0" fillId="0" borderId="0" xfId="0" applyNumberFormat="1" applyFill="1" applyBorder="1" applyAlignment="1">
      <alignment vertical="center"/>
    </xf>
    <xf numFmtId="49" fontId="6" fillId="13" borderId="15" xfId="54" applyNumberFormat="1" applyFont="1" applyFill="1" applyBorder="1" applyAlignment="1" applyProtection="1">
      <alignment horizontal="left" vertical="center" wrapText="1" indent="4"/>
    </xf>
    <xf numFmtId="4" fontId="0" fillId="13" borderId="15" xfId="0" applyNumberFormat="1" applyFill="1" applyBorder="1" applyAlignment="1" applyProtection="1">
      <alignment horizontal="right" vertical="center"/>
    </xf>
    <xf numFmtId="49" fontId="0" fillId="13" borderId="15" xfId="53" applyNumberFormat="1" applyFont="1" applyFill="1" applyBorder="1" applyAlignment="1" applyProtection="1">
      <alignment horizontal="center" vertical="center" wrapText="1"/>
    </xf>
    <xf numFmtId="49" fontId="40" fillId="13" borderId="13" xfId="0" applyFont="1" applyFill="1" applyBorder="1" applyAlignment="1" applyProtection="1">
      <alignment vertical="center" wrapText="1"/>
    </xf>
    <xf numFmtId="49" fontId="40" fillId="13" borderId="15" xfId="0" applyFont="1" applyFill="1" applyBorder="1" applyAlignment="1" applyProtection="1">
      <alignment vertical="center"/>
    </xf>
    <xf numFmtId="49" fontId="40" fillId="13" borderId="15" xfId="0" applyFont="1" applyFill="1" applyBorder="1" applyAlignment="1" applyProtection="1">
      <alignment vertical="center" wrapText="1"/>
    </xf>
    <xf numFmtId="49" fontId="40" fillId="13" borderId="17" xfId="0" applyFont="1" applyFill="1" applyBorder="1" applyAlignment="1" applyProtection="1">
      <alignment horizontal="left" vertical="center" indent="2"/>
    </xf>
    <xf numFmtId="0" fontId="6" fillId="7" borderId="5" xfId="54" applyFont="1" applyFill="1" applyBorder="1" applyAlignment="1" applyProtection="1">
      <alignment vertical="center" wrapText="1"/>
    </xf>
    <xf numFmtId="0" fontId="18" fillId="0" borderId="0" xfId="55" applyFont="1" applyBorder="1" applyAlignment="1">
      <alignment horizontal="center" vertical="center" wrapText="1"/>
    </xf>
    <xf numFmtId="0" fontId="6" fillId="0" borderId="5" xfId="53" applyNumberFormat="1" applyFont="1" applyFill="1" applyBorder="1" applyAlignment="1" applyProtection="1">
      <alignment vertical="center" wrapText="1"/>
    </xf>
    <xf numFmtId="0" fontId="6" fillId="0" borderId="5" xfId="54" applyNumberFormat="1" applyFont="1" applyFill="1" applyBorder="1" applyAlignment="1" applyProtection="1">
      <alignment vertical="center" wrapText="1"/>
    </xf>
    <xf numFmtId="0" fontId="6" fillId="0" borderId="0" xfId="53" applyNumberFormat="1" applyFont="1" applyFill="1" applyBorder="1" applyAlignment="1" applyProtection="1">
      <alignment vertical="center" wrapText="1"/>
    </xf>
    <xf numFmtId="0" fontId="6" fillId="0" borderId="0" xfId="54" applyNumberFormat="1" applyFont="1" applyFill="1" applyAlignment="1" applyProtection="1">
      <alignment vertical="center" wrapText="1"/>
    </xf>
    <xf numFmtId="4" fontId="74" fillId="0" borderId="5" xfId="30" applyNumberFormat="1" applyFont="1" applyFill="1" applyBorder="1" applyAlignment="1" applyProtection="1">
      <alignment horizontal="center" vertical="center" wrapText="1"/>
    </xf>
    <xf numFmtId="0" fontId="74" fillId="0" borderId="0" xfId="54" applyFont="1" applyFill="1" applyAlignment="1" applyProtection="1">
      <alignment vertical="center" wrapText="1"/>
    </xf>
    <xf numFmtId="49" fontId="6" fillId="0" borderId="5" xfId="53" applyNumberFormat="1" applyFont="1" applyFill="1" applyBorder="1" applyAlignment="1" applyProtection="1">
      <alignment vertical="center" wrapText="1"/>
    </xf>
    <xf numFmtId="49" fontId="74" fillId="0" borderId="0" xfId="0" applyFont="1">
      <alignment vertical="top"/>
    </xf>
    <xf numFmtId="0" fontId="74" fillId="0" borderId="0" xfId="53" applyNumberFormat="1" applyFont="1" applyFill="1" applyBorder="1" applyAlignment="1" applyProtection="1">
      <alignment vertical="center" wrapText="1"/>
    </xf>
    <xf numFmtId="0" fontId="74" fillId="0" borderId="0" xfId="54" applyFont="1" applyFill="1" applyAlignment="1" applyProtection="1">
      <alignment vertical="center"/>
    </xf>
    <xf numFmtId="0" fontId="74" fillId="0" borderId="0" xfId="0" applyNumberFormat="1" applyFont="1" applyFill="1" applyBorder="1" applyAlignment="1">
      <alignment vertical="center"/>
    </xf>
    <xf numFmtId="49" fontId="74" fillId="0" borderId="0" xfId="54" applyNumberFormat="1" applyFont="1" applyFill="1" applyAlignment="1" applyProtection="1">
      <alignment vertical="center" wrapText="1"/>
    </xf>
    <xf numFmtId="49" fontId="6" fillId="0" borderId="5" xfId="33" applyNumberFormat="1" applyFont="1" applyFill="1" applyBorder="1" applyAlignment="1" applyProtection="1">
      <alignment horizontal="center" vertical="center" wrapText="1"/>
    </xf>
    <xf numFmtId="0" fontId="6" fillId="7" borderId="5" xfId="54" applyNumberFormat="1" applyFont="1" applyFill="1" applyBorder="1" applyAlignment="1" applyProtection="1">
      <alignment horizontal="left" vertical="center" wrapText="1"/>
    </xf>
    <xf numFmtId="49" fontId="6" fillId="0" borderId="0" xfId="54" applyNumberFormat="1" applyFont="1" applyFill="1" applyBorder="1" applyAlignment="1" applyProtection="1">
      <alignment vertical="center" wrapText="1"/>
    </xf>
    <xf numFmtId="49" fontId="74" fillId="0" borderId="0" xfId="0" applyNumberFormat="1" applyFont="1" applyFill="1" applyAlignment="1" applyProtection="1">
      <alignment vertical="center"/>
    </xf>
    <xf numFmtId="49" fontId="74" fillId="0" borderId="0" xfId="0" applyFont="1" applyFill="1" applyProtection="1">
      <alignment vertical="top"/>
    </xf>
    <xf numFmtId="49" fontId="0" fillId="0" borderId="0" xfId="0" applyFill="1" applyProtection="1">
      <alignment vertical="top"/>
    </xf>
    <xf numFmtId="49" fontId="0" fillId="0" borderId="0" xfId="0" applyFill="1" applyBorder="1" applyProtection="1">
      <alignment vertical="top"/>
    </xf>
    <xf numFmtId="0" fontId="47" fillId="0" borderId="0" xfId="47" applyFont="1" applyFill="1" applyBorder="1" applyAlignment="1" applyProtection="1">
      <alignment vertical="center" wrapText="1"/>
    </xf>
    <xf numFmtId="49" fontId="6" fillId="0" borderId="5" xfId="54" applyNumberFormat="1" applyFont="1" applyFill="1" applyBorder="1" applyAlignment="1" applyProtection="1">
      <alignment horizontal="left" vertical="center" wrapText="1"/>
    </xf>
    <xf numFmtId="49" fontId="40" fillId="13" borderId="13" xfId="0" applyFont="1" applyFill="1" applyBorder="1" applyAlignment="1" applyProtection="1">
      <alignment horizontal="left" vertical="center"/>
    </xf>
    <xf numFmtId="49" fontId="40" fillId="13" borderId="13" xfId="0" applyFont="1" applyFill="1" applyBorder="1" applyAlignment="1" applyProtection="1">
      <alignment horizontal="left" vertical="center" indent="1"/>
    </xf>
    <xf numFmtId="4" fontId="75" fillId="13" borderId="14" xfId="0" applyNumberFormat="1" applyFont="1" applyFill="1" applyBorder="1" applyAlignment="1" applyProtection="1">
      <alignment horizontal="right"/>
    </xf>
    <xf numFmtId="0" fontId="6" fillId="8" borderId="5" xfId="53" applyNumberFormat="1" applyFont="1" applyFill="1" applyBorder="1" applyAlignment="1" applyProtection="1">
      <alignment horizontal="left" vertical="center" wrapText="1"/>
    </xf>
    <xf numFmtId="0" fontId="6" fillId="0" borderId="5"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49" fontId="80" fillId="7" borderId="0" xfId="33" applyNumberFormat="1" applyFont="1" applyFill="1" applyBorder="1" applyAlignment="1" applyProtection="1">
      <alignment horizontal="center" vertical="center" wrapText="1"/>
    </xf>
    <xf numFmtId="0" fontId="80" fillId="0" borderId="0" xfId="0" applyNumberFormat="1" applyFont="1" applyFill="1" applyBorder="1" applyAlignment="1">
      <alignment horizontal="center" vertical="center"/>
    </xf>
    <xf numFmtId="0" fontId="80" fillId="0" borderId="0" xfId="47" applyNumberFormat="1" applyFont="1" applyFill="1" applyBorder="1" applyAlignment="1" applyProtection="1">
      <alignment horizontal="center" vertical="center" wrapText="1"/>
    </xf>
    <xf numFmtId="0" fontId="80" fillId="0" borderId="0" xfId="53" applyNumberFormat="1" applyFont="1" applyFill="1" applyBorder="1" applyAlignment="1" applyProtection="1">
      <alignment horizontal="center" vertical="center" wrapText="1"/>
    </xf>
    <xf numFmtId="0" fontId="6" fillId="0" borderId="5" xfId="47" applyFont="1" applyFill="1" applyBorder="1" applyAlignment="1" applyProtection="1">
      <alignment horizontal="left" vertical="center" wrapText="1" indent="2"/>
    </xf>
    <xf numFmtId="49" fontId="6" fillId="0" borderId="0" xfId="54" applyNumberFormat="1" applyFont="1" applyFill="1" applyBorder="1" applyAlignment="1" applyProtection="1">
      <alignment horizontal="center" vertical="center" wrapText="1"/>
    </xf>
    <xf numFmtId="0" fontId="0" fillId="0" borderId="0" xfId="0" applyNumberFormat="1" applyFill="1" applyBorder="1" applyAlignment="1" applyProtection="1">
      <alignment vertical="center"/>
    </xf>
    <xf numFmtId="0" fontId="74" fillId="0" borderId="0" xfId="0" applyNumberFormat="1" applyFont="1" applyFill="1" applyBorder="1" applyAlignment="1" applyProtection="1">
      <alignment vertical="center"/>
    </xf>
    <xf numFmtId="0" fontId="81" fillId="0" borderId="0" xfId="0" applyNumberFormat="1" applyFont="1" applyFill="1" applyBorder="1" applyAlignment="1">
      <alignment vertical="center"/>
    </xf>
    <xf numFmtId="0" fontId="6" fillId="0" borderId="5" xfId="54" applyNumberFormat="1" applyFont="1" applyFill="1" applyBorder="1" applyAlignment="1" applyProtection="1">
      <alignment horizontal="center" vertical="center" wrapText="1"/>
    </xf>
    <xf numFmtId="0" fontId="0" fillId="7" borderId="5" xfId="52" applyFont="1" applyFill="1" applyBorder="1" applyAlignment="1" applyProtection="1">
      <alignment horizontal="right" vertical="center" wrapText="1" indent="1"/>
    </xf>
    <xf numFmtId="0" fontId="6" fillId="0" borderId="5" xfId="47" applyNumberFormat="1" applyFont="1" applyFill="1" applyBorder="1" applyAlignment="1" applyProtection="1">
      <alignment horizontal="center" vertical="center" wrapText="1"/>
    </xf>
    <xf numFmtId="49" fontId="6" fillId="13" borderId="13" xfId="54" applyNumberFormat="1" applyFont="1" applyFill="1" applyBorder="1" applyAlignment="1" applyProtection="1">
      <alignment horizontal="center" vertical="center" wrapText="1"/>
    </xf>
    <xf numFmtId="0" fontId="6" fillId="13" borderId="15" xfId="53" applyNumberFormat="1" applyFont="1" applyFill="1" applyBorder="1" applyAlignment="1" applyProtection="1">
      <alignment horizontal="left" vertical="center" wrapText="1"/>
    </xf>
    <xf numFmtId="49" fontId="6" fillId="13" borderId="14" xfId="54" applyNumberFormat="1" applyFont="1" applyFill="1" applyBorder="1" applyAlignment="1" applyProtection="1">
      <alignment vertical="center" wrapText="1"/>
    </xf>
    <xf numFmtId="0" fontId="6" fillId="0" borderId="5" xfId="47" applyFont="1" applyFill="1" applyBorder="1" applyAlignment="1" applyProtection="1">
      <alignment horizontal="left" vertical="center" wrapText="1" indent="3"/>
    </xf>
    <xf numFmtId="0" fontId="74" fillId="0" borderId="0" xfId="0" applyNumberFormat="1" applyFont="1" applyFill="1" applyBorder="1" applyAlignment="1">
      <alignment horizontal="center" vertical="center"/>
    </xf>
    <xf numFmtId="0" fontId="6" fillId="13" borderId="14" xfId="53" applyNumberFormat="1" applyFont="1" applyFill="1" applyBorder="1" applyAlignment="1" applyProtection="1">
      <alignment horizontal="left" vertical="center" wrapText="1"/>
    </xf>
    <xf numFmtId="49" fontId="6" fillId="0" borderId="23" xfId="54" applyNumberFormat="1" applyFont="1" applyFill="1" applyBorder="1" applyAlignment="1" applyProtection="1">
      <alignment horizontal="center" vertical="center" wrapText="1"/>
    </xf>
    <xf numFmtId="0" fontId="6" fillId="0" borderId="23" xfId="47" applyFont="1" applyFill="1" applyBorder="1" applyAlignment="1" applyProtection="1">
      <alignment horizontal="left" vertical="center" wrapText="1" indent="2"/>
    </xf>
    <xf numFmtId="0" fontId="6" fillId="0" borderId="23" xfId="53" applyNumberFormat="1" applyFont="1" applyFill="1" applyBorder="1" applyAlignment="1" applyProtection="1">
      <alignment horizontal="left" vertical="center" wrapText="1"/>
    </xf>
    <xf numFmtId="49" fontId="6" fillId="0" borderId="23" xfId="54" applyNumberFormat="1" applyFont="1" applyFill="1" applyBorder="1" applyAlignment="1" applyProtection="1">
      <alignment vertical="center" wrapText="1"/>
    </xf>
    <xf numFmtId="49" fontId="0" fillId="0" borderId="5" xfId="0" applyNumberFormat="1" applyFill="1" applyBorder="1" applyAlignment="1" applyProtection="1">
      <alignment horizontal="left" vertical="center"/>
    </xf>
    <xf numFmtId="0" fontId="6" fillId="0" borderId="5" xfId="54" applyNumberFormat="1" applyFont="1" applyFill="1" applyBorder="1" applyAlignment="1" applyProtection="1">
      <alignment vertical="top" wrapText="1"/>
    </xf>
    <xf numFmtId="0" fontId="6" fillId="0" borderId="5" xfId="54" applyNumberFormat="1" applyFont="1" applyFill="1" applyBorder="1" applyAlignment="1" applyProtection="1">
      <alignment horizontal="left" vertical="center" wrapText="1"/>
    </xf>
    <xf numFmtId="0" fontId="6" fillId="0" borderId="5" xfId="47" applyFont="1" applyFill="1" applyBorder="1" applyAlignment="1" applyProtection="1">
      <alignment horizontal="left" vertical="center" wrapText="1" indent="1"/>
    </xf>
    <xf numFmtId="0" fontId="6" fillId="0" borderId="5" xfId="47" applyFont="1" applyFill="1" applyBorder="1" applyAlignment="1" applyProtection="1">
      <alignment horizontal="left" vertical="center" wrapText="1" indent="4"/>
    </xf>
    <xf numFmtId="49" fontId="6" fillId="13" borderId="25" xfId="54" applyNumberFormat="1" applyFont="1" applyFill="1" applyBorder="1" applyAlignment="1" applyProtection="1">
      <alignment horizontal="center" vertical="center" wrapText="1"/>
    </xf>
    <xf numFmtId="0" fontId="6" fillId="13" borderId="17" xfId="53" applyNumberFormat="1" applyFont="1" applyFill="1" applyBorder="1" applyAlignment="1" applyProtection="1">
      <alignment horizontal="left" vertical="center" wrapText="1"/>
    </xf>
    <xf numFmtId="49" fontId="6" fillId="13" borderId="18" xfId="54" applyNumberFormat="1" applyFont="1" applyFill="1" applyBorder="1" applyAlignment="1" applyProtection="1">
      <alignment vertical="center" wrapText="1"/>
    </xf>
    <xf numFmtId="49" fontId="29" fillId="7" borderId="15" xfId="33" applyNumberFormat="1" applyFont="1" applyFill="1" applyBorder="1" applyAlignment="1" applyProtection="1">
      <alignment horizontal="center" vertical="center" wrapText="1"/>
    </xf>
    <xf numFmtId="0" fontId="29" fillId="7" borderId="15" xfId="33" applyNumberFormat="1" applyFont="1" applyFill="1" applyBorder="1" applyAlignment="1" applyProtection="1">
      <alignment horizontal="center" vertical="center" wrapText="1"/>
    </xf>
    <xf numFmtId="0" fontId="74" fillId="7" borderId="15" xfId="33" applyNumberFormat="1" applyFont="1" applyFill="1" applyBorder="1" applyAlignment="1" applyProtection="1">
      <alignment horizontal="center" vertical="center" wrapText="1"/>
    </xf>
    <xf numFmtId="0" fontId="66" fillId="0" borderId="0" xfId="54" applyFont="1" applyFill="1" applyAlignment="1" applyProtection="1">
      <alignment vertical="center" wrapText="1"/>
    </xf>
    <xf numFmtId="0" fontId="6" fillId="0" borderId="5" xfId="47" applyFont="1" applyFill="1" applyBorder="1" applyAlignment="1" applyProtection="1">
      <alignment vertical="center" wrapText="1"/>
    </xf>
    <xf numFmtId="0" fontId="102" fillId="0" borderId="0" xfId="0" applyNumberFormat="1" applyFont="1" applyAlignment="1">
      <alignment vertical="center"/>
    </xf>
    <xf numFmtId="49" fontId="56" fillId="0" borderId="0" xfId="53" applyNumberFormat="1" applyFont="1" applyFill="1" applyBorder="1" applyAlignment="1" applyProtection="1">
      <alignment horizontal="center" vertical="center" wrapText="1"/>
    </xf>
    <xf numFmtId="0" fontId="56" fillId="0" borderId="0" xfId="47" applyFont="1" applyFill="1" applyBorder="1" applyAlignment="1" applyProtection="1">
      <alignment vertical="center" wrapText="1"/>
    </xf>
    <xf numFmtId="0" fontId="102" fillId="0" borderId="0" xfId="0" applyNumberFormat="1" applyFont="1" applyBorder="1" applyAlignment="1">
      <alignment vertical="center"/>
    </xf>
    <xf numFmtId="0" fontId="6" fillId="0" borderId="5" xfId="54" applyNumberFormat="1" applyFont="1" applyFill="1" applyBorder="1" applyAlignment="1" applyProtection="1">
      <alignment horizontal="left" vertical="center" wrapText="1" indent="6"/>
    </xf>
    <xf numFmtId="49" fontId="29" fillId="7" borderId="23" xfId="33" applyNumberFormat="1" applyFont="1" applyFill="1" applyBorder="1" applyAlignment="1" applyProtection="1">
      <alignment horizontal="center" vertical="center" wrapText="1"/>
    </xf>
    <xf numFmtId="0" fontId="29" fillId="7" borderId="23" xfId="33" applyNumberFormat="1" applyFont="1" applyFill="1" applyBorder="1" applyAlignment="1" applyProtection="1">
      <alignment horizontal="center" vertical="center" wrapText="1"/>
    </xf>
    <xf numFmtId="0" fontId="74" fillId="7" borderId="23" xfId="33" applyNumberFormat="1" applyFont="1" applyFill="1" applyBorder="1" applyAlignment="1" applyProtection="1">
      <alignment horizontal="center" vertical="center" wrapText="1"/>
    </xf>
    <xf numFmtId="49" fontId="6" fillId="11" borderId="5" xfId="53" applyNumberFormat="1" applyFont="1" applyFill="1" applyBorder="1" applyAlignment="1" applyProtection="1">
      <alignment horizontal="center" vertical="center" wrapText="1"/>
    </xf>
    <xf numFmtId="0" fontId="74" fillId="7" borderId="0" xfId="33" applyNumberFormat="1" applyFont="1" applyFill="1" applyBorder="1" applyAlignment="1" applyProtection="1">
      <alignment horizontal="center" vertical="center" wrapText="1"/>
    </xf>
    <xf numFmtId="0" fontId="6" fillId="12" borderId="5" xfId="45" applyFont="1" applyFill="1" applyBorder="1" applyAlignment="1" applyProtection="1">
      <alignment horizontal="center" vertical="center" wrapText="1"/>
    </xf>
    <xf numFmtId="0" fontId="0" fillId="12" borderId="13" xfId="45" applyFont="1" applyFill="1" applyBorder="1" applyAlignment="1" applyProtection="1">
      <alignment horizontal="center" vertical="center" wrapText="1"/>
    </xf>
    <xf numFmtId="0" fontId="0" fillId="12" borderId="14" xfId="45" applyFont="1" applyFill="1" applyBorder="1" applyAlignment="1" applyProtection="1">
      <alignment horizontal="center" vertical="center" wrapText="1"/>
    </xf>
    <xf numFmtId="0" fontId="6" fillId="12" borderId="23" xfId="45" applyFont="1" applyFill="1" applyBorder="1" applyAlignment="1" applyProtection="1">
      <alignment horizontal="center" vertical="center" wrapText="1"/>
    </xf>
    <xf numFmtId="0" fontId="6" fillId="0" borderId="13" xfId="53" applyFont="1" applyBorder="1" applyAlignment="1" applyProtection="1">
      <alignment horizontal="left" vertical="center"/>
    </xf>
    <xf numFmtId="49" fontId="6" fillId="0" borderId="13" xfId="0" applyNumberFormat="1" applyFont="1" applyBorder="1" applyProtection="1">
      <alignment vertical="top"/>
    </xf>
    <xf numFmtId="49" fontId="37" fillId="0" borderId="13" xfId="0" applyNumberFormat="1" applyFont="1" applyBorder="1" applyProtection="1">
      <alignment vertical="top"/>
    </xf>
    <xf numFmtId="0" fontId="37" fillId="0" borderId="13" xfId="53" applyFont="1" applyBorder="1" applyAlignment="1" applyProtection="1">
      <alignment horizontal="left" vertical="center"/>
    </xf>
    <xf numFmtId="49" fontId="6" fillId="0" borderId="45" xfId="0" applyNumberFormat="1" applyFont="1" applyBorder="1" applyAlignment="1" applyProtection="1">
      <alignment vertical="center" wrapText="1"/>
    </xf>
    <xf numFmtId="0" fontId="6" fillId="0" borderId="16" xfId="54" applyFont="1" applyFill="1" applyBorder="1" applyAlignment="1" applyProtection="1">
      <alignment vertical="center" wrapText="1"/>
    </xf>
    <xf numFmtId="0" fontId="6" fillId="0" borderId="28" xfId="54" applyFont="1" applyFill="1" applyBorder="1" applyAlignment="1" applyProtection="1">
      <alignment vertical="center" wrapText="1"/>
    </xf>
    <xf numFmtId="0" fontId="6" fillId="0" borderId="26" xfId="54" applyFont="1" applyFill="1" applyBorder="1" applyAlignment="1" applyProtection="1">
      <alignment vertical="center" wrapText="1"/>
    </xf>
    <xf numFmtId="0" fontId="18" fillId="0" borderId="0" xfId="55" applyFont="1" applyFill="1" applyBorder="1" applyAlignment="1">
      <alignment vertical="center" wrapText="1"/>
    </xf>
    <xf numFmtId="49" fontId="37" fillId="13" borderId="14" xfId="53" applyNumberFormat="1" applyFont="1" applyFill="1" applyBorder="1" applyAlignment="1" applyProtection="1">
      <alignment horizontal="center" vertical="center" wrapText="1"/>
    </xf>
    <xf numFmtId="0" fontId="103" fillId="0" borderId="0" xfId="47" applyFont="1" applyFill="1" applyBorder="1" applyAlignment="1" applyProtection="1">
      <alignment horizontal="left" vertical="center" wrapText="1"/>
    </xf>
    <xf numFmtId="49" fontId="74" fillId="7" borderId="23" xfId="33" applyNumberFormat="1" applyFont="1" applyFill="1" applyBorder="1" applyAlignment="1" applyProtection="1">
      <alignment horizontal="center" vertical="center" wrapText="1"/>
    </xf>
    <xf numFmtId="49" fontId="6" fillId="7" borderId="5" xfId="53" applyNumberFormat="1" applyFont="1" applyFill="1" applyBorder="1" applyAlignment="1" applyProtection="1">
      <alignment horizontal="center" vertical="center" wrapText="1"/>
    </xf>
    <xf numFmtId="165" fontId="0" fillId="9" borderId="5" xfId="0" applyNumberFormat="1" applyFill="1" applyBorder="1" applyAlignment="1" applyProtection="1">
      <alignment horizontal="right" vertical="center"/>
      <protection locked="0"/>
    </xf>
    <xf numFmtId="4" fontId="0" fillId="13" borderId="13" xfId="0" applyNumberFormat="1" applyFill="1" applyBorder="1" applyAlignment="1" applyProtection="1">
      <alignment horizontal="right" vertical="center"/>
    </xf>
    <xf numFmtId="0" fontId="29" fillId="7" borderId="0" xfId="33" applyNumberFormat="1" applyFont="1" applyFill="1" applyBorder="1" applyAlignment="1" applyProtection="1">
      <alignment vertical="center" wrapText="1"/>
    </xf>
    <xf numFmtId="0" fontId="29" fillId="7" borderId="0" xfId="33" applyNumberFormat="1" applyFont="1" applyFill="1" applyBorder="1" applyAlignment="1" applyProtection="1">
      <alignment horizontal="left" vertical="center" wrapText="1" indent="2"/>
    </xf>
    <xf numFmtId="49" fontId="40" fillId="0" borderId="0" xfId="0" applyFont="1" applyFill="1" applyBorder="1" applyAlignment="1" applyProtection="1">
      <alignment horizontal="left" vertical="center"/>
    </xf>
    <xf numFmtId="49" fontId="40" fillId="0" borderId="0" xfId="0" applyFont="1" applyFill="1" applyBorder="1" applyAlignment="1" applyProtection="1">
      <alignment horizontal="left" vertical="center" indent="2"/>
    </xf>
    <xf numFmtId="49" fontId="28" fillId="0" borderId="0" xfId="0" applyFont="1" applyFill="1" applyBorder="1" applyAlignment="1" applyProtection="1">
      <alignment horizontal="left" vertical="center"/>
    </xf>
    <xf numFmtId="49" fontId="0" fillId="0" borderId="0" xfId="53" applyNumberFormat="1" applyFont="1" applyFill="1" applyBorder="1" applyAlignment="1" applyProtection="1">
      <alignment horizontal="center" vertical="center" wrapText="1"/>
    </xf>
    <xf numFmtId="49" fontId="37" fillId="0" borderId="0" xfId="53" applyNumberFormat="1" applyFont="1" applyFill="1" applyBorder="1" applyAlignment="1" applyProtection="1">
      <alignment horizontal="center" vertical="center" wrapText="1"/>
    </xf>
    <xf numFmtId="49" fontId="11" fillId="0" borderId="0" xfId="0" applyFont="1" applyFill="1" applyProtection="1">
      <alignment vertical="top"/>
    </xf>
    <xf numFmtId="49" fontId="32" fillId="0" borderId="0" xfId="0" applyFont="1" applyFill="1" applyBorder="1" applyProtection="1">
      <alignment vertical="top"/>
    </xf>
    <xf numFmtId="4" fontId="6" fillId="9" borderId="5" xfId="30" applyNumberFormat="1" applyFont="1" applyFill="1" applyBorder="1" applyAlignment="1" applyProtection="1">
      <alignment horizontal="right" vertical="center" wrapText="1"/>
      <protection locked="0"/>
    </xf>
    <xf numFmtId="49" fontId="0" fillId="0" borderId="0" xfId="0">
      <alignment vertical="top"/>
    </xf>
    <xf numFmtId="0" fontId="6" fillId="0" borderId="0" xfId="54" applyFont="1" applyFill="1" applyAlignment="1" applyProtection="1">
      <alignment vertical="center" wrapText="1"/>
    </xf>
    <xf numFmtId="0" fontId="32" fillId="7" borderId="0" xfId="54" applyFont="1" applyFill="1" applyBorder="1" applyAlignment="1" applyProtection="1">
      <alignment vertical="center" wrapText="1"/>
    </xf>
    <xf numFmtId="49" fontId="6" fillId="0" borderId="0" xfId="54" applyNumberFormat="1" applyFont="1" applyFill="1" applyAlignment="1" applyProtection="1">
      <alignment vertical="center" wrapText="1"/>
    </xf>
    <xf numFmtId="49" fontId="28" fillId="13" borderId="13" xfId="0" applyFont="1" applyFill="1" applyBorder="1" applyAlignment="1" applyProtection="1">
      <alignment horizontal="center" vertical="center"/>
    </xf>
    <xf numFmtId="49" fontId="6" fillId="7" borderId="5" xfId="54" applyNumberFormat="1" applyFont="1" applyFill="1" applyBorder="1" applyAlignment="1" applyProtection="1">
      <alignment horizontal="center" vertical="center" wrapText="1"/>
    </xf>
    <xf numFmtId="49" fontId="6" fillId="0" borderId="5" xfId="53" applyNumberFormat="1" applyFont="1" applyFill="1" applyBorder="1" applyAlignment="1" applyProtection="1">
      <alignment horizontal="center" vertical="center" wrapText="1"/>
    </xf>
    <xf numFmtId="49" fontId="28" fillId="13" borderId="15" xfId="0" applyFont="1" applyFill="1" applyBorder="1" applyAlignment="1" applyProtection="1">
      <alignment horizontal="left" vertical="center"/>
    </xf>
    <xf numFmtId="0" fontId="6" fillId="7" borderId="5" xfId="54" applyNumberFormat="1" applyFont="1" applyFill="1" applyBorder="1" applyAlignment="1" applyProtection="1">
      <alignment horizontal="left" vertical="center" wrapText="1" indent="1"/>
    </xf>
    <xf numFmtId="0" fontId="6" fillId="7" borderId="5" xfId="54" applyNumberFormat="1" applyFont="1" applyFill="1" applyBorder="1" applyAlignment="1" applyProtection="1">
      <alignment horizontal="left" vertical="center" wrapText="1" indent="2"/>
    </xf>
    <xf numFmtId="0" fontId="6" fillId="7" borderId="5" xfId="54" applyNumberFormat="1" applyFont="1" applyFill="1" applyBorder="1" applyAlignment="1" applyProtection="1">
      <alignment horizontal="left" vertical="center" wrapText="1" indent="3"/>
    </xf>
    <xf numFmtId="49" fontId="40" fillId="13" borderId="15" xfId="0" applyFont="1" applyFill="1" applyBorder="1" applyAlignment="1" applyProtection="1">
      <alignment horizontal="left" vertical="center" indent="2"/>
    </xf>
    <xf numFmtId="49" fontId="40" fillId="13" borderId="15" xfId="0" applyFont="1" applyFill="1" applyBorder="1" applyAlignment="1" applyProtection="1">
      <alignment horizontal="left" vertical="center" indent="3"/>
    </xf>
    <xf numFmtId="49" fontId="40" fillId="13" borderId="15" xfId="0" applyFont="1" applyFill="1" applyBorder="1" applyAlignment="1" applyProtection="1">
      <alignment horizontal="left" vertical="center" indent="4"/>
    </xf>
    <xf numFmtId="49" fontId="40" fillId="13" borderId="15" xfId="0" applyFont="1" applyFill="1" applyBorder="1" applyAlignment="1" applyProtection="1">
      <alignment horizontal="left" vertical="center" indent="1"/>
    </xf>
    <xf numFmtId="49" fontId="6" fillId="13" borderId="14" xfId="53" applyNumberFormat="1" applyFont="1" applyFill="1" applyBorder="1" applyAlignment="1" applyProtection="1">
      <alignment horizontal="center" vertical="center" wrapText="1"/>
    </xf>
    <xf numFmtId="0" fontId="6" fillId="0" borderId="5" xfId="54" applyNumberFormat="1" applyFont="1" applyFill="1" applyBorder="1" applyAlignment="1" applyProtection="1">
      <alignment horizontal="left" vertical="center" wrapText="1" indent="4"/>
    </xf>
    <xf numFmtId="4" fontId="6" fillId="0" borderId="5" xfId="30" applyNumberFormat="1" applyFont="1" applyFill="1" applyBorder="1" applyAlignment="1" applyProtection="1">
      <alignment horizontal="right" vertical="center" wrapText="1"/>
    </xf>
    <xf numFmtId="49" fontId="37" fillId="13" borderId="15" xfId="53" applyNumberFormat="1" applyFont="1" applyFill="1" applyBorder="1" applyAlignment="1" applyProtection="1">
      <alignment horizontal="center" vertical="center" wrapText="1"/>
    </xf>
    <xf numFmtId="49" fontId="6" fillId="13" borderId="15" xfId="53" applyNumberFormat="1" applyFont="1" applyFill="1" applyBorder="1" applyAlignment="1" applyProtection="1">
      <alignment horizontal="center" vertical="center" wrapText="1"/>
    </xf>
    <xf numFmtId="49" fontId="40" fillId="13" borderId="15" xfId="0" applyFont="1" applyFill="1" applyBorder="1" applyAlignment="1" applyProtection="1">
      <alignment horizontal="left" vertical="center"/>
    </xf>
    <xf numFmtId="49" fontId="6" fillId="13" borderId="15" xfId="54" applyNumberFormat="1" applyFont="1" applyFill="1" applyBorder="1" applyAlignment="1" applyProtection="1">
      <alignment horizontal="left" vertical="center" wrapText="1" indent="4"/>
    </xf>
    <xf numFmtId="4" fontId="0" fillId="13" borderId="15" xfId="0" applyNumberFormat="1" applyFill="1" applyBorder="1" applyAlignment="1" applyProtection="1">
      <alignment horizontal="right" vertical="center"/>
    </xf>
    <xf numFmtId="49" fontId="0" fillId="13" borderId="15" xfId="53" applyNumberFormat="1" applyFont="1" applyFill="1" applyBorder="1" applyAlignment="1" applyProtection="1">
      <alignment horizontal="center" vertical="center" wrapText="1"/>
    </xf>
    <xf numFmtId="49" fontId="40" fillId="13" borderId="13" xfId="0" applyFont="1" applyFill="1" applyBorder="1" applyAlignment="1" applyProtection="1">
      <alignment vertical="center" wrapText="1"/>
    </xf>
    <xf numFmtId="49" fontId="40" fillId="13" borderId="15" xfId="0" applyFont="1" applyFill="1" applyBorder="1" applyAlignment="1" applyProtection="1">
      <alignment vertical="center"/>
    </xf>
    <xf numFmtId="49" fontId="40" fillId="13" borderId="15" xfId="0" applyFont="1" applyFill="1" applyBorder="1" applyAlignment="1" applyProtection="1">
      <alignment vertical="center" wrapText="1"/>
    </xf>
    <xf numFmtId="4" fontId="6" fillId="0" borderId="5" xfId="30" applyNumberFormat="1" applyFont="1" applyFill="1" applyBorder="1" applyAlignment="1" applyProtection="1">
      <alignment vertical="center" wrapText="1"/>
    </xf>
    <xf numFmtId="49" fontId="6" fillId="0" borderId="5" xfId="54" applyNumberFormat="1" applyFont="1" applyFill="1" applyBorder="1" applyAlignment="1" applyProtection="1">
      <alignment horizontal="left" vertical="center" wrapText="1" indent="7"/>
    </xf>
    <xf numFmtId="0" fontId="6" fillId="0" borderId="5" xfId="54" applyNumberFormat="1" applyFont="1" applyFill="1" applyBorder="1" applyAlignment="1" applyProtection="1">
      <alignment horizontal="left" vertical="center" wrapText="1"/>
    </xf>
    <xf numFmtId="0" fontId="6" fillId="7" borderId="5" xfId="54" applyFont="1" applyFill="1" applyBorder="1" applyAlignment="1" applyProtection="1">
      <alignment vertical="center" wrapText="1"/>
    </xf>
    <xf numFmtId="0" fontId="6" fillId="0" borderId="5" xfId="53" applyNumberFormat="1" applyFont="1" applyFill="1" applyBorder="1" applyAlignment="1" applyProtection="1">
      <alignment vertical="center" wrapText="1"/>
    </xf>
    <xf numFmtId="4" fontId="74" fillId="0" borderId="5" xfId="30" applyNumberFormat="1" applyFont="1" applyFill="1" applyBorder="1" applyAlignment="1" applyProtection="1">
      <alignment horizontal="center" vertical="center" wrapText="1"/>
    </xf>
    <xf numFmtId="0" fontId="74" fillId="0" borderId="0" xfId="54" applyFont="1" applyFill="1" applyAlignment="1" applyProtection="1">
      <alignment vertical="center" wrapText="1"/>
    </xf>
    <xf numFmtId="49" fontId="6" fillId="0" borderId="5" xfId="53" applyNumberFormat="1" applyFont="1" applyFill="1" applyBorder="1" applyAlignment="1" applyProtection="1">
      <alignment vertical="center" wrapText="1"/>
    </xf>
    <xf numFmtId="49" fontId="74" fillId="0" borderId="0" xfId="0" applyFont="1">
      <alignment vertical="top"/>
    </xf>
    <xf numFmtId="0" fontId="74" fillId="0" borderId="0" xfId="54" applyFont="1" applyFill="1" applyAlignment="1" applyProtection="1">
      <alignment vertical="center"/>
    </xf>
    <xf numFmtId="49" fontId="74" fillId="0" borderId="0" xfId="0" applyFont="1" applyAlignment="1">
      <alignment vertical="top"/>
    </xf>
    <xf numFmtId="0" fontId="6" fillId="7" borderId="5" xfId="54" applyNumberFormat="1" applyFont="1" applyFill="1" applyBorder="1" applyAlignment="1" applyProtection="1">
      <alignment horizontal="left" vertical="center" wrapText="1"/>
    </xf>
    <xf numFmtId="49" fontId="40" fillId="13" borderId="13" xfId="0" applyFont="1" applyFill="1" applyBorder="1" applyAlignment="1" applyProtection="1">
      <alignment horizontal="left" vertical="center"/>
    </xf>
    <xf numFmtId="4" fontId="0" fillId="7" borderId="5" xfId="0" applyNumberFormat="1" applyFill="1" applyBorder="1" applyAlignment="1" applyProtection="1">
      <alignment horizontal="right" vertical="center"/>
    </xf>
    <xf numFmtId="49" fontId="37" fillId="0" borderId="5" xfId="53" applyNumberFormat="1" applyFont="1" applyFill="1" applyBorder="1" applyAlignment="1" applyProtection="1">
      <alignment vertical="center" wrapText="1"/>
    </xf>
    <xf numFmtId="49" fontId="0" fillId="0" borderId="0" xfId="0">
      <alignment vertical="top"/>
    </xf>
    <xf numFmtId="49" fontId="6" fillId="0" borderId="0" xfId="0" applyFont="1">
      <alignment vertical="top"/>
    </xf>
    <xf numFmtId="49" fontId="0" fillId="0" borderId="0" xfId="0">
      <alignment vertical="top"/>
    </xf>
    <xf numFmtId="49" fontId="32" fillId="0" borderId="0" xfId="0" applyFont="1" applyBorder="1">
      <alignment vertical="top"/>
    </xf>
    <xf numFmtId="49" fontId="40" fillId="13" borderId="15" xfId="0" applyFont="1" applyFill="1" applyBorder="1" applyAlignment="1" applyProtection="1">
      <alignment horizontal="left" vertical="center" indent="1"/>
    </xf>
    <xf numFmtId="49" fontId="6" fillId="0" borderId="0" xfId="0" applyNumberFormat="1" applyFont="1" applyAlignment="1">
      <alignment vertical="center"/>
    </xf>
    <xf numFmtId="49" fontId="6" fillId="0" borderId="0" xfId="0" applyFont="1">
      <alignment vertical="top"/>
    </xf>
    <xf numFmtId="49" fontId="40" fillId="13" borderId="15" xfId="0" applyFont="1" applyFill="1" applyBorder="1" applyAlignment="1" applyProtection="1">
      <alignment horizontal="left" vertical="center"/>
    </xf>
    <xf numFmtId="49" fontId="6" fillId="13" borderId="15" xfId="54" applyNumberFormat="1" applyFont="1" applyFill="1" applyBorder="1" applyAlignment="1" applyProtection="1">
      <alignment horizontal="left" vertical="center" wrapText="1" indent="4"/>
    </xf>
    <xf numFmtId="49" fontId="6" fillId="7" borderId="16" xfId="54" applyNumberFormat="1" applyFont="1" applyFill="1" applyBorder="1" applyAlignment="1" applyProtection="1">
      <alignment horizontal="center" vertical="center" wrapText="1"/>
    </xf>
    <xf numFmtId="0" fontId="0" fillId="0" borderId="0" xfId="0" applyNumberFormat="1" applyAlignment="1">
      <alignment vertical="center"/>
    </xf>
    <xf numFmtId="49" fontId="6" fillId="0" borderId="5" xfId="0" applyNumberFormat="1" applyFont="1" applyBorder="1" applyAlignment="1" applyProtection="1">
      <alignment vertical="top" wrapText="1"/>
    </xf>
    <xf numFmtId="0" fontId="0" fillId="13" borderId="15" xfId="0" applyNumberFormat="1" applyFill="1" applyBorder="1" applyAlignment="1" applyProtection="1">
      <alignment vertical="center"/>
    </xf>
    <xf numFmtId="49" fontId="0" fillId="0" borderId="0" xfId="0">
      <alignment vertical="top"/>
    </xf>
    <xf numFmtId="0" fontId="0" fillId="0" borderId="0" xfId="0" applyNumberFormat="1" applyAlignment="1">
      <alignment vertical="center"/>
    </xf>
    <xf numFmtId="0" fontId="40" fillId="13" borderId="13" xfId="0" applyNumberFormat="1" applyFont="1" applyFill="1" applyBorder="1" applyAlignment="1" applyProtection="1">
      <alignment horizontal="left" vertical="center"/>
    </xf>
    <xf numFmtId="0" fontId="40" fillId="13" borderId="15" xfId="0" applyNumberFormat="1" applyFont="1" applyFill="1" applyBorder="1" applyAlignment="1" applyProtection="1">
      <alignment horizontal="left" vertical="center"/>
    </xf>
    <xf numFmtId="0" fontId="40" fillId="13" borderId="14" xfId="0" applyNumberFormat="1" applyFont="1" applyFill="1" applyBorder="1" applyAlignment="1" applyProtection="1">
      <alignment horizontal="left" vertical="center"/>
    </xf>
    <xf numFmtId="0" fontId="0" fillId="0" borderId="0" xfId="0" applyNumberFormat="1" applyBorder="1" applyAlignment="1">
      <alignment vertical="center"/>
    </xf>
    <xf numFmtId="49" fontId="0" fillId="0" borderId="0" xfId="0" applyNumberFormat="1" applyAlignment="1">
      <alignment vertical="center"/>
    </xf>
    <xf numFmtId="0" fontId="6" fillId="0" borderId="0" xfId="53" applyNumberFormat="1" applyFont="1" applyFill="1" applyBorder="1" applyAlignment="1" applyProtection="1">
      <alignment horizontal="left" vertical="center" wrapText="1" indent="1"/>
    </xf>
    <xf numFmtId="0" fontId="0" fillId="0" borderId="0" xfId="52" applyFont="1" applyFill="1" applyBorder="1" applyAlignment="1" applyProtection="1">
      <alignment horizontal="right" vertical="center" wrapText="1" indent="1"/>
    </xf>
    <xf numFmtId="0" fontId="6" fillId="0" borderId="5" xfId="51" applyFont="1" applyFill="1" applyBorder="1" applyAlignment="1" applyProtection="1">
      <alignment vertical="center" wrapText="1"/>
    </xf>
    <xf numFmtId="0" fontId="6" fillId="0" borderId="0" xfId="47" applyFont="1" applyFill="1" applyBorder="1" applyAlignment="1" applyProtection="1">
      <alignment vertical="center" wrapText="1"/>
    </xf>
    <xf numFmtId="49" fontId="6" fillId="0" borderId="5" xfId="0" applyNumberFormat="1" applyFont="1" applyFill="1" applyBorder="1" applyAlignment="1" applyProtection="1">
      <alignment vertical="center" wrapText="1"/>
    </xf>
    <xf numFmtId="0" fontId="6" fillId="7" borderId="0" xfId="54" applyFont="1" applyFill="1" applyBorder="1" applyAlignment="1" applyProtection="1">
      <alignment vertical="center" wrapText="1"/>
    </xf>
    <xf numFmtId="0" fontId="8" fillId="7" borderId="0" xfId="54" applyFont="1" applyFill="1" applyBorder="1" applyAlignment="1" applyProtection="1">
      <alignment horizontal="center" vertical="center" wrapText="1"/>
    </xf>
    <xf numFmtId="0" fontId="0" fillId="12" borderId="5" xfId="45" applyFont="1" applyFill="1" applyBorder="1" applyAlignment="1" applyProtection="1">
      <alignment horizontal="center" vertical="center" wrapText="1"/>
    </xf>
    <xf numFmtId="49" fontId="28" fillId="13" borderId="15" xfId="0" applyFont="1" applyFill="1" applyBorder="1" applyAlignment="1" applyProtection="1">
      <alignment horizontal="left" vertical="center"/>
    </xf>
    <xf numFmtId="49" fontId="40" fillId="13" borderId="15" xfId="0" applyFont="1" applyFill="1" applyBorder="1" applyAlignment="1" applyProtection="1">
      <alignment horizontal="left" vertical="center" indent="2"/>
    </xf>
    <xf numFmtId="49" fontId="40" fillId="13" borderId="15" xfId="0" applyFont="1" applyFill="1" applyBorder="1" applyAlignment="1" applyProtection="1">
      <alignment horizontal="left" vertical="center" indent="3"/>
    </xf>
    <xf numFmtId="49" fontId="40" fillId="13" borderId="15" xfId="0" applyFont="1" applyFill="1" applyBorder="1" applyAlignment="1" applyProtection="1">
      <alignment horizontal="left" vertical="center" indent="4"/>
    </xf>
    <xf numFmtId="0" fontId="6" fillId="0" borderId="0" xfId="47" applyFont="1" applyFill="1" applyBorder="1" applyAlignment="1" applyProtection="1">
      <alignment vertical="center" wrapText="1"/>
    </xf>
    <xf numFmtId="49" fontId="6" fillId="13" borderId="14" xfId="53" applyNumberFormat="1" applyFont="1" applyFill="1" applyBorder="1" applyAlignment="1" applyProtection="1">
      <alignment horizontal="center" vertical="center" wrapText="1"/>
    </xf>
    <xf numFmtId="4" fontId="6" fillId="0" borderId="5" xfId="30" applyNumberFormat="1" applyFont="1" applyFill="1" applyBorder="1" applyAlignment="1" applyProtection="1">
      <alignment horizontal="right" vertical="center" wrapText="1"/>
    </xf>
    <xf numFmtId="49" fontId="37" fillId="13" borderId="15" xfId="53" applyNumberFormat="1" applyFont="1" applyFill="1" applyBorder="1" applyAlignment="1" applyProtection="1">
      <alignment horizontal="center" vertical="center" wrapText="1"/>
    </xf>
    <xf numFmtId="49" fontId="6" fillId="13" borderId="15" xfId="53" applyNumberFormat="1" applyFont="1" applyFill="1" applyBorder="1" applyAlignment="1" applyProtection="1">
      <alignment horizontal="center" vertical="center" wrapText="1"/>
    </xf>
    <xf numFmtId="49" fontId="0" fillId="13" borderId="15" xfId="53" applyNumberFormat="1" applyFont="1" applyFill="1" applyBorder="1" applyAlignment="1" applyProtection="1">
      <alignment horizontal="center" vertical="center" wrapText="1"/>
    </xf>
    <xf numFmtId="0" fontId="6" fillId="0" borderId="0" xfId="53" applyNumberFormat="1" applyFont="1" applyFill="1" applyBorder="1" applyAlignment="1" applyProtection="1">
      <alignment vertical="center" wrapText="1"/>
    </xf>
    <xf numFmtId="0" fontId="6" fillId="0" borderId="0" xfId="54" applyNumberFormat="1" applyFont="1" applyFill="1" applyAlignment="1" applyProtection="1">
      <alignment vertical="center" wrapText="1"/>
    </xf>
    <xf numFmtId="4" fontId="74" fillId="0" borderId="5" xfId="30" applyNumberFormat="1" applyFont="1" applyFill="1" applyBorder="1" applyAlignment="1" applyProtection="1">
      <alignment horizontal="center" vertical="center" wrapText="1"/>
    </xf>
    <xf numFmtId="0" fontId="74" fillId="0" borderId="0" xfId="53" applyNumberFormat="1" applyFont="1" applyFill="1" applyBorder="1" applyAlignment="1" applyProtection="1">
      <alignment vertical="center" wrapText="1"/>
    </xf>
    <xf numFmtId="0" fontId="74" fillId="0" borderId="0" xfId="0" applyNumberFormat="1" applyFont="1" applyFill="1" applyBorder="1" applyAlignment="1">
      <alignment vertical="center"/>
    </xf>
    <xf numFmtId="0" fontId="0" fillId="0" borderId="0" xfId="0" applyNumberFormat="1" applyFill="1" applyBorder="1" applyAlignment="1" applyProtection="1">
      <alignment vertical="center"/>
    </xf>
    <xf numFmtId="0" fontId="74" fillId="0" borderId="0" xfId="0" applyNumberFormat="1" applyFont="1" applyFill="1" applyBorder="1" applyAlignment="1" applyProtection="1">
      <alignment vertical="center"/>
    </xf>
    <xf numFmtId="49" fontId="6" fillId="11" borderId="5" xfId="53" applyNumberFormat="1" applyFont="1" applyFill="1" applyBorder="1" applyAlignment="1" applyProtection="1">
      <alignment horizontal="center" vertical="center" wrapText="1"/>
    </xf>
    <xf numFmtId="49" fontId="6" fillId="0" borderId="0"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74" fillId="0" borderId="0" xfId="0" applyNumberFormat="1" applyFont="1" applyFill="1" applyBorder="1" applyAlignment="1">
      <alignment horizontal="center" vertical="center"/>
    </xf>
    <xf numFmtId="0" fontId="29" fillId="7" borderId="23" xfId="33" applyNumberFormat="1" applyFont="1" applyFill="1" applyBorder="1" applyAlignment="1" applyProtection="1">
      <alignment horizontal="center" vertical="center" wrapText="1"/>
    </xf>
    <xf numFmtId="0" fontId="6" fillId="0" borderId="0" xfId="47" applyFont="1" applyFill="1" applyBorder="1" applyAlignment="1" applyProtection="1">
      <alignment horizontal="right" vertical="center" wrapText="1"/>
    </xf>
    <xf numFmtId="0" fontId="0" fillId="12" borderId="5" xfId="47" applyFont="1" applyFill="1" applyBorder="1" applyAlignment="1" applyProtection="1">
      <alignment horizontal="center" vertical="center" wrapText="1"/>
    </xf>
    <xf numFmtId="0" fontId="6" fillId="7" borderId="5" xfId="54" applyNumberFormat="1" applyFont="1" applyFill="1" applyBorder="1" applyAlignment="1" applyProtection="1">
      <alignment horizontal="left" vertical="center" wrapText="1"/>
    </xf>
    <xf numFmtId="0" fontId="0" fillId="0" borderId="0" xfId="0" applyNumberFormat="1" applyAlignment="1">
      <alignment horizontal="left" vertical="top" wrapText="1"/>
    </xf>
    <xf numFmtId="0" fontId="102" fillId="0" borderId="0" xfId="0" applyNumberFormat="1" applyFont="1" applyFill="1" applyBorder="1" applyAlignment="1" applyProtection="1">
      <alignment vertical="center"/>
    </xf>
    <xf numFmtId="49" fontId="56" fillId="0" borderId="0" xfId="54" applyNumberFormat="1" applyFont="1" applyFill="1" applyAlignment="1" applyProtection="1">
      <alignment vertical="center" wrapText="1"/>
    </xf>
    <xf numFmtId="0" fontId="105" fillId="7" borderId="0" xfId="54" applyFont="1" applyFill="1" applyBorder="1" applyAlignment="1" applyProtection="1">
      <alignment vertical="center" wrapText="1"/>
    </xf>
    <xf numFmtId="0" fontId="56" fillId="7" borderId="0" xfId="54" applyFont="1" applyFill="1" applyBorder="1" applyAlignment="1" applyProtection="1">
      <alignment vertical="center" wrapText="1"/>
    </xf>
    <xf numFmtId="0" fontId="6" fillId="7" borderId="0" xfId="52" applyFont="1" applyFill="1" applyBorder="1" applyAlignment="1" applyProtection="1">
      <alignment horizontal="right" vertical="center" wrapText="1" indent="1"/>
    </xf>
    <xf numFmtId="0" fontId="6" fillId="0" borderId="0" xfId="54" applyFont="1" applyFill="1" applyAlignment="1" applyProtection="1">
      <alignment vertical="center" wrapText="1"/>
    </xf>
    <xf numFmtId="49" fontId="6" fillId="0" borderId="5" xfId="54" applyNumberFormat="1" applyFont="1" applyFill="1" applyBorder="1" applyAlignment="1" applyProtection="1">
      <alignment horizontal="left" vertical="center" wrapText="1"/>
    </xf>
    <xf numFmtId="0" fontId="6" fillId="0" borderId="5" xfId="53" applyNumberFormat="1" applyFont="1" applyFill="1" applyBorder="1" applyAlignment="1" applyProtection="1">
      <alignment horizontal="center" vertical="center" wrapText="1"/>
    </xf>
    <xf numFmtId="0" fontId="6" fillId="0" borderId="5" xfId="53" applyFont="1" applyBorder="1" applyAlignment="1" applyProtection="1">
      <alignment horizontal="left" vertical="center"/>
    </xf>
    <xf numFmtId="0" fontId="6" fillId="0" borderId="0" xfId="54" applyFont="1" applyFill="1" applyBorder="1" applyAlignment="1" applyProtection="1">
      <alignment vertical="center" wrapText="1"/>
    </xf>
    <xf numFmtId="0" fontId="6" fillId="8" borderId="5" xfId="53" applyNumberFormat="1" applyFont="1" applyFill="1" applyBorder="1" applyAlignment="1" applyProtection="1">
      <alignment horizontal="left" vertical="center" wrapText="1"/>
    </xf>
    <xf numFmtId="0" fontId="66" fillId="0" borderId="0" xfId="54" applyFont="1" applyFill="1" applyAlignment="1" applyProtection="1">
      <alignment vertical="center" wrapText="1"/>
    </xf>
    <xf numFmtId="49" fontId="74" fillId="0" borderId="0" xfId="54" applyNumberFormat="1" applyFont="1" applyFill="1" applyAlignment="1" applyProtection="1">
      <alignment vertical="center" wrapText="1"/>
    </xf>
    <xf numFmtId="0" fontId="74" fillId="0" borderId="0" xfId="54" applyFont="1" applyFill="1" applyAlignment="1" applyProtection="1">
      <alignment vertical="center" wrapText="1"/>
    </xf>
    <xf numFmtId="0" fontId="32" fillId="0" borderId="0" xfId="54" applyFont="1" applyFill="1" applyAlignment="1" applyProtection="1">
      <alignment vertical="center" wrapText="1"/>
    </xf>
    <xf numFmtId="0" fontId="6" fillId="0" borderId="5" xfId="47" applyNumberFormat="1" applyFont="1" applyFill="1" applyBorder="1" applyAlignment="1" applyProtection="1">
      <alignment horizontal="center" vertical="center" wrapText="1"/>
    </xf>
    <xf numFmtId="49" fontId="80" fillId="7" borderId="0" xfId="33" applyNumberFormat="1" applyFont="1" applyFill="1" applyBorder="1" applyAlignment="1" applyProtection="1">
      <alignment horizontal="center" vertical="center" wrapText="1"/>
    </xf>
    <xf numFmtId="0" fontId="80" fillId="0" borderId="0" xfId="47" applyNumberFormat="1" applyFont="1" applyFill="1" applyBorder="1" applyAlignment="1" applyProtection="1">
      <alignment horizontal="center" vertical="center" wrapText="1"/>
    </xf>
    <xf numFmtId="0" fontId="80" fillId="0" borderId="0" xfId="53" applyNumberFormat="1" applyFont="1" applyFill="1" applyBorder="1" applyAlignment="1" applyProtection="1">
      <alignment horizontal="center" vertical="center" wrapText="1"/>
    </xf>
    <xf numFmtId="0" fontId="6" fillId="0" borderId="5" xfId="54" applyNumberFormat="1" applyFont="1" applyFill="1" applyBorder="1" applyAlignment="1" applyProtection="1">
      <alignment horizontal="center" vertical="center" wrapText="1"/>
    </xf>
    <xf numFmtId="0" fontId="6" fillId="0" borderId="5" xfId="47" applyFont="1" applyFill="1" applyBorder="1" applyAlignment="1" applyProtection="1">
      <alignment horizontal="left" vertical="center" wrapText="1" indent="1"/>
    </xf>
    <xf numFmtId="0" fontId="6" fillId="0" borderId="5" xfId="54" applyNumberFormat="1" applyFont="1" applyFill="1" applyBorder="1" applyAlignment="1" applyProtection="1">
      <alignment vertical="center" wrapText="1"/>
    </xf>
    <xf numFmtId="0" fontId="6" fillId="0" borderId="5" xfId="47" applyFont="1" applyFill="1" applyBorder="1" applyAlignment="1" applyProtection="1">
      <alignment horizontal="left" vertical="center" wrapText="1" indent="3"/>
    </xf>
    <xf numFmtId="0" fontId="6" fillId="0" borderId="5" xfId="47" applyFont="1" applyFill="1" applyBorder="1" applyAlignment="1" applyProtection="1">
      <alignment horizontal="left" vertical="center" wrapText="1" indent="4"/>
    </xf>
    <xf numFmtId="49" fontId="6" fillId="13" borderId="13" xfId="54" applyNumberFormat="1" applyFont="1" applyFill="1" applyBorder="1" applyAlignment="1" applyProtection="1">
      <alignment horizontal="center" vertical="center" wrapText="1"/>
    </xf>
    <xf numFmtId="0" fontId="6" fillId="13" borderId="15" xfId="53" applyNumberFormat="1" applyFont="1" applyFill="1" applyBorder="1" applyAlignment="1" applyProtection="1">
      <alignment horizontal="left" vertical="center" wrapText="1"/>
    </xf>
    <xf numFmtId="49" fontId="6" fillId="13" borderId="14" xfId="54" applyNumberFormat="1" applyFont="1" applyFill="1" applyBorder="1" applyAlignment="1" applyProtection="1">
      <alignment vertical="center" wrapText="1"/>
    </xf>
    <xf numFmtId="49" fontId="6" fillId="0" borderId="0" xfId="54" applyNumberFormat="1"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49" fontId="6" fillId="10" borderId="5" xfId="35" applyNumberFormat="1" applyFont="1" applyFill="1" applyBorder="1" applyAlignment="1" applyProtection="1">
      <alignment horizontal="center" vertical="top" wrapText="1"/>
    </xf>
    <xf numFmtId="0" fontId="56" fillId="0" borderId="0" xfId="54" applyFont="1" applyFill="1" applyAlignment="1" applyProtection="1">
      <alignment vertical="center" wrapText="1"/>
    </xf>
    <xf numFmtId="0" fontId="74" fillId="0" borderId="0" xfId="54" applyFont="1" applyFill="1" applyAlignment="1" applyProtection="1">
      <alignment vertical="center"/>
    </xf>
    <xf numFmtId="0" fontId="6" fillId="0" borderId="5" xfId="47" applyFont="1" applyFill="1" applyBorder="1" applyAlignment="1" applyProtection="1">
      <alignment horizontal="left" vertical="center" wrapText="1" indent="2"/>
    </xf>
    <xf numFmtId="0" fontId="106" fillId="7" borderId="0" xfId="54" applyFont="1" applyFill="1" applyBorder="1" applyAlignment="1" applyProtection="1">
      <alignment horizontal="center" vertical="center" wrapText="1"/>
    </xf>
    <xf numFmtId="0" fontId="56" fillId="0" borderId="0" xfId="53" applyNumberFormat="1" applyFont="1" applyFill="1" applyBorder="1" applyAlignment="1" applyProtection="1">
      <alignment vertical="center" wrapText="1"/>
    </xf>
    <xf numFmtId="0" fontId="56" fillId="0" borderId="0" xfId="54" applyFont="1" applyFill="1" applyBorder="1" applyAlignment="1" applyProtection="1">
      <alignment vertical="center" wrapText="1"/>
    </xf>
    <xf numFmtId="49" fontId="40" fillId="13" borderId="17" xfId="0" applyFont="1" applyFill="1" applyBorder="1" applyAlignment="1" applyProtection="1">
      <alignment vertical="center" wrapText="1"/>
    </xf>
    <xf numFmtId="49" fontId="40" fillId="13" borderId="17" xfId="0" applyFont="1" applyFill="1" applyBorder="1" applyAlignment="1" applyProtection="1">
      <alignment vertical="center"/>
    </xf>
    <xf numFmtId="49" fontId="6" fillId="13" borderId="17" xfId="54" applyNumberFormat="1" applyFont="1" applyFill="1" applyBorder="1" applyAlignment="1" applyProtection="1">
      <alignment horizontal="left" vertical="center" wrapText="1" indent="4"/>
    </xf>
    <xf numFmtId="0" fontId="6" fillId="0" borderId="14" xfId="54" applyNumberFormat="1" applyFont="1" applyFill="1" applyBorder="1" applyAlignment="1" applyProtection="1">
      <alignment horizontal="left" vertical="center" wrapText="1" indent="4"/>
    </xf>
    <xf numFmtId="0" fontId="6" fillId="0" borderId="13" xfId="54" applyNumberFormat="1" applyFont="1" applyFill="1" applyBorder="1" applyAlignment="1" applyProtection="1">
      <alignment horizontal="left" vertical="center" wrapText="1" indent="6"/>
    </xf>
    <xf numFmtId="4" fontId="0" fillId="7" borderId="13" xfId="0" applyNumberFormat="1" applyFill="1" applyBorder="1" applyAlignment="1" applyProtection="1">
      <alignment horizontal="right" vertical="center"/>
    </xf>
    <xf numFmtId="49" fontId="56" fillId="0" borderId="46" xfId="53" applyNumberFormat="1" applyFont="1" applyFill="1" applyBorder="1" applyAlignment="1" applyProtection="1">
      <alignment horizontal="center" vertical="center" wrapText="1"/>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6" fillId="0" borderId="20" xfId="54" applyFont="1" applyFill="1" applyBorder="1" applyAlignment="1" applyProtection="1">
      <alignment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6" fillId="0" borderId="20" xfId="0" applyFont="1" applyBorder="1">
      <alignment vertical="top"/>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49" fontId="0" fillId="0" borderId="20" xfId="0" applyBorder="1">
      <alignment vertical="top"/>
    </xf>
    <xf numFmtId="49" fontId="74" fillId="0" borderId="0" xfId="0" applyNumberFormat="1" applyFont="1" applyFill="1" applyBorder="1" applyAlignment="1" applyProtection="1">
      <alignment vertical="center"/>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6" fillId="0" borderId="20" xfId="54" applyFont="1" applyFill="1" applyBorder="1" applyAlignment="1" applyProtection="1">
      <alignment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6" fillId="0" borderId="20" xfId="0" applyFont="1" applyBorder="1">
      <alignment vertical="top"/>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49" fontId="0" fillId="0" borderId="20" xfId="0" applyBorder="1">
      <alignment vertical="top"/>
    </xf>
    <xf numFmtId="49" fontId="74" fillId="0" borderId="0" xfId="0" applyNumberFormat="1" applyFont="1" applyFill="1" applyBorder="1" applyAlignment="1" applyProtection="1">
      <alignment vertical="center"/>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6" fillId="0" borderId="20" xfId="54" applyFont="1" applyFill="1" applyBorder="1" applyAlignment="1" applyProtection="1">
      <alignment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6" fillId="0" borderId="20" xfId="0" applyFont="1" applyBorder="1">
      <alignment vertical="top"/>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49" fontId="0" fillId="0" borderId="20" xfId="0" applyBorder="1">
      <alignment vertical="top"/>
    </xf>
    <xf numFmtId="49" fontId="74" fillId="0" borderId="0" xfId="0" applyNumberFormat="1" applyFont="1" applyFill="1" applyBorder="1" applyAlignment="1" applyProtection="1">
      <alignment vertical="center"/>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6" fillId="0" borderId="20" xfId="54" applyFont="1" applyFill="1" applyBorder="1" applyAlignment="1" applyProtection="1">
      <alignment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6" fillId="0" borderId="20" xfId="0" applyFont="1" applyBorder="1">
      <alignment vertical="top"/>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49" fontId="0" fillId="0" borderId="20" xfId="0" applyBorder="1">
      <alignment vertical="top"/>
    </xf>
    <xf numFmtId="49" fontId="74" fillId="0" borderId="0" xfId="0" applyNumberFormat="1" applyFont="1" applyFill="1" applyBorder="1" applyAlignment="1" applyProtection="1">
      <alignment vertical="center"/>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33" fillId="0" borderId="20" xfId="54" applyFont="1" applyFill="1" applyBorder="1" applyAlignment="1" applyProtection="1">
      <alignment horizontal="center"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0" fontId="6" fillId="0" borderId="0" xfId="54" applyFont="1" applyFill="1" applyAlignment="1" applyProtection="1">
      <alignment vertical="center" wrapText="1"/>
    </xf>
    <xf numFmtId="49" fontId="32" fillId="0" borderId="0" xfId="0" applyFont="1" applyBorder="1">
      <alignment vertical="top"/>
    </xf>
    <xf numFmtId="0" fontId="33" fillId="0" borderId="0" xfId="54" applyFont="1" applyFill="1" applyAlignment="1" applyProtection="1">
      <alignment horizontal="center" vertical="center" wrapText="1"/>
    </xf>
    <xf numFmtId="49" fontId="6" fillId="0" borderId="0" xfId="0" applyFont="1" applyBorder="1">
      <alignment vertical="top"/>
    </xf>
    <xf numFmtId="49" fontId="6" fillId="0" borderId="0" xfId="0" applyFont="1" applyBorder="1" applyAlignment="1">
      <alignment vertical="top"/>
    </xf>
    <xf numFmtId="0" fontId="74" fillId="0" borderId="0" xfId="54" applyFont="1" applyFill="1" applyBorder="1" applyAlignment="1" applyProtection="1">
      <alignment vertical="center" wrapText="1"/>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6" fillId="0" borderId="20" xfId="54" applyFont="1" applyFill="1" applyBorder="1" applyAlignment="1" applyProtection="1">
      <alignment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6" fillId="0" borderId="20" xfId="0" applyFont="1" applyBorder="1">
      <alignment vertical="top"/>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49" fontId="0" fillId="0" borderId="20" xfId="0" applyBorder="1">
      <alignment vertical="top"/>
    </xf>
    <xf numFmtId="49" fontId="74" fillId="0" borderId="0" xfId="0" applyNumberFormat="1" applyFont="1" applyFill="1" applyBorder="1" applyAlignment="1" applyProtection="1">
      <alignment vertical="center"/>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6" fillId="0" borderId="20" xfId="54" applyFont="1" applyFill="1" applyBorder="1" applyAlignment="1" applyProtection="1">
      <alignment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6" fillId="0" borderId="20" xfId="0" applyFont="1" applyBorder="1">
      <alignment vertical="top"/>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49" fontId="0" fillId="0" borderId="20" xfId="0" applyBorder="1">
      <alignment vertical="top"/>
    </xf>
    <xf numFmtId="49" fontId="74" fillId="0" borderId="0" xfId="0" applyNumberFormat="1" applyFont="1" applyFill="1" applyBorder="1" applyAlignment="1" applyProtection="1">
      <alignment vertical="center"/>
    </xf>
    <xf numFmtId="49" fontId="0" fillId="0" borderId="0" xfId="0">
      <alignment vertical="top"/>
    </xf>
    <xf numFmtId="0" fontId="6" fillId="0" borderId="0" xfId="54" applyFont="1" applyFill="1" applyAlignment="1" applyProtection="1">
      <alignment vertical="center" wrapText="1"/>
    </xf>
    <xf numFmtId="0" fontId="33" fillId="7" borderId="0" xfId="54" applyFont="1" applyFill="1" applyBorder="1" applyAlignment="1" applyProtection="1">
      <alignment horizontal="center" vertical="center" wrapText="1"/>
    </xf>
    <xf numFmtId="49" fontId="11" fillId="0" borderId="0" xfId="0" applyFont="1">
      <alignment vertical="top"/>
    </xf>
    <xf numFmtId="49" fontId="32" fillId="0" borderId="0" xfId="0" applyFont="1" applyBorder="1">
      <alignment vertical="top"/>
    </xf>
    <xf numFmtId="0" fontId="32" fillId="7" borderId="0" xfId="54" applyFont="1" applyFill="1" applyBorder="1" applyAlignment="1" applyProtection="1">
      <alignment vertical="center" wrapText="1"/>
    </xf>
    <xf numFmtId="0" fontId="33" fillId="0" borderId="0" xfId="54" applyFont="1" applyFill="1" applyAlignment="1" applyProtection="1">
      <alignment horizontal="center" vertical="center" wrapText="1"/>
    </xf>
    <xf numFmtId="49" fontId="6" fillId="0" borderId="0" xfId="0" applyNumberFormat="1" applyFont="1" applyAlignment="1">
      <alignment vertical="center"/>
    </xf>
    <xf numFmtId="49" fontId="6" fillId="0" borderId="0" xfId="0" applyFont="1">
      <alignment vertical="top"/>
    </xf>
    <xf numFmtId="49" fontId="6" fillId="0" borderId="0" xfId="0" applyFont="1" applyBorder="1">
      <alignment vertical="top"/>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49" fontId="74" fillId="0" borderId="0" xfId="0" applyFont="1" applyBorder="1">
      <alignment vertical="top"/>
    </xf>
    <xf numFmtId="49" fontId="74" fillId="0" borderId="0" xfId="0" applyNumberFormat="1" applyFont="1" applyBorder="1" applyAlignment="1">
      <alignment vertical="center"/>
    </xf>
    <xf numFmtId="0" fontId="33" fillId="7" borderId="0" xfId="54" applyFont="1" applyFill="1" applyBorder="1" applyAlignment="1" applyProtection="1">
      <alignment vertical="center" wrapText="1"/>
    </xf>
    <xf numFmtId="0" fontId="11" fillId="0" borderId="0" xfId="54" applyFont="1" applyFill="1" applyBorder="1" applyAlignment="1" applyProtection="1">
      <alignment horizontal="center" vertical="center" wrapText="1"/>
    </xf>
    <xf numFmtId="0" fontId="11" fillId="0" borderId="0" xfId="54" applyFont="1" applyFill="1" applyBorder="1" applyAlignment="1" applyProtection="1">
      <alignment vertical="center" wrapText="1"/>
    </xf>
    <xf numFmtId="49" fontId="0" fillId="0" borderId="0" xfId="0">
      <alignment vertical="top"/>
    </xf>
    <xf numFmtId="0" fontId="6" fillId="0" borderId="0" xfId="54" applyFont="1" applyFill="1" applyAlignment="1" applyProtection="1">
      <alignment vertical="center" wrapText="1"/>
    </xf>
    <xf numFmtId="0" fontId="6" fillId="7" borderId="0" xfId="54" applyFont="1" applyFill="1" applyBorder="1" applyAlignment="1" applyProtection="1">
      <alignment vertical="center" wrapText="1"/>
    </xf>
    <xf numFmtId="0" fontId="33" fillId="7" borderId="0" xfId="54" applyFont="1" applyFill="1" applyBorder="1" applyAlignment="1" applyProtection="1">
      <alignment horizontal="center" vertical="center" wrapText="1"/>
    </xf>
    <xf numFmtId="49" fontId="11" fillId="0" borderId="0" xfId="0" applyFont="1">
      <alignment vertical="top"/>
    </xf>
    <xf numFmtId="49" fontId="32" fillId="0" borderId="0" xfId="0" applyFont="1" applyBorder="1">
      <alignment vertical="top"/>
    </xf>
    <xf numFmtId="0" fontId="32" fillId="7" borderId="0" xfId="54" applyFont="1" applyFill="1" applyBorder="1" applyAlignment="1" applyProtection="1">
      <alignment vertical="center" wrapText="1"/>
    </xf>
    <xf numFmtId="49" fontId="6" fillId="0" borderId="0" xfId="54" applyNumberFormat="1" applyFont="1" applyFill="1" applyAlignment="1" applyProtection="1">
      <alignment vertical="center" wrapText="1"/>
    </xf>
    <xf numFmtId="0" fontId="11" fillId="0" borderId="0" xfId="54" applyFont="1" applyFill="1" applyAlignment="1" applyProtection="1">
      <alignment horizontal="center" vertical="center" wrapText="1"/>
    </xf>
    <xf numFmtId="0" fontId="6" fillId="0" borderId="0" xfId="54" applyFont="1" applyFill="1" applyBorder="1" applyAlignment="1" applyProtection="1">
      <alignment vertical="center" wrapText="1"/>
    </xf>
    <xf numFmtId="49" fontId="40" fillId="13" borderId="15" xfId="0" applyFont="1" applyFill="1" applyBorder="1" applyAlignment="1" applyProtection="1">
      <alignment horizontal="left" vertical="center" indent="2"/>
    </xf>
    <xf numFmtId="49" fontId="40" fillId="13" borderId="15" xfId="0" applyFont="1" applyFill="1" applyBorder="1" applyAlignment="1" applyProtection="1">
      <alignment horizontal="left" vertical="center" indent="3"/>
    </xf>
    <xf numFmtId="49" fontId="40" fillId="13" borderId="15" xfId="0" applyFont="1" applyFill="1" applyBorder="1" applyAlignment="1" applyProtection="1">
      <alignment horizontal="left" vertical="center" indent="4"/>
    </xf>
    <xf numFmtId="49" fontId="6" fillId="0" borderId="0" xfId="0" applyNumberFormat="1" applyFont="1" applyAlignment="1">
      <alignment vertical="center"/>
    </xf>
    <xf numFmtId="49" fontId="6" fillId="0" borderId="0" xfId="0" applyFont="1">
      <alignment vertical="top"/>
    </xf>
    <xf numFmtId="49" fontId="6" fillId="13" borderId="18" xfId="53" applyNumberFormat="1" applyFont="1" applyFill="1" applyBorder="1" applyAlignment="1" applyProtection="1">
      <alignment horizontal="center" vertical="center" wrapText="1"/>
    </xf>
    <xf numFmtId="49" fontId="37" fillId="13" borderId="15" xfId="53" applyNumberFormat="1" applyFont="1" applyFill="1" applyBorder="1" applyAlignment="1" applyProtection="1">
      <alignment horizontal="center" vertical="center" wrapText="1"/>
    </xf>
    <xf numFmtId="49" fontId="6" fillId="13" borderId="15" xfId="53" applyNumberFormat="1" applyFont="1" applyFill="1" applyBorder="1" applyAlignment="1" applyProtection="1">
      <alignment horizontal="center" vertical="center" wrapText="1"/>
    </xf>
    <xf numFmtId="0" fontId="0" fillId="0" borderId="0" xfId="0" applyNumberFormat="1" applyFill="1" applyBorder="1" applyAlignment="1">
      <alignment vertical="center"/>
    </xf>
    <xf numFmtId="0" fontId="74" fillId="0" borderId="0" xfId="54" applyFont="1" applyFill="1" applyAlignment="1" applyProtection="1">
      <alignment vertical="center" wrapText="1"/>
    </xf>
    <xf numFmtId="0" fontId="41" fillId="7" borderId="0" xfId="54" applyFont="1" applyFill="1" applyBorder="1" applyAlignment="1" applyProtection="1">
      <alignment vertical="top" wrapText="1"/>
    </xf>
    <xf numFmtId="49" fontId="74" fillId="0" borderId="0" xfId="0" applyFont="1">
      <alignment vertical="top"/>
    </xf>
    <xf numFmtId="0" fontId="74" fillId="0" borderId="0" xfId="53" applyNumberFormat="1" applyFont="1" applyFill="1" applyBorder="1" applyAlignment="1" applyProtection="1">
      <alignment vertical="center" wrapText="1"/>
    </xf>
    <xf numFmtId="49" fontId="74" fillId="0" borderId="0" xfId="0" applyFont="1" applyAlignment="1">
      <alignment vertical="top"/>
    </xf>
    <xf numFmtId="0" fontId="74" fillId="0" borderId="0" xfId="0" applyNumberFormat="1" applyFont="1" applyFill="1" applyBorder="1" applyAlignment="1">
      <alignment vertical="center"/>
    </xf>
    <xf numFmtId="49" fontId="74" fillId="0" borderId="0" xfId="54" applyNumberFormat="1" applyFont="1" applyFill="1" applyAlignment="1" applyProtection="1">
      <alignment vertical="center" wrapText="1"/>
    </xf>
    <xf numFmtId="0" fontId="74" fillId="0" borderId="0" xfId="54" applyFont="1" applyFill="1" applyBorder="1" applyAlignment="1" applyProtection="1">
      <alignment vertical="center" wrapText="1"/>
    </xf>
    <xf numFmtId="49" fontId="74" fillId="0" borderId="0" xfId="0" applyFont="1" applyBorder="1">
      <alignment vertical="top"/>
    </xf>
    <xf numFmtId="49" fontId="74" fillId="0" borderId="0" xfId="0" applyNumberFormat="1" applyFont="1" applyAlignment="1">
      <alignment vertical="center"/>
    </xf>
    <xf numFmtId="0" fontId="74" fillId="0" borderId="0" xfId="54" applyFont="1" applyFill="1" applyAlignment="1" applyProtection="1">
      <alignment horizontal="center" vertical="center" wrapText="1"/>
    </xf>
    <xf numFmtId="0" fontId="6" fillId="0" borderId="0" xfId="54" applyFont="1" applyFill="1" applyAlignment="1" applyProtection="1">
      <alignment vertical="top" wrapText="1"/>
    </xf>
    <xf numFmtId="0" fontId="6" fillId="0" borderId="16" xfId="54" applyNumberFormat="1" applyFont="1" applyFill="1" applyBorder="1" applyAlignment="1" applyProtection="1">
      <alignment vertical="center" wrapText="1"/>
    </xf>
    <xf numFmtId="0" fontId="6" fillId="0" borderId="0"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74" fillId="0" borderId="0" xfId="0" applyNumberFormat="1" applyFont="1" applyFill="1" applyBorder="1" applyAlignment="1">
      <alignment horizontal="center" vertical="center"/>
    </xf>
    <xf numFmtId="0" fontId="6" fillId="0" borderId="0" xfId="47" applyFont="1" applyFill="1" applyBorder="1" applyAlignment="1" applyProtection="1">
      <alignment horizontal="right" vertical="center" wrapText="1"/>
    </xf>
    <xf numFmtId="0" fontId="29" fillId="7" borderId="23" xfId="33" applyNumberFormat="1" applyFont="1" applyFill="1" applyBorder="1" applyAlignment="1" applyProtection="1">
      <alignment horizontal="center" vertical="center" wrapText="1"/>
    </xf>
    <xf numFmtId="0" fontId="74" fillId="0" borderId="0" xfId="54" applyFont="1" applyFill="1" applyBorder="1" applyAlignment="1" applyProtection="1">
      <alignment horizontal="center" vertical="center" wrapText="1"/>
    </xf>
    <xf numFmtId="0" fontId="6" fillId="8" borderId="5" xfId="53" applyNumberFormat="1" applyFont="1" applyFill="1" applyBorder="1" applyAlignment="1" applyProtection="1">
      <alignment horizontal="left" vertical="center" wrapText="1"/>
    </xf>
    <xf numFmtId="0" fontId="0" fillId="12" borderId="5" xfId="47" applyFont="1" applyFill="1" applyBorder="1" applyAlignment="1" applyProtection="1">
      <alignment horizontal="center" vertical="center" wrapText="1"/>
    </xf>
    <xf numFmtId="0" fontId="6" fillId="0" borderId="5" xfId="54" applyNumberFormat="1" applyFont="1" applyFill="1" applyBorder="1" applyAlignment="1" applyProtection="1">
      <alignment horizontal="center" vertical="center" wrapText="1"/>
    </xf>
    <xf numFmtId="0" fontId="6" fillId="7" borderId="5" xfId="54" applyNumberFormat="1" applyFont="1" applyFill="1" applyBorder="1" applyAlignment="1" applyProtection="1">
      <alignment horizontal="left" vertical="center" wrapText="1"/>
    </xf>
    <xf numFmtId="0" fontId="6" fillId="0" borderId="5" xfId="53" applyNumberFormat="1" applyFont="1" applyFill="1" applyBorder="1" applyAlignment="1" applyProtection="1">
      <alignment horizontal="center" vertical="center" wrapText="1"/>
    </xf>
    <xf numFmtId="0" fontId="6" fillId="0" borderId="5" xfId="51" applyFont="1" applyFill="1" applyBorder="1" applyAlignment="1" applyProtection="1">
      <alignment vertical="top" wrapText="1"/>
    </xf>
    <xf numFmtId="0" fontId="0" fillId="0" borderId="16" xfId="0" applyNumberFormat="1" applyBorder="1" applyAlignment="1">
      <alignment vertical="top" wrapText="1"/>
    </xf>
    <xf numFmtId="0" fontId="6" fillId="0" borderId="16" xfId="51" applyFont="1" applyFill="1" applyBorder="1" applyAlignment="1" applyProtection="1">
      <alignment vertical="center" wrapText="1"/>
    </xf>
    <xf numFmtId="0" fontId="0" fillId="0" borderId="16" xfId="0" applyNumberFormat="1" applyBorder="1">
      <alignment vertical="top"/>
    </xf>
    <xf numFmtId="0" fontId="0" fillId="0" borderId="5" xfId="51" applyFont="1" applyFill="1" applyBorder="1" applyAlignment="1" applyProtection="1">
      <alignment horizontal="right" vertical="top" wrapText="1"/>
    </xf>
    <xf numFmtId="49" fontId="6" fillId="0" borderId="5" xfId="0" applyNumberFormat="1" applyFont="1" applyBorder="1" applyAlignment="1" applyProtection="1">
      <alignment horizontal="right" vertical="top"/>
    </xf>
    <xf numFmtId="49" fontId="6" fillId="0" borderId="16" xfId="0" applyNumberFormat="1" applyFont="1" applyBorder="1" applyAlignment="1" applyProtection="1">
      <alignment horizontal="right" vertical="top"/>
    </xf>
    <xf numFmtId="49" fontId="40" fillId="13" borderId="15" xfId="0" applyFont="1" applyFill="1" applyBorder="1" applyAlignment="1" applyProtection="1">
      <alignment horizontal="left" vertical="center" indent="3"/>
    </xf>
    <xf numFmtId="49" fontId="0" fillId="0" borderId="0" xfId="0">
      <alignment vertical="top"/>
    </xf>
    <xf numFmtId="0" fontId="6" fillId="0" borderId="0" xfId="54" applyFont="1" applyFill="1" applyAlignment="1" applyProtection="1">
      <alignment vertical="center" wrapText="1"/>
    </xf>
    <xf numFmtId="0" fontId="33" fillId="7" borderId="0" xfId="54" applyFont="1" applyFill="1" applyBorder="1" applyAlignment="1" applyProtection="1">
      <alignment horizontal="center" vertical="center" wrapText="1"/>
    </xf>
    <xf numFmtId="49" fontId="11" fillId="0" borderId="0" xfId="0" applyFont="1">
      <alignment vertical="top"/>
    </xf>
    <xf numFmtId="49" fontId="32" fillId="0" borderId="0" xfId="0" applyFont="1" applyBorder="1">
      <alignment vertical="top"/>
    </xf>
    <xf numFmtId="0" fontId="32" fillId="7" borderId="0" xfId="54" applyFont="1" applyFill="1" applyBorder="1" applyAlignment="1" applyProtection="1">
      <alignment vertical="center" wrapText="1"/>
    </xf>
    <xf numFmtId="0" fontId="11" fillId="0" borderId="0" xfId="54" applyFont="1" applyFill="1" applyAlignment="1" applyProtection="1">
      <alignment vertical="center" wrapText="1"/>
    </xf>
    <xf numFmtId="0" fontId="11" fillId="0" borderId="0" xfId="54" applyFont="1" applyFill="1" applyAlignment="1" applyProtection="1">
      <alignment horizontal="center" vertical="center" wrapText="1"/>
    </xf>
    <xf numFmtId="0" fontId="33" fillId="0" borderId="0" xfId="54" applyFont="1" applyFill="1" applyAlignment="1" applyProtection="1">
      <alignment horizontal="center" vertical="center" wrapText="1"/>
    </xf>
    <xf numFmtId="49" fontId="6" fillId="0" borderId="0" xfId="0" applyFont="1">
      <alignment vertical="top"/>
    </xf>
    <xf numFmtId="0" fontId="41" fillId="7" borderId="0" xfId="54" applyFont="1" applyFill="1" applyBorder="1" applyAlignment="1" applyProtection="1">
      <alignment vertical="top" wrapText="1"/>
    </xf>
    <xf numFmtId="49" fontId="74" fillId="0" borderId="0" xfId="0" applyFont="1">
      <alignment vertical="top"/>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74" fillId="0" borderId="0" xfId="0" applyFont="1" applyFill="1" applyBorder="1" applyProtection="1">
      <alignment vertical="top"/>
    </xf>
    <xf numFmtId="49" fontId="74" fillId="0" borderId="0" xfId="0" applyFont="1" applyBorder="1">
      <alignment vertical="top"/>
    </xf>
    <xf numFmtId="49" fontId="74" fillId="0" borderId="0" xfId="0" applyNumberFormat="1" applyFont="1" applyBorder="1" applyAlignment="1">
      <alignment vertical="center"/>
    </xf>
    <xf numFmtId="49" fontId="74" fillId="0" borderId="0" xfId="0" applyNumberFormat="1" applyFont="1" applyAlignment="1">
      <alignment vertical="center"/>
    </xf>
    <xf numFmtId="49" fontId="0" fillId="0" borderId="0" xfId="0">
      <alignment vertical="top"/>
    </xf>
    <xf numFmtId="0" fontId="6" fillId="0" borderId="0" xfId="54" applyFont="1" applyFill="1" applyAlignment="1" applyProtection="1">
      <alignment vertical="center" wrapText="1"/>
    </xf>
    <xf numFmtId="0" fontId="33" fillId="7" borderId="0" xfId="54" applyFont="1" applyFill="1" applyBorder="1" applyAlignment="1" applyProtection="1">
      <alignment horizontal="center" vertical="center" wrapText="1"/>
    </xf>
    <xf numFmtId="49" fontId="11" fillId="0" borderId="0" xfId="0" applyFont="1">
      <alignment vertical="top"/>
    </xf>
    <xf numFmtId="49" fontId="32" fillId="0" borderId="0" xfId="0" applyFont="1" applyBorder="1">
      <alignment vertical="top"/>
    </xf>
    <xf numFmtId="0" fontId="32" fillId="7" borderId="0" xfId="54" applyFont="1" applyFill="1" applyBorder="1" applyAlignment="1" applyProtection="1">
      <alignment vertical="center" wrapText="1"/>
    </xf>
    <xf numFmtId="0" fontId="11" fillId="0" borderId="0" xfId="54" applyFont="1" applyFill="1" applyAlignment="1" applyProtection="1">
      <alignment vertical="center" wrapText="1"/>
    </xf>
    <xf numFmtId="0" fontId="11" fillId="0" borderId="0" xfId="54" applyFont="1" applyFill="1" applyAlignment="1" applyProtection="1">
      <alignment horizontal="center" vertical="center" wrapText="1"/>
    </xf>
    <xf numFmtId="0" fontId="33" fillId="0" borderId="0" xfId="54" applyFont="1" applyFill="1" applyAlignment="1" applyProtection="1">
      <alignment horizontal="center" vertical="center" wrapText="1"/>
    </xf>
    <xf numFmtId="0" fontId="6" fillId="9" borderId="5" xfId="54" applyNumberFormat="1" applyFont="1" applyFill="1" applyBorder="1" applyAlignment="1" applyProtection="1">
      <alignment horizontal="left" vertical="center" wrapText="1" indent="6"/>
      <protection locked="0"/>
    </xf>
    <xf numFmtId="49" fontId="6" fillId="0" borderId="0" xfId="0" applyFont="1">
      <alignment vertical="top"/>
    </xf>
    <xf numFmtId="49" fontId="6" fillId="9" borderId="5" xfId="54" applyNumberFormat="1" applyFont="1" applyFill="1" applyBorder="1" applyAlignment="1" applyProtection="1">
      <alignment horizontal="left" vertical="center" wrapText="1" indent="7"/>
      <protection locked="0"/>
    </xf>
    <xf numFmtId="49" fontId="6" fillId="9" borderId="5" xfId="54" applyNumberFormat="1" applyFont="1" applyFill="1" applyBorder="1" applyAlignment="1" applyProtection="1">
      <alignment horizontal="left" vertical="center" wrapText="1" indent="4"/>
      <protection locked="0"/>
    </xf>
    <xf numFmtId="49" fontId="6" fillId="9" borderId="5" xfId="49" applyNumberFormat="1" applyFont="1" applyFill="1" applyBorder="1" applyAlignment="1" applyProtection="1">
      <alignment horizontal="left" vertical="center" wrapText="1"/>
      <protection locked="0"/>
    </xf>
    <xf numFmtId="49" fontId="6" fillId="2" borderId="5" xfId="30" applyNumberFormat="1" applyFont="1" applyFill="1" applyBorder="1" applyAlignment="1" applyProtection="1">
      <alignment horizontal="left" vertical="center" wrapText="1"/>
      <protection locked="0"/>
    </xf>
    <xf numFmtId="4" fontId="0" fillId="9" borderId="5" xfId="0" applyNumberFormat="1" applyFill="1" applyBorder="1" applyAlignment="1" applyProtection="1">
      <alignment horizontal="right" vertical="center" wrapText="1"/>
      <protection locked="0"/>
    </xf>
    <xf numFmtId="0" fontId="41" fillId="7" borderId="0" xfId="54" applyFont="1" applyFill="1" applyBorder="1" applyAlignment="1" applyProtection="1">
      <alignment vertical="top" wrapText="1"/>
    </xf>
    <xf numFmtId="49" fontId="74" fillId="0" borderId="0" xfId="0" applyFont="1">
      <alignment vertical="top"/>
    </xf>
    <xf numFmtId="165" fontId="6" fillId="9" borderId="5" xfId="30" applyNumberFormat="1" applyFont="1" applyFill="1" applyBorder="1" applyAlignment="1" applyProtection="1">
      <alignment horizontal="right" vertical="center" wrapText="1"/>
      <protection locked="0"/>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74" fillId="0" borderId="0" xfId="0" applyFont="1" applyFill="1" applyBorder="1" applyProtection="1">
      <alignment vertical="top"/>
    </xf>
    <xf numFmtId="49" fontId="74" fillId="0" borderId="0" xfId="0" applyFont="1" applyBorder="1">
      <alignment vertical="top"/>
    </xf>
    <xf numFmtId="49" fontId="74" fillId="0" borderId="0" xfId="0" applyNumberFormat="1" applyFont="1" applyBorder="1" applyAlignment="1">
      <alignment vertical="center"/>
    </xf>
    <xf numFmtId="49" fontId="74" fillId="0" borderId="0" xfId="0" applyNumberFormat="1" applyFont="1" applyAlignment="1">
      <alignment vertical="center"/>
    </xf>
    <xf numFmtId="49" fontId="6" fillId="9" borderId="5" xfId="53" applyNumberFormat="1" applyFont="1" applyFill="1" applyBorder="1" applyAlignment="1" applyProtection="1">
      <alignment horizontal="left" vertical="center" wrapText="1"/>
      <protection locked="0"/>
    </xf>
    <xf numFmtId="49" fontId="6" fillId="0" borderId="5" xfId="53" applyNumberFormat="1" applyFont="1" applyFill="1" applyBorder="1" applyAlignment="1" applyProtection="1">
      <alignment horizontal="center" vertical="center" wrapText="1"/>
    </xf>
    <xf numFmtId="49" fontId="6" fillId="0" borderId="5" xfId="33" applyNumberFormat="1" applyFont="1" applyFill="1" applyBorder="1" applyAlignment="1" applyProtection="1">
      <alignment horizontal="center" vertical="center" wrapText="1"/>
    </xf>
    <xf numFmtId="0" fontId="40" fillId="0" borderId="5" xfId="0" applyNumberFormat="1" applyFont="1" applyFill="1" applyBorder="1" applyAlignment="1" applyProtection="1">
      <alignment horizontal="left" vertical="center"/>
    </xf>
    <xf numFmtId="49" fontId="69" fillId="9" borderId="5" xfId="30" applyNumberFormat="1" applyFont="1" applyFill="1" applyBorder="1" applyAlignment="1" applyProtection="1">
      <alignment horizontal="left" vertical="center" wrapText="1"/>
      <protection locked="0"/>
    </xf>
    <xf numFmtId="49" fontId="0" fillId="9" borderId="5" xfId="53" applyNumberFormat="1" applyFont="1" applyFill="1" applyBorder="1" applyAlignment="1" applyProtection="1">
      <alignment horizontal="center" vertical="center" wrapText="1"/>
      <protection locked="0"/>
    </xf>
    <xf numFmtId="0" fontId="6" fillId="9" borderId="5" xfId="54" applyNumberFormat="1" applyFont="1" applyFill="1" applyBorder="1" applyAlignment="1" applyProtection="1">
      <alignment horizontal="left" vertical="center" wrapText="1"/>
      <protection locked="0"/>
    </xf>
    <xf numFmtId="165" fontId="6" fillId="0" borderId="5" xfId="30" applyNumberFormat="1" applyFont="1" applyFill="1" applyBorder="1" applyAlignment="1" applyProtection="1">
      <alignment horizontal="right" vertical="center" wrapText="1"/>
    </xf>
    <xf numFmtId="165" fontId="6" fillId="0" borderId="5" xfId="30" applyNumberFormat="1" applyFont="1" applyFill="1" applyBorder="1" applyAlignment="1" applyProtection="1">
      <alignment vertical="center" wrapText="1"/>
    </xf>
    <xf numFmtId="4" fontId="6" fillId="0" borderId="5" xfId="54" applyNumberFormat="1" applyFont="1" applyFill="1" applyBorder="1" applyAlignment="1" applyProtection="1">
      <alignment horizontal="left" vertical="center" wrapText="1"/>
    </xf>
    <xf numFmtId="0" fontId="0" fillId="0" borderId="0" xfId="0" applyNumberFormat="1">
      <alignment vertical="top"/>
    </xf>
    <xf numFmtId="0" fontId="74" fillId="0" borderId="0" xfId="54" applyFont="1" applyFill="1" applyAlignment="1" applyProtection="1">
      <alignment vertical="top" wrapText="1"/>
    </xf>
    <xf numFmtId="49" fontId="56" fillId="0" borderId="0" xfId="52" applyNumberFormat="1" applyFont="1" applyFill="1" applyBorder="1" applyAlignment="1" applyProtection="1">
      <alignment horizontal="left" vertical="center" wrapText="1" indent="1"/>
    </xf>
    <xf numFmtId="0" fontId="102" fillId="0" borderId="0" xfId="52" applyFont="1" applyFill="1" applyBorder="1" applyAlignment="1" applyProtection="1">
      <alignment horizontal="right" vertical="center" wrapText="1" indent="1"/>
    </xf>
    <xf numFmtId="0" fontId="0" fillId="7" borderId="0" xfId="52" applyFont="1" applyFill="1" applyBorder="1" applyAlignment="1" applyProtection="1">
      <alignment horizontal="right" vertical="center" wrapText="1" indent="1"/>
    </xf>
    <xf numFmtId="0" fontId="55" fillId="0" borderId="0" xfId="52" applyFont="1" applyFill="1" applyAlignment="1" applyProtection="1">
      <alignment horizontal="left" vertical="center" wrapText="1"/>
    </xf>
    <xf numFmtId="0" fontId="55" fillId="0" borderId="0" xfId="52" applyFont="1" applyAlignment="1" applyProtection="1">
      <alignment horizontal="center" vertical="center" wrapText="1"/>
    </xf>
    <xf numFmtId="0" fontId="56" fillId="0" borderId="0" xfId="52" applyFont="1" applyFill="1" applyAlignment="1" applyProtection="1">
      <alignment horizontal="left" vertical="center" wrapText="1"/>
    </xf>
    <xf numFmtId="0" fontId="107" fillId="0" borderId="0" xfId="52" applyFont="1" applyAlignment="1" applyProtection="1">
      <alignment vertical="center" wrapText="1"/>
    </xf>
    <xf numFmtId="0" fontId="56" fillId="7" borderId="0" xfId="52" applyFont="1" applyFill="1" applyBorder="1" applyAlignment="1" applyProtection="1">
      <alignment vertical="center" wrapText="1"/>
    </xf>
    <xf numFmtId="0" fontId="56" fillId="0" borderId="0" xfId="52" applyFont="1" applyAlignment="1" applyProtection="1">
      <alignment vertical="center" wrapText="1"/>
    </xf>
    <xf numFmtId="0" fontId="6" fillId="7" borderId="0" xfId="52" applyNumberFormat="1" applyFont="1" applyFill="1" applyBorder="1" applyAlignment="1" applyProtection="1">
      <alignment horizontal="center" vertical="center" wrapText="1"/>
    </xf>
    <xf numFmtId="0" fontId="0" fillId="7" borderId="0" xfId="52" applyFont="1" applyFill="1" applyBorder="1" applyAlignment="1" applyProtection="1">
      <alignment horizontal="right" vertical="center" wrapText="1" indent="1"/>
    </xf>
    <xf numFmtId="0" fontId="58" fillId="0" borderId="0" xfId="52" applyFont="1" applyFill="1" applyAlignment="1" applyProtection="1">
      <alignment horizontal="left" vertical="center" wrapText="1"/>
    </xf>
    <xf numFmtId="0" fontId="59" fillId="0" borderId="0" xfId="52" applyFont="1" applyAlignment="1" applyProtection="1">
      <alignment vertical="center" wrapText="1"/>
    </xf>
    <xf numFmtId="0" fontId="57" fillId="0" borderId="0" xfId="52" applyFont="1" applyAlignment="1" applyProtection="1">
      <alignment vertical="center" wrapText="1"/>
    </xf>
    <xf numFmtId="0" fontId="58" fillId="0" borderId="0" xfId="52" applyFont="1" applyAlignment="1" applyProtection="1">
      <alignment horizontal="center" vertical="center" wrapText="1"/>
    </xf>
    <xf numFmtId="0" fontId="57" fillId="7" borderId="0" xfId="52" applyFont="1" applyFill="1" applyBorder="1" applyAlignment="1" applyProtection="1">
      <alignment horizontal="right" vertical="center" wrapText="1" indent="1"/>
    </xf>
    <xf numFmtId="14" fontId="57" fillId="7" borderId="0" xfId="52" applyNumberFormat="1" applyFont="1" applyFill="1" applyBorder="1" applyAlignment="1" applyProtection="1">
      <alignment horizontal="left" vertical="center" wrapText="1"/>
    </xf>
    <xf numFmtId="0" fontId="58" fillId="7" borderId="0" xfId="52" applyNumberFormat="1" applyFont="1" applyFill="1" applyBorder="1" applyAlignment="1" applyProtection="1">
      <alignment horizontal="center" vertical="center" wrapText="1"/>
    </xf>
    <xf numFmtId="0" fontId="57" fillId="7" borderId="0" xfId="52" applyNumberFormat="1" applyFont="1" applyFill="1" applyBorder="1" applyAlignment="1" applyProtection="1">
      <alignment horizontal="left" vertical="center" wrapText="1" indent="1"/>
    </xf>
    <xf numFmtId="0" fontId="57" fillId="7" borderId="0" xfId="52" applyFont="1" applyFill="1" applyBorder="1" applyAlignment="1" applyProtection="1">
      <alignment horizontal="center" vertical="center" wrapText="1"/>
    </xf>
    <xf numFmtId="0" fontId="55" fillId="0" borderId="0" xfId="52" applyFont="1" applyFill="1" applyAlignment="1" applyProtection="1">
      <alignment horizontal="left" vertical="center" wrapText="1"/>
    </xf>
    <xf numFmtId="0" fontId="55" fillId="0" borderId="0" xfId="52" applyFont="1" applyAlignment="1" applyProtection="1">
      <alignment horizontal="center" vertical="center" wrapText="1"/>
    </xf>
    <xf numFmtId="0" fontId="56" fillId="0" borderId="0" xfId="52" applyFont="1" applyFill="1" applyAlignment="1" applyProtection="1">
      <alignment horizontal="left" vertical="center" wrapText="1"/>
    </xf>
    <xf numFmtId="0" fontId="107" fillId="0" borderId="0" xfId="52" applyFont="1" applyAlignment="1" applyProtection="1">
      <alignment vertical="center" wrapText="1"/>
    </xf>
    <xf numFmtId="0" fontId="56" fillId="7" borderId="0" xfId="52" applyFont="1" applyFill="1" applyBorder="1" applyAlignment="1" applyProtection="1">
      <alignment vertical="center" wrapText="1"/>
    </xf>
    <xf numFmtId="0" fontId="56" fillId="0" borderId="0" xfId="52" applyFont="1" applyAlignment="1" applyProtection="1">
      <alignment vertical="center" wrapText="1"/>
    </xf>
    <xf numFmtId="49" fontId="0" fillId="0" borderId="0" xfId="0">
      <alignment vertical="top"/>
    </xf>
    <xf numFmtId="49" fontId="0" fillId="0" borderId="0" xfId="0" applyProtection="1">
      <alignment vertical="top"/>
    </xf>
    <xf numFmtId="49" fontId="0" fillId="10" borderId="0" xfId="0" applyFill="1" applyProtection="1">
      <alignment vertical="top"/>
    </xf>
    <xf numFmtId="0" fontId="6" fillId="0" borderId="0" xfId="54" applyFont="1" applyFill="1" applyAlignment="1" applyProtection="1">
      <alignment vertical="center" wrapText="1"/>
    </xf>
    <xf numFmtId="0" fontId="6" fillId="7" borderId="0" xfId="54" applyFont="1" applyFill="1" applyBorder="1" applyAlignment="1" applyProtection="1">
      <alignment vertical="center" wrapText="1"/>
    </xf>
    <xf numFmtId="49" fontId="29" fillId="7" borderId="0" xfId="33" applyNumberFormat="1" applyFont="1" applyFill="1" applyBorder="1" applyAlignment="1" applyProtection="1">
      <alignment horizontal="center" vertical="center" wrapText="1"/>
    </xf>
    <xf numFmtId="0" fontId="6" fillId="0" borderId="5" xfId="51" applyFont="1" applyFill="1" applyBorder="1" applyAlignment="1" applyProtection="1">
      <alignment vertical="center" wrapText="1"/>
    </xf>
    <xf numFmtId="0" fontId="33" fillId="7" borderId="0" xfId="54" applyFont="1" applyFill="1" applyBorder="1" applyAlignment="1" applyProtection="1">
      <alignment horizontal="center" vertical="center" wrapText="1"/>
    </xf>
    <xf numFmtId="0" fontId="8" fillId="7" borderId="0" xfId="54" applyFont="1" applyFill="1" applyBorder="1" applyAlignment="1" applyProtection="1">
      <alignment horizontal="center" vertical="center" wrapText="1"/>
    </xf>
    <xf numFmtId="0" fontId="32" fillId="7" borderId="0" xfId="54" applyFont="1" applyFill="1" applyBorder="1" applyAlignment="1" applyProtection="1">
      <alignment vertical="center" wrapText="1"/>
    </xf>
    <xf numFmtId="0" fontId="32" fillId="0" borderId="0" xfId="54" applyFont="1" applyFill="1" applyAlignment="1" applyProtection="1">
      <alignment vertical="center" wrapText="1"/>
    </xf>
    <xf numFmtId="49" fontId="6" fillId="0" borderId="0" xfId="54" applyNumberFormat="1" applyFont="1" applyFill="1" applyAlignment="1" applyProtection="1">
      <alignment vertical="center" wrapText="1"/>
    </xf>
    <xf numFmtId="49" fontId="6" fillId="0" borderId="0" xfId="0" applyNumberFormat="1" applyFont="1">
      <alignment vertical="top"/>
    </xf>
    <xf numFmtId="0" fontId="6" fillId="7" borderId="5" xfId="54" applyFont="1" applyFill="1" applyBorder="1" applyAlignment="1" applyProtection="1">
      <alignment horizontal="center" vertical="center" wrapText="1"/>
    </xf>
    <xf numFmtId="0" fontId="0" fillId="0" borderId="5" xfId="33" applyFont="1" applyFill="1" applyBorder="1" applyAlignment="1" applyProtection="1">
      <alignment horizontal="center" vertical="center" wrapText="1"/>
    </xf>
    <xf numFmtId="0" fontId="6" fillId="13" borderId="13" xfId="54" applyFont="1" applyFill="1" applyBorder="1" applyAlignment="1" applyProtection="1">
      <alignment vertical="center" wrapText="1"/>
    </xf>
    <xf numFmtId="49" fontId="6" fillId="0" borderId="5" xfId="0" applyNumberFormat="1" applyFont="1" applyBorder="1" applyProtection="1">
      <alignment vertical="top"/>
    </xf>
    <xf numFmtId="0" fontId="6" fillId="9" borderId="5" xfId="54" applyNumberFormat="1" applyFont="1" applyFill="1" applyBorder="1" applyAlignment="1" applyProtection="1">
      <alignment horizontal="left" vertical="center" wrapText="1" indent="6"/>
      <protection locked="0"/>
    </xf>
    <xf numFmtId="49" fontId="40" fillId="13" borderId="15" xfId="0" applyFont="1" applyFill="1" applyBorder="1" applyAlignment="1" applyProtection="1">
      <alignment horizontal="left" vertical="center" indent="1"/>
    </xf>
    <xf numFmtId="0" fontId="6" fillId="0" borderId="5" xfId="54" applyFont="1" applyFill="1" applyBorder="1" applyAlignment="1" applyProtection="1">
      <alignment vertical="center" wrapText="1"/>
    </xf>
    <xf numFmtId="49" fontId="40" fillId="13" borderId="15" xfId="0" applyFont="1" applyFill="1" applyBorder="1" applyAlignment="1" applyProtection="1">
      <alignment horizontal="left" vertical="center"/>
    </xf>
    <xf numFmtId="49" fontId="6" fillId="9" borderId="5" xfId="49" applyNumberFormat="1" applyFont="1" applyFill="1" applyBorder="1" applyAlignment="1" applyProtection="1">
      <alignment horizontal="left" vertical="center" wrapText="1"/>
      <protection locked="0"/>
    </xf>
    <xf numFmtId="49" fontId="6" fillId="0" borderId="0" xfId="35">
      <alignment vertical="top"/>
    </xf>
    <xf numFmtId="49" fontId="6" fillId="0" borderId="29" xfId="0" applyNumberFormat="1" applyFont="1" applyBorder="1" applyAlignment="1" applyProtection="1">
      <alignment vertical="top" wrapText="1"/>
    </xf>
    <xf numFmtId="0" fontId="72" fillId="0" borderId="0" xfId="54" applyFont="1" applyFill="1" applyAlignment="1" applyProtection="1">
      <alignment vertical="center" wrapText="1"/>
    </xf>
    <xf numFmtId="49" fontId="0" fillId="7" borderId="5" xfId="54" applyNumberFormat="1" applyFont="1" applyFill="1" applyBorder="1" applyAlignment="1" applyProtection="1">
      <alignment horizontal="center" vertical="center" wrapText="1"/>
    </xf>
    <xf numFmtId="0" fontId="0" fillId="0" borderId="0" xfId="0" applyNumberFormat="1" applyFill="1" applyBorder="1" applyAlignment="1">
      <alignment vertical="center"/>
    </xf>
    <xf numFmtId="0" fontId="6" fillId="0" borderId="5" xfId="54" applyNumberFormat="1" applyFont="1" applyFill="1" applyBorder="1" applyAlignment="1" applyProtection="1">
      <alignment vertical="center" wrapText="1"/>
    </xf>
    <xf numFmtId="0" fontId="6" fillId="0" borderId="0" xfId="53" applyNumberFormat="1" applyFont="1" applyFill="1" applyBorder="1" applyAlignment="1" applyProtection="1">
      <alignment vertical="center" wrapText="1"/>
    </xf>
    <xf numFmtId="0" fontId="74" fillId="0" borderId="0" xfId="54" applyFont="1" applyFill="1" applyAlignment="1" applyProtection="1">
      <alignment vertical="center" wrapText="1"/>
    </xf>
    <xf numFmtId="0" fontId="74" fillId="0" borderId="0" xfId="54" applyFont="1" applyFill="1" applyAlignment="1" applyProtection="1">
      <alignment vertical="center"/>
    </xf>
    <xf numFmtId="0" fontId="74" fillId="0" borderId="0" xfId="0" applyNumberFormat="1" applyFont="1" applyFill="1" applyBorder="1" applyAlignment="1">
      <alignment vertical="center"/>
    </xf>
    <xf numFmtId="49" fontId="74" fillId="0" borderId="0" xfId="54" applyNumberFormat="1" applyFont="1" applyFill="1" applyAlignment="1" applyProtection="1">
      <alignment vertical="center" wrapText="1"/>
    </xf>
    <xf numFmtId="165" fontId="6" fillId="9" borderId="5" xfId="30" applyNumberFormat="1" applyFont="1" applyFill="1" applyBorder="1" applyAlignment="1" applyProtection="1">
      <alignment horizontal="right" vertical="center" wrapText="1"/>
      <protection locked="0"/>
    </xf>
    <xf numFmtId="49" fontId="6" fillId="0" borderId="0" xfId="54" applyNumberFormat="1" applyFont="1" applyFill="1" applyBorder="1" applyAlignment="1" applyProtection="1">
      <alignment vertical="center" wrapText="1"/>
    </xf>
    <xf numFmtId="49" fontId="6" fillId="0" borderId="0" xfId="35" applyNumberFormat="1" applyFont="1">
      <alignment vertical="top"/>
    </xf>
    <xf numFmtId="49" fontId="0" fillId="9" borderId="5" xfId="30" applyNumberFormat="1" applyFont="1" applyFill="1" applyBorder="1" applyAlignment="1" applyProtection="1">
      <alignment horizontal="left" vertical="center" wrapText="1" indent="2"/>
      <protection locked="0"/>
    </xf>
    <xf numFmtId="49" fontId="6" fillId="0" borderId="5" xfId="54" applyNumberFormat="1" applyFont="1" applyFill="1" applyBorder="1" applyAlignment="1" applyProtection="1">
      <alignment horizontal="left" vertical="center" wrapText="1"/>
    </xf>
    <xf numFmtId="0" fontId="0" fillId="0" borderId="5" xfId="54" applyFont="1" applyFill="1" applyBorder="1" applyAlignment="1" applyProtection="1">
      <alignment horizontal="center" vertical="center" wrapText="1"/>
    </xf>
    <xf numFmtId="49" fontId="6" fillId="9" borderId="5" xfId="53" applyNumberFormat="1" applyFont="1" applyFill="1" applyBorder="1" applyAlignment="1" applyProtection="1">
      <alignment horizontal="left" vertical="center" wrapText="1"/>
      <protection locked="0"/>
    </xf>
    <xf numFmtId="49" fontId="69" fillId="9" borderId="5" xfId="30" applyNumberFormat="1" applyFill="1" applyBorder="1" applyAlignment="1" applyProtection="1">
      <alignment horizontal="left" vertical="center" wrapText="1"/>
      <protection locked="0"/>
    </xf>
    <xf numFmtId="0" fontId="6" fillId="8" borderId="5" xfId="53" applyNumberFormat="1" applyFont="1" applyFill="1" applyBorder="1" applyAlignment="1" applyProtection="1">
      <alignment horizontal="left" vertical="center" wrapText="1"/>
    </xf>
    <xf numFmtId="0" fontId="6" fillId="0" borderId="5"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49" fontId="80" fillId="7" borderId="0" xfId="33" applyNumberFormat="1" applyFont="1" applyFill="1" applyBorder="1" applyAlignment="1" applyProtection="1">
      <alignment horizontal="center" vertical="center" wrapText="1"/>
    </xf>
    <xf numFmtId="0" fontId="80" fillId="0" borderId="0" xfId="0" applyNumberFormat="1" applyFont="1" applyFill="1" applyBorder="1" applyAlignment="1">
      <alignment horizontal="center" vertical="center"/>
    </xf>
    <xf numFmtId="0" fontId="80" fillId="0" borderId="0" xfId="47" applyNumberFormat="1" applyFont="1" applyFill="1" applyBorder="1" applyAlignment="1" applyProtection="1">
      <alignment horizontal="center" vertical="center" wrapText="1"/>
    </xf>
    <xf numFmtId="0" fontId="80" fillId="0" borderId="0" xfId="53" applyNumberFormat="1" applyFont="1" applyFill="1" applyBorder="1" applyAlignment="1" applyProtection="1">
      <alignment horizontal="center" vertical="center" wrapText="1"/>
    </xf>
    <xf numFmtId="0" fontId="6" fillId="0" borderId="5" xfId="47" applyFont="1" applyFill="1" applyBorder="1" applyAlignment="1" applyProtection="1">
      <alignment horizontal="left" vertical="center" wrapText="1" indent="2"/>
    </xf>
    <xf numFmtId="49" fontId="6" fillId="0" borderId="0" xfId="54" applyNumberFormat="1" applyFont="1" applyFill="1" applyBorder="1" applyAlignment="1" applyProtection="1">
      <alignment horizontal="center" vertical="center" wrapText="1"/>
    </xf>
    <xf numFmtId="0" fontId="0" fillId="0" borderId="0" xfId="0" applyNumberFormat="1" applyFill="1" applyBorder="1" applyAlignment="1" applyProtection="1">
      <alignment vertical="center"/>
    </xf>
    <xf numFmtId="0" fontId="74" fillId="0" borderId="0" xfId="0" applyNumberFormat="1" applyFont="1" applyFill="1" applyBorder="1" applyAlignment="1" applyProtection="1">
      <alignment vertical="center"/>
    </xf>
    <xf numFmtId="0" fontId="81" fillId="0" borderId="0" xfId="0" applyNumberFormat="1" applyFont="1" applyFill="1" applyBorder="1" applyAlignment="1">
      <alignment vertical="center"/>
    </xf>
    <xf numFmtId="0" fontId="6" fillId="0" borderId="5" xfId="54" applyNumberFormat="1" applyFont="1" applyFill="1" applyBorder="1" applyAlignment="1" applyProtection="1">
      <alignment horizontal="center" vertical="center" wrapText="1"/>
    </xf>
    <xf numFmtId="0" fontId="18" fillId="0" borderId="0" xfId="55" applyFont="1" applyBorder="1" applyAlignment="1">
      <alignment vertical="center" wrapText="1"/>
    </xf>
    <xf numFmtId="0" fontId="0" fillId="0" borderId="5" xfId="0" applyNumberFormat="1" applyFill="1" applyBorder="1" applyAlignment="1" applyProtection="1">
      <alignment vertical="center"/>
    </xf>
    <xf numFmtId="0" fontId="6" fillId="0" borderId="5" xfId="47" applyNumberFormat="1" applyFont="1" applyFill="1" applyBorder="1" applyAlignment="1" applyProtection="1">
      <alignment horizontal="center" vertical="center" wrapText="1"/>
    </xf>
    <xf numFmtId="0" fontId="6" fillId="0" borderId="5" xfId="47" applyFont="1" applyFill="1" applyBorder="1" applyAlignment="1" applyProtection="1">
      <alignment horizontal="left" vertical="center" wrapText="1" indent="3"/>
    </xf>
    <xf numFmtId="0" fontId="74" fillId="0" borderId="0" xfId="0" applyNumberFormat="1" applyFont="1" applyFill="1" applyBorder="1" applyAlignment="1">
      <alignment horizontal="center" vertical="center"/>
    </xf>
    <xf numFmtId="0" fontId="6" fillId="0" borderId="5" xfId="54" applyNumberFormat="1" applyFont="1" applyFill="1" applyBorder="1" applyAlignment="1" applyProtection="1">
      <alignment vertical="top" wrapText="1"/>
    </xf>
    <xf numFmtId="0" fontId="0" fillId="9" borderId="5" xfId="30" applyNumberFormat="1" applyFont="1" applyFill="1" applyBorder="1" applyAlignment="1" applyProtection="1">
      <alignment horizontal="left" vertical="center" wrapText="1"/>
      <protection locked="0"/>
    </xf>
    <xf numFmtId="0" fontId="6" fillId="0" borderId="5" xfId="54" applyNumberFormat="1" applyFont="1" applyFill="1" applyBorder="1" applyAlignment="1" applyProtection="1">
      <alignment horizontal="left" vertical="top" wrapText="1"/>
    </xf>
    <xf numFmtId="0" fontId="6" fillId="0" borderId="5" xfId="47" applyFont="1" applyFill="1" applyBorder="1" applyAlignment="1" applyProtection="1">
      <alignment horizontal="left" vertical="center" wrapText="1" indent="1"/>
    </xf>
    <xf numFmtId="0" fontId="6" fillId="0" borderId="0" xfId="47" applyFont="1" applyFill="1" applyBorder="1" applyAlignment="1" applyProtection="1">
      <alignment horizontal="left" vertical="center" wrapText="1" indent="2"/>
    </xf>
    <xf numFmtId="0" fontId="6" fillId="0" borderId="0" xfId="53" applyNumberFormat="1" applyFont="1" applyFill="1" applyBorder="1" applyAlignment="1" applyProtection="1">
      <alignment horizontal="left" vertical="center" wrapText="1"/>
    </xf>
    <xf numFmtId="0" fontId="6" fillId="0" borderId="5" xfId="47" applyFont="1" applyFill="1" applyBorder="1" applyAlignment="1" applyProtection="1">
      <alignment horizontal="left" vertical="center" wrapText="1" indent="4"/>
    </xf>
    <xf numFmtId="0" fontId="66" fillId="0" borderId="0" xfId="54" applyFont="1" applyFill="1" applyAlignment="1" applyProtection="1">
      <alignment vertical="center" wrapText="1"/>
    </xf>
    <xf numFmtId="0" fontId="66" fillId="0" borderId="0" xfId="55" applyFont="1" applyBorder="1" applyAlignment="1">
      <alignment vertical="center" wrapText="1"/>
    </xf>
    <xf numFmtId="0" fontId="6" fillId="9" borderId="5" xfId="53" applyNumberFormat="1" applyFont="1" applyFill="1" applyBorder="1" applyAlignment="1" applyProtection="1">
      <alignment horizontal="left" vertical="center" wrapText="1"/>
      <protection locked="0"/>
    </xf>
    <xf numFmtId="0" fontId="56" fillId="0" borderId="0" xfId="47" applyFont="1" applyFill="1" applyBorder="1" applyAlignment="1" applyProtection="1">
      <alignment vertical="center" wrapText="1"/>
    </xf>
    <xf numFmtId="0" fontId="6" fillId="7" borderId="0" xfId="54" applyFont="1" applyFill="1" applyBorder="1" applyAlignment="1" applyProtection="1">
      <alignment horizontal="right" vertical="center" wrapText="1"/>
    </xf>
    <xf numFmtId="0" fontId="6" fillId="7" borderId="0" xfId="54" applyFont="1" applyFill="1" applyBorder="1" applyAlignment="1" applyProtection="1">
      <alignment horizontal="center" vertical="center" wrapText="1"/>
    </xf>
    <xf numFmtId="0" fontId="6" fillId="7" borderId="0" xfId="54" applyFont="1" applyFill="1" applyBorder="1" applyAlignment="1" applyProtection="1">
      <alignment horizontal="right" vertical="center"/>
    </xf>
    <xf numFmtId="49" fontId="74" fillId="0" borderId="0" xfId="35" applyFont="1" applyAlignment="1">
      <alignment vertical="top"/>
    </xf>
    <xf numFmtId="49" fontId="40" fillId="13" borderId="15" xfId="35" applyFont="1" applyFill="1" applyBorder="1" applyAlignment="1" applyProtection="1">
      <alignment horizontal="left" vertical="center" indent="3"/>
    </xf>
    <xf numFmtId="49" fontId="43" fillId="13" borderId="14" xfId="35" applyFont="1" applyFill="1" applyBorder="1" applyAlignment="1" applyProtection="1">
      <alignment horizontal="center" vertical="top"/>
    </xf>
    <xf numFmtId="0" fontId="53" fillId="0" borderId="0" xfId="54" applyFont="1" applyFill="1" applyAlignment="1" applyProtection="1">
      <alignment horizontal="right" vertical="top" wrapText="1"/>
    </xf>
    <xf numFmtId="49" fontId="40" fillId="13" borderId="15" xfId="35" applyFont="1" applyFill="1" applyBorder="1" applyAlignment="1" applyProtection="1">
      <alignment horizontal="left" vertical="center" indent="2"/>
    </xf>
    <xf numFmtId="0" fontId="6" fillId="0" borderId="0" xfId="54" applyFont="1" applyFill="1" applyAlignment="1" applyProtection="1">
      <alignment horizontal="left" vertical="center" wrapText="1" indent="1"/>
    </xf>
    <xf numFmtId="0" fontId="6" fillId="0" borderId="0" xfId="54" applyFont="1" applyFill="1" applyAlignment="1" applyProtection="1">
      <alignment horizontal="left" vertical="center" wrapText="1" indent="2"/>
    </xf>
    <xf numFmtId="0" fontId="0" fillId="0" borderId="5" xfId="54" applyFont="1" applyFill="1" applyBorder="1" applyAlignment="1" applyProtection="1">
      <alignment horizontal="left" vertical="center" wrapText="1"/>
    </xf>
    <xf numFmtId="0" fontId="6" fillId="0" borderId="26" xfId="54" applyNumberFormat="1" applyFont="1" applyFill="1" applyBorder="1" applyAlignment="1" applyProtection="1">
      <alignment horizontal="left" vertical="center" wrapText="1"/>
    </xf>
    <xf numFmtId="49" fontId="40" fillId="13" borderId="15" xfId="35" applyFont="1" applyFill="1" applyBorder="1" applyAlignment="1" applyProtection="1">
      <alignment horizontal="left" vertical="center"/>
    </xf>
    <xf numFmtId="49" fontId="0" fillId="7" borderId="13" xfId="54" applyNumberFormat="1" applyFont="1" applyFill="1" applyBorder="1" applyAlignment="1" applyProtection="1">
      <alignment horizontal="center" vertical="center" wrapText="1"/>
    </xf>
    <xf numFmtId="0" fontId="6" fillId="0" borderId="23" xfId="54" applyFont="1" applyFill="1" applyBorder="1" applyAlignment="1" applyProtection="1">
      <alignment vertical="center" wrapText="1"/>
    </xf>
    <xf numFmtId="0" fontId="103" fillId="0" borderId="0" xfId="54" applyFont="1" applyFill="1" applyAlignment="1" applyProtection="1">
      <alignment vertical="center" wrapText="1"/>
    </xf>
    <xf numFmtId="49" fontId="0" fillId="7" borderId="16" xfId="54" applyNumberFormat="1" applyFont="1" applyFill="1" applyBorder="1" applyAlignment="1" applyProtection="1">
      <alignment horizontal="center" vertical="center" wrapText="1"/>
    </xf>
    <xf numFmtId="0" fontId="6" fillId="13" borderId="25" xfId="54" applyFont="1" applyFill="1" applyBorder="1" applyAlignment="1" applyProtection="1">
      <alignment vertical="center" wrapText="1"/>
    </xf>
    <xf numFmtId="0" fontId="0" fillId="7" borderId="13" xfId="52" applyFont="1" applyFill="1" applyBorder="1" applyAlignment="1" applyProtection="1">
      <alignment horizontal="right" vertical="center" wrapText="1" indent="1"/>
    </xf>
    <xf numFmtId="49" fontId="6" fillId="0" borderId="23" xfId="35" applyBorder="1">
      <alignment vertical="top"/>
    </xf>
    <xf numFmtId="0" fontId="0" fillId="8" borderId="5" xfId="30" applyNumberFormat="1" applyFont="1" applyFill="1" applyBorder="1" applyAlignment="1" applyProtection="1">
      <alignment horizontal="left" vertical="center" wrapText="1" indent="1"/>
    </xf>
    <xf numFmtId="0" fontId="0" fillId="8" borderId="5" xfId="54" applyFont="1" applyFill="1" applyBorder="1" applyAlignment="1" applyProtection="1">
      <alignment horizontal="left" vertical="center" wrapText="1" indent="1"/>
    </xf>
    <xf numFmtId="49" fontId="6" fillId="9" borderId="5" xfId="52" applyNumberFormat="1" applyFont="1" applyFill="1" applyBorder="1" applyAlignment="1" applyProtection="1">
      <alignment horizontal="left" vertical="center" wrapText="1" indent="1"/>
      <protection locked="0"/>
    </xf>
    <xf numFmtId="49" fontId="0" fillId="9" borderId="5" xfId="53" applyNumberFormat="1" applyFont="1" applyFill="1" applyBorder="1" applyAlignment="1" applyProtection="1">
      <alignment horizontal="left" vertical="center" wrapText="1" indent="1"/>
      <protection locked="0"/>
    </xf>
    <xf numFmtId="0" fontId="6" fillId="9" borderId="5" xfId="52" applyNumberFormat="1" applyFont="1" applyFill="1" applyBorder="1" applyAlignment="1" applyProtection="1">
      <alignment horizontal="left" vertical="center" wrapText="1" indent="1"/>
      <protection locked="0"/>
    </xf>
    <xf numFmtId="49" fontId="0" fillId="9" borderId="5" xfId="53" applyNumberFormat="1" applyFont="1" applyFill="1" applyBorder="1" applyAlignment="1" applyProtection="1">
      <alignment horizontal="left" vertical="center" wrapText="1"/>
      <protection locked="0"/>
    </xf>
    <xf numFmtId="49" fontId="6" fillId="9" borderId="5" xfId="0" applyNumberFormat="1" applyFont="1" applyFill="1" applyBorder="1" applyAlignment="1" applyProtection="1">
      <alignment horizontal="left" vertical="center" wrapText="1" indent="1"/>
      <protection locked="0"/>
    </xf>
    <xf numFmtId="49" fontId="0" fillId="9" borderId="14" xfId="53" applyNumberFormat="1" applyFont="1" applyFill="1" applyBorder="1" applyAlignment="1" applyProtection="1">
      <alignment horizontal="left" vertical="center" wrapText="1"/>
      <protection locked="0"/>
    </xf>
    <xf numFmtId="49" fontId="69" fillId="2" borderId="5" xfId="30" applyNumberFormat="1" applyFill="1" applyBorder="1" applyAlignment="1" applyProtection="1">
      <alignment horizontal="left" vertical="center" wrapText="1"/>
      <protection locked="0"/>
    </xf>
    <xf numFmtId="0" fontId="102" fillId="7" borderId="0" xfId="52" applyFont="1" applyFill="1" applyBorder="1" applyAlignment="1" applyProtection="1">
      <alignment horizontal="right" vertical="center" wrapText="1" indent="1"/>
    </xf>
    <xf numFmtId="0" fontId="103" fillId="0" borderId="0" xfId="53" applyNumberFormat="1" applyFont="1" applyFill="1" applyBorder="1" applyAlignment="1" applyProtection="1">
      <alignment vertical="center" wrapText="1"/>
    </xf>
    <xf numFmtId="4" fontId="0" fillId="9" borderId="5" xfId="30" applyNumberFormat="1" applyFont="1" applyFill="1" applyBorder="1" applyAlignment="1" applyProtection="1">
      <alignment horizontal="right" vertical="center" wrapText="1"/>
      <protection locked="0"/>
    </xf>
    <xf numFmtId="0" fontId="102" fillId="0" borderId="0" xfId="0" applyNumberFormat="1" applyFont="1" applyFill="1" applyBorder="1" applyAlignment="1" applyProtection="1">
      <alignment horizontal="center" vertical="center"/>
    </xf>
    <xf numFmtId="0" fontId="0" fillId="0" borderId="0" xfId="0" applyNumberFormat="1">
      <alignment vertical="top"/>
    </xf>
    <xf numFmtId="0" fontId="0" fillId="0" borderId="0" xfId="0" applyNumberFormat="1">
      <alignment vertical="top"/>
    </xf>
    <xf numFmtId="49" fontId="6" fillId="7" borderId="0" xfId="52" applyNumberFormat="1" applyFont="1" applyFill="1" applyBorder="1" applyAlignment="1" applyProtection="1">
      <alignment horizontal="right" vertical="top" wrapText="1"/>
    </xf>
    <xf numFmtId="165" fontId="0" fillId="2" borderId="5" xfId="0" applyNumberFormat="1" applyFill="1" applyBorder="1" applyAlignment="1" applyProtection="1">
      <alignment horizontal="right" vertical="center"/>
      <protection locked="0"/>
    </xf>
    <xf numFmtId="49" fontId="0" fillId="9" borderId="5" xfId="53" applyNumberFormat="1" applyFont="1" applyFill="1" applyBorder="1" applyAlignment="1" applyProtection="1">
      <alignment horizontal="center" vertical="center" wrapText="1"/>
      <protection locked="0"/>
    </xf>
    <xf numFmtId="0" fontId="0" fillId="0" borderId="0" xfId="0" applyNumberFormat="1">
      <alignment vertical="top"/>
    </xf>
    <xf numFmtId="0" fontId="0" fillId="0" borderId="0" xfId="0" applyNumberFormat="1" applyAlignment="1">
      <alignment vertical="center"/>
    </xf>
    <xf numFmtId="0" fontId="6" fillId="0" borderId="5"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74" fillId="0" borderId="0" xfId="0" applyNumberFormat="1" applyFont="1" applyFill="1" applyBorder="1" applyAlignment="1">
      <alignment horizontal="center" vertical="center"/>
    </xf>
    <xf numFmtId="0" fontId="6" fillId="0" borderId="5" xfId="54" applyNumberFormat="1" applyFont="1" applyFill="1" applyBorder="1" applyAlignment="1" applyProtection="1">
      <alignment horizontal="left" vertical="top" wrapText="1"/>
    </xf>
    <xf numFmtId="0" fontId="6" fillId="8" borderId="5" xfId="53" applyNumberFormat="1" applyFont="1" applyFill="1" applyBorder="1" applyAlignment="1" applyProtection="1">
      <alignment horizontal="left" vertical="center" wrapText="1"/>
    </xf>
    <xf numFmtId="49" fontId="6" fillId="7" borderId="5" xfId="54" applyNumberFormat="1" applyFont="1" applyFill="1" applyBorder="1" applyAlignment="1" applyProtection="1">
      <alignment horizontal="center" vertical="center" wrapText="1"/>
    </xf>
    <xf numFmtId="14" fontId="6" fillId="8" borderId="5" xfId="53" applyNumberFormat="1" applyFont="1" applyFill="1" applyBorder="1" applyAlignment="1" applyProtection="1">
      <alignment horizontal="left" vertical="center" wrapText="1" indent="1"/>
    </xf>
    <xf numFmtId="14" fontId="49" fillId="0" borderId="5" xfId="53" applyNumberFormat="1" applyFont="1" applyFill="1" applyBorder="1" applyAlignment="1" applyProtection="1">
      <alignment horizontal="center" vertical="center" wrapText="1"/>
    </xf>
    <xf numFmtId="49" fontId="6" fillId="0" borderId="5" xfId="33" applyNumberFormat="1" applyFont="1" applyFill="1" applyBorder="1" applyAlignment="1" applyProtection="1">
      <alignment horizontal="center" vertical="center" wrapText="1"/>
    </xf>
    <xf numFmtId="0" fontId="6" fillId="0" borderId="5" xfId="53" applyNumberFormat="1" applyFont="1" applyFill="1" applyBorder="1" applyAlignment="1" applyProtection="1">
      <alignment horizontal="center" vertical="center" wrapText="1"/>
    </xf>
    <xf numFmtId="49" fontId="0" fillId="9" borderId="5" xfId="0" applyNumberFormat="1" applyFill="1" applyBorder="1" applyAlignment="1" applyProtection="1">
      <alignment horizontal="left" vertical="center" wrapText="1"/>
      <protection locked="0"/>
    </xf>
    <xf numFmtId="0" fontId="0" fillId="0" borderId="0" xfId="0" applyNumberFormat="1">
      <alignment vertical="top"/>
    </xf>
    <xf numFmtId="22" fontId="6" fillId="0" borderId="0" xfId="49" applyNumberFormat="1" applyFont="1" applyAlignment="1" applyProtection="1">
      <alignment horizontal="left" vertical="center" wrapText="1"/>
    </xf>
    <xf numFmtId="49" fontId="0" fillId="8" borderId="5" xfId="53" applyNumberFormat="1" applyFont="1" applyFill="1" applyBorder="1" applyAlignment="1" applyProtection="1">
      <alignment horizontal="left" vertical="center" wrapText="1" indent="1"/>
    </xf>
    <xf numFmtId="49" fontId="33" fillId="0" borderId="5" xfId="33" applyNumberFormat="1" applyFont="1" applyFill="1" applyBorder="1" applyAlignment="1" applyProtection="1">
      <alignment horizontal="center" vertical="center" wrapText="1"/>
    </xf>
    <xf numFmtId="49" fontId="6" fillId="8" borderId="29" xfId="53" applyNumberFormat="1" applyFont="1" applyFill="1" applyBorder="1" applyAlignment="1" applyProtection="1">
      <alignment horizontal="center" vertical="center" wrapText="1"/>
    </xf>
    <xf numFmtId="49" fontId="0" fillId="8" borderId="5" xfId="0" applyNumberFormat="1" applyFill="1" applyBorder="1" applyAlignment="1" applyProtection="1">
      <alignment horizontal="left" vertical="center" wrapText="1"/>
    </xf>
    <xf numFmtId="4" fontId="6" fillId="9" borderId="5" xfId="54" applyNumberFormat="1" applyFont="1" applyFill="1" applyBorder="1" applyAlignment="1" applyProtection="1">
      <alignment horizontal="left" vertical="center" wrapText="1"/>
      <protection locked="0"/>
    </xf>
    <xf numFmtId="0" fontId="69" fillId="9" borderId="5" xfId="30" applyNumberFormat="1" applyFont="1" applyFill="1" applyBorder="1" applyAlignment="1" applyProtection="1">
      <alignment horizontal="left" vertical="center" wrapText="1"/>
      <protection locked="0"/>
    </xf>
    <xf numFmtId="49" fontId="0" fillId="12" borderId="47" xfId="0" applyFont="1" applyFill="1" applyBorder="1" applyAlignment="1">
      <alignment horizontal="center" vertical="center"/>
    </xf>
    <xf numFmtId="0" fontId="0" fillId="0" borderId="0" xfId="0" applyNumberFormat="1">
      <alignment vertical="top"/>
    </xf>
    <xf numFmtId="0" fontId="0" fillId="0" borderId="0" xfId="0" applyNumberFormat="1" applyAlignment="1">
      <alignment vertical="center"/>
    </xf>
    <xf numFmtId="0" fontId="14" fillId="7" borderId="0" xfId="43" applyNumberFormat="1" applyFont="1" applyFill="1" applyBorder="1" applyAlignment="1" applyProtection="1">
      <alignment horizontal="justify" vertical="top" wrapText="1"/>
    </xf>
    <xf numFmtId="49" fontId="14" fillId="7" borderId="0" xfId="43" applyFont="1" applyFill="1" applyBorder="1" applyAlignment="1">
      <alignment horizontal="left" vertical="top" wrapText="1" indent="1"/>
    </xf>
    <xf numFmtId="49" fontId="69" fillId="0" borderId="0" xfId="30" applyNumberFormat="1" applyBorder="1" applyAlignment="1" applyProtection="1">
      <alignment vertical="center"/>
    </xf>
    <xf numFmtId="0" fontId="18" fillId="14" borderId="34" xfId="28" applyNumberFormat="1" applyFont="1" applyFill="1" applyBorder="1" applyAlignment="1" applyProtection="1">
      <alignment horizontal="left" vertical="center" wrapText="1" indent="1"/>
    </xf>
    <xf numFmtId="0" fontId="18" fillId="14" borderId="35" xfId="28" applyNumberFormat="1" applyFont="1" applyFill="1" applyBorder="1" applyAlignment="1" applyProtection="1">
      <alignment horizontal="left" vertical="center" wrapText="1" indent="1"/>
    </xf>
    <xf numFmtId="0" fontId="14" fillId="7" borderId="0" xfId="43" applyNumberFormat="1" applyFont="1" applyFill="1" applyBorder="1" applyAlignment="1">
      <alignment horizontal="justify" vertical="center" wrapText="1"/>
    </xf>
    <xf numFmtId="49" fontId="14" fillId="7" borderId="27" xfId="43" applyFont="1" applyFill="1" applyBorder="1" applyAlignment="1">
      <alignment vertical="center" wrapText="1"/>
    </xf>
    <xf numFmtId="49" fontId="14" fillId="7" borderId="0" xfId="43" applyFont="1" applyFill="1" applyBorder="1" applyAlignment="1">
      <alignment vertical="center" wrapText="1"/>
    </xf>
    <xf numFmtId="49" fontId="14" fillId="7" borderId="27" xfId="43" applyFont="1" applyFill="1" applyBorder="1" applyAlignment="1">
      <alignment horizontal="left" vertical="center" wrapText="1"/>
    </xf>
    <xf numFmtId="49" fontId="14" fillId="7" borderId="0" xfId="43" applyFont="1" applyFill="1" applyBorder="1" applyAlignment="1">
      <alignment horizontal="left" vertical="center" wrapText="1"/>
    </xf>
    <xf numFmtId="49" fontId="69" fillId="0" borderId="0" xfId="30" applyNumberFormat="1" applyFont="1" applyBorder="1" applyProtection="1">
      <alignment vertical="top"/>
    </xf>
    <xf numFmtId="49" fontId="0" fillId="0" borderId="0" xfId="0" applyBorder="1">
      <alignment vertical="top"/>
    </xf>
    <xf numFmtId="49" fontId="14" fillId="7" borderId="0" xfId="43" applyFont="1" applyFill="1" applyBorder="1" applyAlignment="1">
      <alignment horizontal="left" wrapText="1"/>
    </xf>
    <xf numFmtId="0" fontId="18" fillId="0" borderId="0" xfId="22" applyFont="1" applyFill="1" applyBorder="1" applyAlignment="1" applyProtection="1">
      <alignment horizontal="right" vertical="top" wrapText="1" indent="1"/>
    </xf>
    <xf numFmtId="49" fontId="14" fillId="7" borderId="0" xfId="43" applyFont="1" applyFill="1" applyBorder="1" applyAlignment="1">
      <alignment horizontal="justify" vertical="justify" wrapText="1"/>
    </xf>
    <xf numFmtId="0" fontId="18" fillId="0" borderId="0" xfId="22" applyFont="1" applyFill="1" applyBorder="1" applyAlignment="1" applyProtection="1">
      <alignment horizontal="left" vertical="top" wrapText="1"/>
    </xf>
    <xf numFmtId="0" fontId="14" fillId="7" borderId="0" xfId="43" applyNumberFormat="1" applyFont="1" applyFill="1" applyBorder="1" applyAlignment="1">
      <alignment horizontal="justify" vertical="top" wrapText="1"/>
    </xf>
    <xf numFmtId="0" fontId="18" fillId="0" borderId="0" xfId="22" applyFont="1" applyFill="1" applyBorder="1" applyAlignment="1" applyProtection="1">
      <alignment horizontal="right" vertical="top" wrapText="1"/>
    </xf>
    <xf numFmtId="0" fontId="18" fillId="0" borderId="14" xfId="55" applyFont="1" applyBorder="1" applyAlignment="1">
      <alignment horizontal="center" vertical="center" wrapText="1"/>
    </xf>
    <xf numFmtId="0" fontId="18" fillId="0" borderId="13" xfId="55" applyFont="1" applyBorder="1" applyAlignment="1">
      <alignment horizontal="center" vertical="center" wrapText="1"/>
    </xf>
    <xf numFmtId="0" fontId="8" fillId="0" borderId="0" xfId="52" applyFont="1" applyAlignment="1" applyProtection="1">
      <alignment horizontal="left" vertical="top" wrapText="1"/>
    </xf>
    <xf numFmtId="0" fontId="6" fillId="7" borderId="0" xfId="52" applyNumberFormat="1" applyFont="1" applyFill="1" applyBorder="1" applyAlignment="1" applyProtection="1">
      <alignment horizontal="left" vertical="top" wrapText="1"/>
    </xf>
    <xf numFmtId="167" fontId="6" fillId="0" borderId="13" xfId="54" applyNumberFormat="1" applyFont="1" applyFill="1" applyBorder="1" applyAlignment="1" applyProtection="1">
      <alignment horizontal="center" vertical="center" wrapText="1"/>
    </xf>
    <xf numFmtId="167" fontId="6" fillId="0" borderId="14" xfId="54" applyNumberFormat="1" applyFont="1" applyFill="1" applyBorder="1" applyAlignment="1" applyProtection="1">
      <alignment horizontal="center" vertical="center" wrapText="1"/>
    </xf>
    <xf numFmtId="167" fontId="6" fillId="0" borderId="5" xfId="54" applyNumberFormat="1" applyFont="1" applyFill="1" applyBorder="1" applyAlignment="1" applyProtection="1">
      <alignment horizontal="center" vertical="center" wrapText="1"/>
    </xf>
    <xf numFmtId="49" fontId="29" fillId="0" borderId="15" xfId="33" applyNumberFormat="1" applyFont="1" applyFill="1" applyBorder="1" applyAlignment="1" applyProtection="1">
      <alignment horizontal="center" vertical="center" wrapText="1"/>
    </xf>
    <xf numFmtId="0" fontId="18" fillId="0" borderId="14" xfId="32" applyFont="1" applyFill="1" applyBorder="1" applyAlignment="1" applyProtection="1">
      <alignment horizontal="left" vertical="center" wrapText="1" indent="1"/>
    </xf>
    <xf numFmtId="0" fontId="18" fillId="0" borderId="5" xfId="32" applyFont="1" applyFill="1" applyBorder="1" applyAlignment="1" applyProtection="1">
      <alignment horizontal="left" vertical="center" wrapText="1" indent="1"/>
    </xf>
    <xf numFmtId="0" fontId="18" fillId="0" borderId="13" xfId="32" applyFont="1" applyFill="1" applyBorder="1" applyAlignment="1" applyProtection="1">
      <alignment horizontal="left" vertical="center" wrapText="1" indent="1"/>
    </xf>
    <xf numFmtId="0" fontId="6" fillId="0" borderId="0" xfId="54" applyFont="1" applyFill="1" applyBorder="1" applyAlignment="1" applyProtection="1">
      <alignment horizontal="center" vertical="center" wrapText="1"/>
    </xf>
    <xf numFmtId="49" fontId="6" fillId="0" borderId="0" xfId="53" applyNumberFormat="1" applyFont="1" applyFill="1" applyBorder="1" applyAlignment="1" applyProtection="1">
      <alignment horizontal="center" vertical="center" wrapText="1"/>
    </xf>
    <xf numFmtId="0" fontId="6" fillId="0" borderId="5" xfId="54" applyFont="1" applyFill="1" applyBorder="1" applyAlignment="1" applyProtection="1">
      <alignment horizontal="center" vertical="center" wrapText="1"/>
    </xf>
    <xf numFmtId="4" fontId="6" fillId="0" borderId="5" xfId="34" applyFont="1" applyFill="1" applyBorder="1" applyAlignment="1" applyProtection="1">
      <alignment horizontal="center" vertical="center" wrapText="1"/>
    </xf>
    <xf numFmtId="14" fontId="6" fillId="8" borderId="5" xfId="53" applyNumberFormat="1" applyFont="1" applyFill="1" applyBorder="1" applyAlignment="1" applyProtection="1">
      <alignment horizontal="left" vertical="center" wrapText="1" indent="1"/>
    </xf>
    <xf numFmtId="0" fontId="33" fillId="0" borderId="20" xfId="54" applyFont="1" applyFill="1" applyBorder="1" applyAlignment="1" applyProtection="1">
      <alignment horizontal="center" vertical="center" wrapText="1"/>
    </xf>
    <xf numFmtId="0" fontId="6" fillId="8" borderId="16" xfId="54" applyNumberFormat="1" applyFont="1" applyFill="1" applyBorder="1" applyAlignment="1" applyProtection="1">
      <alignment horizontal="left" vertical="center" wrapText="1" indent="1"/>
    </xf>
    <xf numFmtId="0" fontId="6" fillId="8" borderId="28" xfId="54" applyNumberFormat="1" applyFont="1" applyFill="1" applyBorder="1" applyAlignment="1" applyProtection="1">
      <alignment horizontal="left" vertical="center" wrapText="1" indent="1"/>
    </xf>
    <xf numFmtId="14" fontId="33" fillId="0" borderId="16" xfId="53" applyNumberFormat="1" applyFont="1" applyFill="1" applyBorder="1" applyAlignment="1" applyProtection="1">
      <alignment horizontal="center" vertical="center" wrapText="1"/>
    </xf>
    <xf numFmtId="14" fontId="33" fillId="0" borderId="28" xfId="53" applyNumberFormat="1" applyFont="1" applyFill="1" applyBorder="1" applyAlignment="1" applyProtection="1">
      <alignment horizontal="center" vertical="center" wrapText="1"/>
    </xf>
    <xf numFmtId="0" fontId="0" fillId="0" borderId="0" xfId="0" applyNumberFormat="1" applyAlignment="1">
      <alignment horizontal="left"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102" fillId="0" borderId="0" xfId="0" applyNumberFormat="1" applyFont="1" applyFill="1" applyBorder="1" applyAlignment="1" applyProtection="1">
      <alignment horizontal="center" vertical="center"/>
    </xf>
    <xf numFmtId="0" fontId="6" fillId="0" borderId="5" xfId="47" applyFont="1" applyFill="1" applyBorder="1" applyAlignment="1" applyProtection="1">
      <alignment horizontal="center" vertical="center" wrapText="1"/>
    </xf>
    <xf numFmtId="49" fontId="29" fillId="7" borderId="17" xfId="33" applyNumberFormat="1" applyFont="1" applyFill="1" applyBorder="1" applyAlignment="1" applyProtection="1">
      <alignment horizontal="center" vertical="center" wrapText="1"/>
    </xf>
    <xf numFmtId="0" fontId="0" fillId="0" borderId="5" xfId="0" applyNumberFormat="1" applyBorder="1" applyAlignment="1">
      <alignment horizontal="center" vertical="center" wrapText="1"/>
    </xf>
    <xf numFmtId="0" fontId="0" fillId="0" borderId="5" xfId="0" applyNumberFormat="1" applyBorder="1" applyAlignment="1">
      <alignment horizontal="center" vertical="center"/>
    </xf>
    <xf numFmtId="49" fontId="0" fillId="0" borderId="5" xfId="0" applyBorder="1">
      <alignment vertical="top"/>
    </xf>
    <xf numFmtId="49" fontId="6" fillId="8" borderId="16" xfId="33" applyNumberFormat="1" applyFont="1" applyFill="1" applyBorder="1" applyAlignment="1" applyProtection="1">
      <alignment horizontal="left" vertical="center" wrapText="1"/>
    </xf>
    <xf numFmtId="49" fontId="6" fillId="8" borderId="28" xfId="33" applyNumberFormat="1" applyFont="1" applyFill="1" applyBorder="1" applyAlignment="1" applyProtection="1">
      <alignment horizontal="left" vertical="center" wrapText="1"/>
    </xf>
    <xf numFmtId="49" fontId="6" fillId="8" borderId="26" xfId="33" applyNumberFormat="1" applyFont="1" applyFill="1" applyBorder="1" applyAlignment="1" applyProtection="1">
      <alignment horizontal="left" vertical="center" wrapText="1"/>
    </xf>
    <xf numFmtId="0" fontId="102" fillId="0" borderId="0" xfId="0" applyNumberFormat="1" applyFont="1" applyFill="1" applyBorder="1" applyAlignment="1">
      <alignment horizontal="right" vertical="center"/>
    </xf>
    <xf numFmtId="0" fontId="56" fillId="0" borderId="20" xfId="32" applyFont="1" applyFill="1" applyBorder="1" applyAlignment="1" applyProtection="1">
      <alignment horizontal="left" vertical="center" wrapText="1" indent="1"/>
    </xf>
    <xf numFmtId="0" fontId="56" fillId="0" borderId="28" xfId="32" applyFont="1" applyFill="1" applyBorder="1" applyAlignment="1" applyProtection="1">
      <alignment horizontal="left" vertical="center" wrapText="1" indent="1"/>
    </xf>
    <xf numFmtId="0" fontId="56" fillId="0" borderId="24" xfId="32" applyFont="1" applyFill="1" applyBorder="1" applyAlignment="1" applyProtection="1">
      <alignment horizontal="left" vertical="center" wrapText="1" indent="1"/>
    </xf>
    <xf numFmtId="0" fontId="56" fillId="0" borderId="0" xfId="47" applyFont="1" applyFill="1" applyBorder="1" applyAlignment="1" applyProtection="1">
      <alignment horizontal="right" vertical="center" wrapText="1"/>
    </xf>
    <xf numFmtId="0" fontId="56" fillId="0" borderId="17" xfId="47" applyFont="1" applyFill="1" applyBorder="1" applyAlignment="1" applyProtection="1">
      <alignment horizontal="right" vertical="center" wrapText="1"/>
    </xf>
    <xf numFmtId="0" fontId="6" fillId="0" borderId="5" xfId="47" applyFont="1" applyFill="1" applyBorder="1" applyAlignment="1" applyProtection="1">
      <alignment horizontal="right" vertical="center" wrapText="1"/>
    </xf>
    <xf numFmtId="0" fontId="6" fillId="8" borderId="5" xfId="33" applyNumberFormat="1" applyFont="1" applyFill="1" applyBorder="1" applyAlignment="1" applyProtection="1">
      <alignment horizontal="left" vertical="center" wrapText="1"/>
    </xf>
    <xf numFmtId="49" fontId="0" fillId="8" borderId="5" xfId="0" applyFill="1" applyBorder="1" applyAlignment="1" applyProtection="1">
      <alignment horizontal="left" vertical="top"/>
    </xf>
    <xf numFmtId="0" fontId="6" fillId="8" borderId="16" xfId="53" applyNumberFormat="1" applyFont="1" applyFill="1" applyBorder="1" applyAlignment="1" applyProtection="1">
      <alignment horizontal="left" vertical="center" wrapText="1"/>
    </xf>
    <xf numFmtId="0" fontId="6" fillId="8" borderId="28" xfId="53" applyNumberFormat="1" applyFont="1" applyFill="1" applyBorder="1" applyAlignment="1" applyProtection="1">
      <alignment horizontal="left" vertical="center" wrapText="1"/>
    </xf>
    <xf numFmtId="0" fontId="6" fillId="8" borderId="26" xfId="53" applyNumberFormat="1" applyFont="1" applyFill="1" applyBorder="1" applyAlignment="1" applyProtection="1">
      <alignment horizontal="left" vertical="center" wrapText="1"/>
    </xf>
    <xf numFmtId="0" fontId="6" fillId="8" borderId="5" xfId="53" applyNumberFormat="1" applyFont="1" applyFill="1" applyBorder="1" applyAlignment="1" applyProtection="1">
      <alignment horizontal="center" vertical="center" wrapText="1"/>
    </xf>
    <xf numFmtId="49" fontId="0" fillId="8" borderId="5" xfId="0" applyFill="1" applyBorder="1" applyProtection="1">
      <alignment vertical="top"/>
    </xf>
    <xf numFmtId="49" fontId="6" fillId="0" borderId="5" xfId="33" applyNumberFormat="1" applyFont="1" applyFill="1" applyBorder="1" applyAlignment="1" applyProtection="1">
      <alignment horizontal="center" vertical="center" wrapText="1"/>
    </xf>
    <xf numFmtId="49" fontId="0" fillId="8" borderId="5" xfId="0" applyNumberFormat="1" applyFill="1" applyBorder="1" applyAlignment="1" applyProtection="1">
      <alignment horizontal="left" vertical="center" wrapText="1"/>
    </xf>
    <xf numFmtId="49" fontId="6" fillId="8" borderId="5" xfId="53" applyNumberFormat="1" applyFont="1" applyFill="1" applyBorder="1" applyAlignment="1" applyProtection="1">
      <alignment horizontal="center" vertical="center" wrapText="1"/>
    </xf>
    <xf numFmtId="0" fontId="0" fillId="8" borderId="5" xfId="0" applyNumberFormat="1" applyFill="1" applyBorder="1" applyAlignment="1" applyProtection="1">
      <alignment horizontal="left" vertical="center" wrapText="1"/>
    </xf>
    <xf numFmtId="0" fontId="6" fillId="0" borderId="0" xfId="54" applyFont="1" applyFill="1" applyAlignment="1" applyProtection="1">
      <alignment horizontal="left" vertical="top" wrapText="1"/>
    </xf>
    <xf numFmtId="0" fontId="18" fillId="0" borderId="14" xfId="55" applyFont="1" applyFill="1" applyBorder="1" applyAlignment="1">
      <alignment horizontal="left" vertical="center" wrapText="1" indent="1"/>
    </xf>
    <xf numFmtId="0" fontId="18" fillId="0" borderId="5" xfId="55" applyFont="1" applyFill="1" applyBorder="1" applyAlignment="1">
      <alignment horizontal="left" vertical="center" wrapText="1" indent="1"/>
    </xf>
    <xf numFmtId="0" fontId="18" fillId="0" borderId="13" xfId="55" applyFont="1" applyFill="1" applyBorder="1" applyAlignment="1">
      <alignment horizontal="left" vertical="center" wrapText="1" indent="1"/>
    </xf>
    <xf numFmtId="0" fontId="0" fillId="0" borderId="5" xfId="0" applyNumberFormat="1" applyFill="1" applyBorder="1" applyAlignment="1">
      <alignment horizontal="center" vertical="center"/>
    </xf>
    <xf numFmtId="0" fontId="74" fillId="0" borderId="0" xfId="0" applyNumberFormat="1" applyFont="1" applyFill="1" applyBorder="1" applyAlignment="1">
      <alignment horizontal="center" vertical="center"/>
    </xf>
    <xf numFmtId="0" fontId="6" fillId="0" borderId="5" xfId="54" applyNumberFormat="1" applyFont="1" applyFill="1" applyBorder="1" applyAlignment="1" applyProtection="1">
      <alignment horizontal="left" vertical="top" wrapText="1"/>
    </xf>
    <xf numFmtId="0" fontId="6" fillId="0" borderId="16" xfId="54" applyNumberFormat="1" applyFont="1" applyFill="1" applyBorder="1" applyAlignment="1" applyProtection="1">
      <alignment horizontal="left" vertical="top" wrapText="1"/>
    </xf>
    <xf numFmtId="0" fontId="6" fillId="0" borderId="28" xfId="54" applyNumberFormat="1" applyFont="1" applyFill="1" applyBorder="1" applyAlignment="1" applyProtection="1">
      <alignment horizontal="left" vertical="top" wrapText="1"/>
    </xf>
    <xf numFmtId="0" fontId="6" fillId="0" borderId="26" xfId="54" applyNumberFormat="1" applyFont="1" applyFill="1" applyBorder="1" applyAlignment="1" applyProtection="1">
      <alignment horizontal="left" vertical="top" wrapText="1"/>
    </xf>
    <xf numFmtId="0" fontId="56" fillId="0" borderId="0" xfId="53" applyNumberFormat="1" applyFont="1" applyFill="1" applyBorder="1" applyAlignment="1" applyProtection="1">
      <alignment horizontal="left" vertical="center" wrapText="1" indent="1"/>
    </xf>
    <xf numFmtId="0" fontId="6" fillId="8" borderId="5" xfId="53" applyNumberFormat="1" applyFont="1" applyFill="1" applyBorder="1" applyAlignment="1" applyProtection="1">
      <alignment horizontal="left" vertical="center" wrapText="1" indent="1"/>
    </xf>
    <xf numFmtId="0" fontId="33" fillId="0" borderId="17" xfId="54" applyFont="1" applyFill="1" applyBorder="1" applyAlignment="1" applyProtection="1">
      <alignment horizontal="center" vertical="center" wrapText="1"/>
    </xf>
    <xf numFmtId="0" fontId="0" fillId="12" borderId="13" xfId="47" applyFont="1" applyFill="1" applyBorder="1" applyAlignment="1" applyProtection="1">
      <alignment horizontal="center" vertical="center" wrapText="1"/>
    </xf>
    <xf numFmtId="0" fontId="0" fillId="12" borderId="14" xfId="47" applyFont="1" applyFill="1" applyBorder="1" applyAlignment="1" applyProtection="1">
      <alignment horizontal="center" vertical="center" wrapText="1"/>
    </xf>
    <xf numFmtId="49" fontId="40" fillId="13" borderId="16" xfId="0" applyFont="1" applyFill="1" applyBorder="1" applyAlignment="1" applyProtection="1">
      <alignment horizontal="center" vertical="center" textRotation="90" wrapText="1"/>
    </xf>
    <xf numFmtId="49" fontId="40" fillId="13" borderId="28" xfId="0" applyFont="1" applyFill="1" applyBorder="1" applyAlignment="1" applyProtection="1">
      <alignment horizontal="center" vertical="center" textRotation="90" wrapText="1"/>
    </xf>
    <xf numFmtId="49" fontId="40" fillId="13" borderId="26" xfId="0" applyFont="1" applyFill="1" applyBorder="1" applyAlignment="1" applyProtection="1">
      <alignment horizontal="center" vertical="center" textRotation="90" wrapText="1"/>
    </xf>
    <xf numFmtId="0" fontId="6" fillId="7" borderId="5" xfId="54" applyFont="1" applyFill="1" applyBorder="1" applyAlignment="1" applyProtection="1">
      <alignment horizontal="center" vertical="center" wrapText="1"/>
    </xf>
    <xf numFmtId="0" fontId="0" fillId="7" borderId="13" xfId="101" applyNumberFormat="1" applyFont="1" applyFill="1" applyBorder="1" applyAlignment="1" applyProtection="1">
      <alignment horizontal="center" vertical="center" wrapText="1"/>
    </xf>
    <xf numFmtId="0" fontId="0" fillId="7" borderId="15" xfId="101" applyNumberFormat="1" applyFont="1" applyFill="1" applyBorder="1" applyAlignment="1" applyProtection="1">
      <alignment horizontal="center" vertical="center" wrapText="1"/>
    </xf>
    <xf numFmtId="0" fontId="0" fillId="7" borderId="14" xfId="101" applyNumberFormat="1" applyFont="1" applyFill="1" applyBorder="1" applyAlignment="1" applyProtection="1">
      <alignment horizontal="center" vertical="center" wrapText="1"/>
    </xf>
    <xf numFmtId="0" fontId="6" fillId="12" borderId="13" xfId="45" applyFont="1" applyFill="1" applyBorder="1" applyAlignment="1" applyProtection="1">
      <alignment horizontal="center" vertical="center" wrapText="1"/>
    </xf>
    <xf numFmtId="0" fontId="6" fillId="12" borderId="14" xfId="45" applyFont="1" applyFill="1" applyBorder="1" applyAlignment="1" applyProtection="1">
      <alignment horizontal="center" vertical="center" wrapText="1"/>
    </xf>
    <xf numFmtId="0" fontId="6" fillId="12" borderId="16" xfId="45" applyFont="1" applyFill="1" applyBorder="1" applyAlignment="1" applyProtection="1">
      <alignment horizontal="center" vertical="center" wrapText="1"/>
    </xf>
    <xf numFmtId="0" fontId="6" fillId="12" borderId="26" xfId="45" applyFont="1" applyFill="1" applyBorder="1" applyAlignment="1" applyProtection="1">
      <alignment horizontal="center" vertical="center" wrapText="1"/>
    </xf>
    <xf numFmtId="0" fontId="6" fillId="12" borderId="13" xfId="47" applyFont="1" applyFill="1" applyBorder="1" applyAlignment="1" applyProtection="1">
      <alignment horizontal="center" vertical="center" wrapText="1"/>
    </xf>
    <xf numFmtId="0" fontId="6" fillId="12" borderId="15" xfId="47" applyFont="1" applyFill="1" applyBorder="1" applyAlignment="1" applyProtection="1">
      <alignment horizontal="center" vertical="center" wrapText="1"/>
    </xf>
    <xf numFmtId="0" fontId="6" fillId="12" borderId="14" xfId="47" applyFont="1" applyFill="1" applyBorder="1" applyAlignment="1" applyProtection="1">
      <alignment horizontal="center" vertical="center" wrapText="1"/>
    </xf>
    <xf numFmtId="0" fontId="6" fillId="7" borderId="16" xfId="54" applyFont="1" applyFill="1" applyBorder="1" applyAlignment="1" applyProtection="1">
      <alignment horizontal="center" vertical="center" wrapText="1"/>
    </xf>
    <xf numFmtId="0" fontId="6" fillId="7" borderId="28" xfId="54" applyFont="1" applyFill="1" applyBorder="1" applyAlignment="1" applyProtection="1">
      <alignment horizontal="center" vertical="center" wrapText="1"/>
    </xf>
    <xf numFmtId="0" fontId="6" fillId="7" borderId="26" xfId="54" applyFont="1" applyFill="1" applyBorder="1" applyAlignment="1" applyProtection="1">
      <alignment horizontal="center" vertical="center" wrapText="1"/>
    </xf>
    <xf numFmtId="49" fontId="37" fillId="9" borderId="5" xfId="53" applyNumberFormat="1" applyFont="1" applyFill="1" applyBorder="1" applyAlignment="1" applyProtection="1">
      <alignment horizontal="center" vertical="center" wrapText="1"/>
      <protection locked="0"/>
    </xf>
    <xf numFmtId="49" fontId="6" fillId="11" borderId="5" xfId="53" applyNumberFormat="1" applyFont="1" applyFill="1" applyBorder="1" applyAlignment="1" applyProtection="1">
      <alignment horizontal="center" vertical="center" wrapText="1"/>
    </xf>
    <xf numFmtId="0" fontId="18" fillId="0" borderId="15" xfId="55" applyFont="1" applyBorder="1" applyAlignment="1">
      <alignment horizontal="left" vertical="center" wrapText="1" indent="1"/>
    </xf>
    <xf numFmtId="0" fontId="6" fillId="0" borderId="0" xfId="47" applyFont="1" applyFill="1" applyBorder="1" applyAlignment="1" applyProtection="1">
      <alignment horizontal="right" vertical="center" wrapText="1"/>
    </xf>
    <xf numFmtId="0" fontId="29" fillId="7" borderId="23" xfId="33" applyNumberFormat="1" applyFont="1" applyFill="1" applyBorder="1" applyAlignment="1" applyProtection="1">
      <alignment horizontal="center" vertical="center" wrapText="1"/>
    </xf>
    <xf numFmtId="0" fontId="74" fillId="0" borderId="0" xfId="54" applyFont="1" applyFill="1" applyBorder="1" applyAlignment="1" applyProtection="1">
      <alignment horizontal="center" vertical="center" wrapText="1"/>
    </xf>
    <xf numFmtId="4" fontId="6" fillId="8" borderId="5" xfId="30" applyNumberFormat="1" applyFont="1" applyFill="1" applyBorder="1" applyAlignment="1" applyProtection="1">
      <alignment horizontal="left" vertical="center" wrapText="1"/>
    </xf>
    <xf numFmtId="0" fontId="6" fillId="9" borderId="5" xfId="54" applyNumberFormat="1" applyFont="1" applyFill="1" applyBorder="1" applyAlignment="1" applyProtection="1">
      <alignment horizontal="left" vertical="center" wrapText="1"/>
      <protection locked="0"/>
    </xf>
    <xf numFmtId="0" fontId="6" fillId="9" borderId="13" xfId="54" applyNumberFormat="1" applyFont="1" applyFill="1" applyBorder="1" applyAlignment="1" applyProtection="1">
      <alignment horizontal="left" vertical="center" wrapText="1"/>
      <protection locked="0"/>
    </xf>
    <xf numFmtId="0" fontId="6" fillId="9" borderId="15" xfId="54" applyNumberFormat="1" applyFont="1" applyFill="1" applyBorder="1" applyAlignment="1" applyProtection="1">
      <alignment horizontal="left" vertical="center" wrapText="1"/>
      <protection locked="0"/>
    </xf>
    <xf numFmtId="0" fontId="6" fillId="9" borderId="14" xfId="54" applyNumberFormat="1" applyFont="1" applyFill="1" applyBorder="1" applyAlignment="1" applyProtection="1">
      <alignment horizontal="left" vertical="center" wrapText="1"/>
      <protection locked="0"/>
    </xf>
    <xf numFmtId="49" fontId="0" fillId="9" borderId="5" xfId="53" applyNumberFormat="1" applyFont="1" applyFill="1" applyBorder="1" applyAlignment="1" applyProtection="1">
      <alignment horizontal="center" vertical="center" wrapText="1"/>
      <protection locked="0"/>
    </xf>
    <xf numFmtId="49" fontId="56" fillId="0" borderId="0" xfId="53" applyNumberFormat="1" applyFont="1" applyFill="1" applyBorder="1" applyAlignment="1" applyProtection="1">
      <alignment horizontal="left" vertical="center" wrapText="1" indent="1"/>
    </xf>
    <xf numFmtId="49" fontId="69" fillId="9" borderId="13" xfId="30" applyNumberFormat="1" applyFont="1" applyFill="1" applyBorder="1" applyAlignment="1" applyProtection="1">
      <alignment horizontal="left" vertical="center" wrapText="1" indent="1"/>
      <protection locked="0"/>
    </xf>
    <xf numFmtId="49" fontId="69" fillId="9" borderId="15" xfId="30" applyNumberFormat="1" applyFont="1" applyFill="1" applyBorder="1" applyAlignment="1" applyProtection="1">
      <alignment horizontal="left" vertical="center" wrapText="1" indent="1"/>
      <protection locked="0"/>
    </xf>
    <xf numFmtId="49" fontId="69" fillId="9" borderId="14" xfId="30" applyNumberFormat="1" applyFont="1" applyFill="1" applyBorder="1" applyAlignment="1" applyProtection="1">
      <alignment horizontal="left" vertical="center" wrapText="1" indent="1"/>
      <protection locked="0"/>
    </xf>
    <xf numFmtId="0" fontId="29" fillId="7" borderId="15" xfId="33" applyNumberFormat="1" applyFont="1" applyFill="1" applyBorder="1" applyAlignment="1" applyProtection="1">
      <alignment horizontal="center" vertical="center" wrapText="1"/>
    </xf>
    <xf numFmtId="0" fontId="6" fillId="8" borderId="5" xfId="53" applyNumberFormat="1" applyFont="1" applyFill="1" applyBorder="1" applyAlignment="1" applyProtection="1">
      <alignment horizontal="left" vertical="center" wrapText="1"/>
    </xf>
    <xf numFmtId="49" fontId="40" fillId="13" borderId="5" xfId="0" applyFont="1" applyFill="1" applyBorder="1" applyAlignment="1" applyProtection="1">
      <alignment horizontal="center" vertical="center" textRotation="90" wrapText="1"/>
    </xf>
    <xf numFmtId="0" fontId="47" fillId="0" borderId="0" xfId="47" applyFont="1" applyFill="1" applyBorder="1" applyAlignment="1" applyProtection="1">
      <alignment horizontal="center" vertical="center" wrapText="1"/>
    </xf>
    <xf numFmtId="0" fontId="6" fillId="0" borderId="23" xfId="53" applyNumberFormat="1" applyFont="1" applyFill="1" applyBorder="1" applyAlignment="1" applyProtection="1">
      <alignment horizontal="center" vertical="center" wrapText="1"/>
    </xf>
    <xf numFmtId="0" fontId="47" fillId="0" borderId="17" xfId="47" applyFont="1" applyFill="1" applyBorder="1" applyAlignment="1" applyProtection="1">
      <alignment horizontal="center" vertical="center" wrapText="1"/>
    </xf>
    <xf numFmtId="0" fontId="33" fillId="0" borderId="0" xfId="54" applyFont="1" applyFill="1" applyBorder="1" applyAlignment="1" applyProtection="1">
      <alignment horizontal="center" vertical="center" wrapText="1"/>
    </xf>
    <xf numFmtId="0" fontId="6" fillId="0" borderId="0" xfId="53" applyNumberFormat="1" applyFont="1" applyFill="1" applyBorder="1" applyAlignment="1" applyProtection="1">
      <alignment horizontal="center" vertical="center" wrapText="1"/>
    </xf>
    <xf numFmtId="0" fontId="11" fillId="0" borderId="0" xfId="54" applyFont="1" applyFill="1" applyAlignment="1" applyProtection="1">
      <alignment horizontal="center" vertical="center" wrapText="1"/>
    </xf>
    <xf numFmtId="0" fontId="33" fillId="7" borderId="0" xfId="54" applyFont="1" applyFill="1" applyBorder="1" applyAlignment="1" applyProtection="1">
      <alignment horizontal="center" vertical="center" wrapText="1"/>
    </xf>
    <xf numFmtId="0" fontId="6" fillId="12" borderId="5" xfId="47" applyFont="1" applyFill="1" applyBorder="1" applyAlignment="1" applyProtection="1">
      <alignment horizontal="center" vertical="center" wrapText="1"/>
    </xf>
    <xf numFmtId="0" fontId="6" fillId="12" borderId="5" xfId="45" applyFont="1" applyFill="1" applyBorder="1" applyAlignment="1" applyProtection="1">
      <alignment horizontal="center" vertical="center" wrapText="1"/>
    </xf>
    <xf numFmtId="0" fontId="0" fillId="12" borderId="5" xfId="47" applyFont="1" applyFill="1" applyBorder="1" applyAlignment="1" applyProtection="1">
      <alignment horizontal="center" vertical="center" wrapText="1"/>
    </xf>
    <xf numFmtId="0" fontId="6" fillId="0" borderId="21" xfId="54" applyNumberFormat="1" applyFont="1" applyFill="1" applyBorder="1" applyAlignment="1" applyProtection="1">
      <alignment horizontal="left" vertical="center" wrapText="1"/>
    </xf>
    <xf numFmtId="0" fontId="6" fillId="0" borderId="20" xfId="54" applyNumberFormat="1" applyFont="1" applyFill="1" applyBorder="1" applyAlignment="1" applyProtection="1">
      <alignment horizontal="left" vertical="center" wrapText="1"/>
    </xf>
    <xf numFmtId="0" fontId="6" fillId="0" borderId="18" xfId="54" applyNumberFormat="1" applyFont="1" applyFill="1" applyBorder="1" applyAlignment="1" applyProtection="1">
      <alignment horizontal="left" vertical="center" wrapText="1"/>
    </xf>
    <xf numFmtId="49" fontId="6" fillId="7" borderId="5" xfId="54" applyNumberFormat="1" applyFont="1" applyFill="1" applyBorder="1" applyAlignment="1" applyProtection="1">
      <alignment horizontal="center" vertical="center" wrapText="1"/>
    </xf>
    <xf numFmtId="0" fontId="6" fillId="0" borderId="16" xfId="54" applyNumberFormat="1" applyFont="1" applyFill="1" applyBorder="1" applyAlignment="1" applyProtection="1">
      <alignment horizontal="left" vertical="center" wrapText="1"/>
    </xf>
    <xf numFmtId="0" fontId="6" fillId="0" borderId="28" xfId="54" applyNumberFormat="1" applyFont="1" applyFill="1" applyBorder="1" applyAlignment="1" applyProtection="1">
      <alignment horizontal="left" vertical="center" wrapText="1"/>
    </xf>
    <xf numFmtId="0" fontId="6" fillId="0" borderId="26" xfId="54" applyNumberFormat="1" applyFont="1" applyFill="1" applyBorder="1" applyAlignment="1" applyProtection="1">
      <alignment horizontal="left" vertical="center" wrapText="1"/>
    </xf>
    <xf numFmtId="0" fontId="33" fillId="0" borderId="5" xfId="54" applyFont="1" applyFill="1" applyBorder="1" applyAlignment="1" applyProtection="1">
      <alignment horizontal="center" vertical="center" wrapText="1"/>
    </xf>
    <xf numFmtId="0" fontId="0" fillId="7" borderId="5" xfId="101" applyNumberFormat="1" applyFont="1" applyFill="1" applyBorder="1" applyAlignment="1" applyProtection="1">
      <alignment horizontal="center" vertical="center" wrapText="1"/>
    </xf>
    <xf numFmtId="0" fontId="29" fillId="7" borderId="0" xfId="33" applyNumberFormat="1" applyFont="1" applyFill="1" applyBorder="1" applyAlignment="1" applyProtection="1">
      <alignment horizontal="center" vertical="center" wrapText="1"/>
    </xf>
    <xf numFmtId="0" fontId="6" fillId="8" borderId="5" xfId="47" applyNumberFormat="1" applyFont="1" applyFill="1" applyBorder="1" applyAlignment="1" applyProtection="1">
      <alignment horizontal="left" vertical="center" wrapText="1"/>
    </xf>
    <xf numFmtId="0" fontId="6" fillId="8" borderId="5" xfId="54" applyNumberFormat="1" applyFont="1" applyFill="1" applyBorder="1" applyAlignment="1" applyProtection="1">
      <alignment horizontal="left" vertical="center" wrapText="1"/>
    </xf>
    <xf numFmtId="0" fontId="6" fillId="9" borderId="16" xfId="54" applyNumberFormat="1" applyFont="1" applyFill="1" applyBorder="1" applyAlignment="1" applyProtection="1">
      <alignment horizontal="left" vertical="center" wrapText="1"/>
      <protection locked="0"/>
    </xf>
    <xf numFmtId="0" fontId="6" fillId="9" borderId="26" xfId="54" applyNumberFormat="1" applyFont="1" applyFill="1" applyBorder="1" applyAlignment="1" applyProtection="1">
      <alignment horizontal="left" vertical="center" wrapText="1"/>
      <protection locked="0"/>
    </xf>
    <xf numFmtId="0" fontId="6" fillId="7" borderId="5" xfId="54" applyNumberFormat="1" applyFont="1" applyFill="1" applyBorder="1" applyAlignment="1" applyProtection="1">
      <alignment horizontal="left" vertical="center" wrapText="1"/>
    </xf>
    <xf numFmtId="49" fontId="6" fillId="2" borderId="5" xfId="54" applyNumberFormat="1" applyFont="1" applyFill="1" applyBorder="1" applyAlignment="1" applyProtection="1">
      <alignment horizontal="left" vertical="center" wrapText="1" indent="4"/>
      <protection locked="0"/>
    </xf>
    <xf numFmtId="0" fontId="6" fillId="0" borderId="5" xfId="54" applyNumberFormat="1" applyFont="1" applyFill="1" applyBorder="1" applyAlignment="1" applyProtection="1">
      <alignment horizontal="left" vertical="center" wrapText="1"/>
    </xf>
    <xf numFmtId="0" fontId="33" fillId="0" borderId="16" xfId="54" applyFont="1" applyFill="1" applyBorder="1" applyAlignment="1" applyProtection="1">
      <alignment horizontal="center" vertical="center" wrapText="1"/>
    </xf>
    <xf numFmtId="0" fontId="33" fillId="0" borderId="26" xfId="54" applyFont="1" applyFill="1" applyBorder="1" applyAlignment="1" applyProtection="1">
      <alignment horizontal="center" vertical="center" wrapText="1"/>
    </xf>
    <xf numFmtId="0" fontId="6" fillId="7" borderId="5" xfId="54" applyFont="1" applyFill="1" applyBorder="1" applyAlignment="1" applyProtection="1">
      <alignment horizontal="center" vertical="center"/>
    </xf>
    <xf numFmtId="0" fontId="0" fillId="0" borderId="5" xfId="54" applyFont="1" applyFill="1" applyBorder="1" applyAlignment="1" applyProtection="1">
      <alignment horizontal="left" vertical="center" wrapText="1"/>
    </xf>
    <xf numFmtId="0" fontId="32" fillId="7" borderId="20" xfId="54" applyFont="1" applyFill="1" applyBorder="1" applyAlignment="1" applyProtection="1">
      <alignment horizontal="center" vertical="top" wrapText="1"/>
    </xf>
    <xf numFmtId="49" fontId="0" fillId="7" borderId="16" xfId="54" applyNumberFormat="1" applyFont="1" applyFill="1" applyBorder="1" applyAlignment="1" applyProtection="1">
      <alignment horizontal="center" vertical="center" wrapText="1"/>
    </xf>
    <xf numFmtId="49" fontId="0" fillId="7" borderId="26" xfId="54" applyNumberFormat="1" applyFont="1" applyFill="1" applyBorder="1" applyAlignment="1" applyProtection="1">
      <alignment horizontal="center" vertical="center" wrapText="1"/>
    </xf>
    <xf numFmtId="0" fontId="0" fillId="8" borderId="5" xfId="30" applyNumberFormat="1" applyFont="1" applyFill="1" applyBorder="1" applyAlignment="1" applyProtection="1">
      <alignment horizontal="left" vertical="center" wrapText="1" indent="1"/>
    </xf>
    <xf numFmtId="0" fontId="0" fillId="8" borderId="5" xfId="54" applyFont="1" applyFill="1" applyBorder="1" applyAlignment="1" applyProtection="1">
      <alignment horizontal="left" vertical="center" wrapText="1" indent="1"/>
    </xf>
    <xf numFmtId="0" fontId="0" fillId="0" borderId="13" xfId="54" applyFont="1" applyFill="1" applyBorder="1" applyAlignment="1" applyProtection="1">
      <alignment horizontal="center" vertical="center" wrapText="1"/>
    </xf>
    <xf numFmtId="0" fontId="0" fillId="0" borderId="14" xfId="54" applyFont="1" applyFill="1" applyBorder="1" applyAlignment="1" applyProtection="1">
      <alignment horizontal="center" vertical="center" wrapText="1"/>
    </xf>
    <xf numFmtId="49" fontId="0" fillId="7" borderId="5" xfId="54" applyNumberFormat="1" applyFont="1" applyFill="1" applyBorder="1" applyAlignment="1" applyProtection="1">
      <alignment horizontal="center" vertical="center" wrapText="1"/>
    </xf>
    <xf numFmtId="0" fontId="0" fillId="0" borderId="16" xfId="33" applyFont="1" applyFill="1" applyBorder="1" applyAlignment="1" applyProtection="1">
      <alignment horizontal="center" vertical="center" wrapText="1"/>
    </xf>
    <xf numFmtId="0" fontId="0" fillId="0" borderId="26" xfId="33" applyFont="1" applyFill="1" applyBorder="1" applyAlignment="1" applyProtection="1">
      <alignment horizontal="center" vertical="center" wrapText="1"/>
    </xf>
    <xf numFmtId="0" fontId="0" fillId="0" borderId="13" xfId="33" applyFont="1" applyFill="1" applyBorder="1" applyAlignment="1" applyProtection="1">
      <alignment horizontal="center" vertical="center" wrapText="1"/>
    </xf>
    <xf numFmtId="0" fontId="0" fillId="0" borderId="14" xfId="33" applyFont="1" applyFill="1" applyBorder="1" applyAlignment="1" applyProtection="1">
      <alignment horizontal="center" vertical="center" wrapText="1"/>
    </xf>
    <xf numFmtId="49" fontId="29" fillId="7" borderId="15" xfId="33" applyNumberFormat="1" applyFont="1" applyFill="1" applyBorder="1" applyAlignment="1" applyProtection="1">
      <alignment horizontal="center" vertical="center" wrapText="1"/>
    </xf>
    <xf numFmtId="0" fontId="37" fillId="0" borderId="5" xfId="54" applyFont="1" applyFill="1" applyBorder="1" applyAlignment="1" applyProtection="1">
      <alignment horizontal="left" vertical="center" wrapText="1"/>
    </xf>
    <xf numFmtId="0" fontId="0" fillId="0" borderId="28" xfId="54" applyFont="1" applyFill="1" applyBorder="1" applyAlignment="1" applyProtection="1">
      <alignment horizontal="left" vertical="center" wrapText="1"/>
    </xf>
    <xf numFmtId="0" fontId="37" fillId="0" borderId="28" xfId="54" applyFont="1" applyFill="1" applyBorder="1" applyAlignment="1" applyProtection="1">
      <alignment horizontal="left" vertical="center" wrapText="1"/>
    </xf>
    <xf numFmtId="0" fontId="37" fillId="0" borderId="26" xfId="54" applyFont="1" applyFill="1" applyBorder="1" applyAlignment="1" applyProtection="1">
      <alignment horizontal="left" vertical="center" wrapText="1"/>
    </xf>
    <xf numFmtId="0" fontId="6" fillId="7" borderId="13" xfId="54" applyFont="1" applyFill="1" applyBorder="1" applyAlignment="1" applyProtection="1">
      <alignment horizontal="center" vertical="center" wrapText="1"/>
    </xf>
    <xf numFmtId="0" fontId="6" fillId="7" borderId="15" xfId="54" applyFont="1" applyFill="1" applyBorder="1" applyAlignment="1" applyProtection="1">
      <alignment horizontal="center" vertical="center" wrapText="1"/>
    </xf>
    <xf numFmtId="0" fontId="6" fillId="7" borderId="14" xfId="54" applyFont="1" applyFill="1" applyBorder="1" applyAlignment="1" applyProtection="1">
      <alignment horizontal="center" vertical="center" wrapText="1"/>
    </xf>
    <xf numFmtId="0" fontId="18" fillId="0" borderId="15" xfId="32" applyFont="1" applyFill="1" applyBorder="1" applyAlignment="1" applyProtection="1">
      <alignment horizontal="left" vertical="center" wrapText="1" indent="1"/>
    </xf>
    <xf numFmtId="49" fontId="6" fillId="0" borderId="0" xfId="41" applyBorder="1" applyAlignment="1" applyProtection="1">
      <alignment horizontal="left" vertical="top" wrapText="1"/>
    </xf>
    <xf numFmtId="0" fontId="6" fillId="7" borderId="5" xfId="48" applyNumberFormat="1" applyFont="1" applyFill="1" applyBorder="1" applyAlignment="1" applyProtection="1">
      <alignment horizontal="center" vertical="center" wrapText="1"/>
    </xf>
    <xf numFmtId="49" fontId="6" fillId="0" borderId="0" xfId="41" applyFont="1" applyAlignment="1">
      <alignment horizontal="left" vertical="top" wrapText="1"/>
    </xf>
    <xf numFmtId="49" fontId="0" fillId="12" borderId="15" xfId="0" applyFont="1" applyFill="1" applyBorder="1" applyAlignment="1">
      <alignment horizontal="left" vertical="center" indent="1"/>
    </xf>
    <xf numFmtId="4" fontId="6" fillId="8" borderId="13" xfId="30" applyNumberFormat="1" applyFont="1" applyFill="1" applyBorder="1" applyAlignment="1" applyProtection="1">
      <alignment horizontal="left" vertical="center" wrapText="1"/>
    </xf>
    <xf numFmtId="4" fontId="6" fillId="8" borderId="15" xfId="30" applyNumberFormat="1" applyFont="1" applyFill="1" applyBorder="1" applyAlignment="1" applyProtection="1">
      <alignment horizontal="left" vertical="center" wrapText="1"/>
    </xf>
    <xf numFmtId="4" fontId="6" fillId="8" borderId="14" xfId="30" applyNumberFormat="1" applyFont="1" applyFill="1" applyBorder="1" applyAlignment="1" applyProtection="1">
      <alignment horizontal="left" vertical="center" wrapText="1"/>
    </xf>
    <xf numFmtId="0" fontId="6" fillId="8" borderId="13" xfId="54" applyNumberFormat="1" applyFont="1" applyFill="1" applyBorder="1" applyAlignment="1" applyProtection="1">
      <alignment horizontal="left" vertical="center" wrapText="1"/>
    </xf>
    <xf numFmtId="0" fontId="6" fillId="8" borderId="15" xfId="54" applyNumberFormat="1" applyFont="1" applyFill="1" applyBorder="1" applyAlignment="1" applyProtection="1">
      <alignment horizontal="left" vertical="center" wrapText="1"/>
    </xf>
    <xf numFmtId="0" fontId="6" fillId="8" borderId="14" xfId="54" applyNumberFormat="1" applyFont="1" applyFill="1" applyBorder="1" applyAlignment="1" applyProtection="1">
      <alignment horizontal="left" vertical="center" wrapText="1"/>
    </xf>
    <xf numFmtId="0" fontId="6" fillId="8" borderId="13" xfId="53" applyNumberFormat="1" applyFont="1" applyFill="1" applyBorder="1" applyAlignment="1" applyProtection="1">
      <alignment horizontal="left" vertical="center" wrapText="1"/>
    </xf>
    <xf numFmtId="0" fontId="6" fillId="8" borderId="15" xfId="53" applyNumberFormat="1" applyFont="1" applyFill="1" applyBorder="1" applyAlignment="1" applyProtection="1">
      <alignment horizontal="left" vertical="center" wrapText="1"/>
    </xf>
    <xf numFmtId="0" fontId="6" fillId="8" borderId="14" xfId="53" applyNumberFormat="1" applyFont="1" applyFill="1" applyBorder="1" applyAlignment="1" applyProtection="1">
      <alignment horizontal="left" vertical="center" wrapText="1"/>
    </xf>
    <xf numFmtId="49" fontId="6" fillId="11" borderId="13" xfId="53" applyNumberFormat="1" applyFont="1" applyFill="1" applyBorder="1" applyAlignment="1" applyProtection="1">
      <alignment horizontal="center" vertical="center" wrapText="1"/>
    </xf>
    <xf numFmtId="0" fontId="6" fillId="0" borderId="13" xfId="54" applyNumberFormat="1" applyFont="1" applyFill="1" applyBorder="1" applyAlignment="1" applyProtection="1">
      <alignment horizontal="left" vertical="center" wrapText="1"/>
    </xf>
    <xf numFmtId="49" fontId="6" fillId="7" borderId="16" xfId="54" applyNumberFormat="1" applyFont="1" applyFill="1" applyBorder="1" applyAlignment="1" applyProtection="1">
      <alignment horizontal="center" vertical="center" wrapText="1"/>
    </xf>
    <xf numFmtId="49" fontId="6" fillId="7" borderId="26" xfId="54" applyNumberFormat="1" applyFont="1" applyFill="1" applyBorder="1" applyAlignment="1" applyProtection="1">
      <alignment horizontal="center" vertical="center" wrapText="1"/>
    </xf>
    <xf numFmtId="0" fontId="6" fillId="0" borderId="15" xfId="54" applyNumberFormat="1" applyFont="1" applyFill="1" applyBorder="1" applyAlignment="1" applyProtection="1">
      <alignment horizontal="left" vertical="center" wrapText="1"/>
    </xf>
    <xf numFmtId="0" fontId="6" fillId="0" borderId="14" xfId="54" applyNumberFormat="1" applyFont="1" applyFill="1" applyBorder="1" applyAlignment="1" applyProtection="1">
      <alignment horizontal="left" vertical="center" wrapText="1"/>
    </xf>
    <xf numFmtId="0" fontId="0" fillId="0" borderId="5" xfId="0" applyNumberFormat="1" applyFill="1" applyBorder="1" applyAlignment="1" applyProtection="1">
      <alignment horizontal="center" vertical="center"/>
    </xf>
    <xf numFmtId="49" fontId="6" fillId="2" borderId="5" xfId="33" applyNumberFormat="1" applyFont="1" applyFill="1" applyBorder="1" applyAlignment="1" applyProtection="1">
      <alignment horizontal="left" vertical="center" wrapText="1"/>
      <protection locked="0"/>
    </xf>
    <xf numFmtId="49" fontId="0" fillId="2" borderId="5" xfId="0" applyFill="1" applyBorder="1" applyAlignment="1" applyProtection="1">
      <alignment horizontal="left" vertical="top"/>
      <protection locked="0"/>
    </xf>
    <xf numFmtId="0" fontId="0" fillId="7" borderId="5" xfId="37" applyNumberFormat="1" applyFont="1" applyFill="1" applyBorder="1" applyAlignment="1" applyProtection="1">
      <alignment horizontal="center" vertical="center" wrapText="1"/>
    </xf>
    <xf numFmtId="0" fontId="0" fillId="9" borderId="5" xfId="0" applyNumberFormat="1" applyFill="1" applyBorder="1" applyAlignment="1" applyProtection="1">
      <alignment horizontal="left" vertical="center" wrapText="1"/>
      <protection locked="0"/>
    </xf>
    <xf numFmtId="49" fontId="0" fillId="9" borderId="5" xfId="0" applyNumberFormat="1" applyFill="1" applyBorder="1" applyAlignment="1" applyProtection="1">
      <alignment horizontal="left" vertical="center" wrapText="1"/>
      <protection locked="0"/>
    </xf>
    <xf numFmtId="0" fontId="6" fillId="9" borderId="5" xfId="33" applyNumberFormat="1" applyFont="1" applyFill="1" applyBorder="1" applyAlignment="1" applyProtection="1">
      <alignment horizontal="left" vertical="center" wrapText="1"/>
      <protection locked="0"/>
    </xf>
    <xf numFmtId="49" fontId="0" fillId="0" borderId="5" xfId="0" applyBorder="1" applyAlignment="1">
      <alignment horizontal="left" vertical="top"/>
    </xf>
    <xf numFmtId="0" fontId="6" fillId="11" borderId="5" xfId="53" applyNumberFormat="1" applyFont="1" applyFill="1" applyBorder="1" applyAlignment="1" applyProtection="1">
      <alignment horizontal="left" vertical="center" wrapText="1"/>
    </xf>
    <xf numFmtId="49" fontId="0" fillId="11" borderId="5" xfId="0" applyFill="1" applyBorder="1" applyAlignment="1" applyProtection="1">
      <alignment horizontal="left" vertical="top"/>
    </xf>
    <xf numFmtId="0" fontId="6" fillId="0" borderId="5" xfId="33" applyNumberFormat="1" applyFont="1" applyFill="1" applyBorder="1" applyAlignment="1" applyProtection="1">
      <alignment horizontal="left" vertical="center" wrapText="1"/>
    </xf>
    <xf numFmtId="0" fontId="6" fillId="0" borderId="5" xfId="53" applyNumberFormat="1" applyFont="1" applyFill="1" applyBorder="1" applyAlignment="1" applyProtection="1">
      <alignment horizontal="left" vertical="center" wrapText="1"/>
    </xf>
    <xf numFmtId="0" fontId="6" fillId="11" borderId="5" xfId="53" applyNumberFormat="1" applyFont="1" applyFill="1" applyBorder="1" applyAlignment="1" applyProtection="1">
      <alignment horizontal="center" vertical="center" wrapText="1"/>
    </xf>
    <xf numFmtId="0" fontId="6" fillId="0" borderId="5" xfId="53" applyNumberFormat="1" applyFont="1" applyFill="1" applyBorder="1" applyAlignment="1" applyProtection="1">
      <alignment horizontal="center" vertical="center" wrapText="1"/>
    </xf>
    <xf numFmtId="0" fontId="6" fillId="7" borderId="0" xfId="54" applyFont="1" applyFill="1" applyBorder="1" applyAlignment="1" applyProtection="1">
      <alignment horizontal="center" vertical="center" wrapText="1"/>
    </xf>
    <xf numFmtId="0" fontId="29" fillId="7" borderId="17" xfId="33" applyNumberFormat="1" applyFont="1" applyFill="1" applyBorder="1" applyAlignment="1" applyProtection="1">
      <alignment horizontal="center" vertical="center" wrapText="1"/>
    </xf>
    <xf numFmtId="0" fontId="29" fillId="0" borderId="20" xfId="54" applyFont="1" applyFill="1" applyBorder="1" applyAlignment="1" applyProtection="1">
      <alignment horizontal="center" vertical="top" wrapText="1"/>
    </xf>
    <xf numFmtId="0" fontId="29" fillId="0" borderId="0" xfId="54" applyFont="1" applyFill="1" applyBorder="1" applyAlignment="1" applyProtection="1">
      <alignment horizontal="center" vertical="top" wrapText="1"/>
    </xf>
    <xf numFmtId="14" fontId="49" fillId="0" borderId="5" xfId="53" applyNumberFormat="1" applyFont="1" applyFill="1" applyBorder="1" applyAlignment="1" applyProtection="1">
      <alignment horizontal="center" vertical="center" wrapText="1"/>
    </xf>
    <xf numFmtId="0" fontId="33" fillId="0" borderId="21" xfId="54" applyFont="1" applyFill="1" applyBorder="1" applyAlignment="1" applyProtection="1">
      <alignment horizontal="center" vertical="center" wrapText="1"/>
    </xf>
    <xf numFmtId="0" fontId="33" fillId="0" borderId="18" xfId="54" applyFont="1" applyFill="1" applyBorder="1" applyAlignment="1" applyProtection="1">
      <alignment horizontal="center" vertical="center" wrapText="1"/>
    </xf>
    <xf numFmtId="0" fontId="6" fillId="8" borderId="13" xfId="47" applyNumberFormat="1" applyFont="1" applyFill="1" applyBorder="1" applyAlignment="1" applyProtection="1">
      <alignment horizontal="left" vertical="center" wrapText="1"/>
    </xf>
    <xf numFmtId="0" fontId="6" fillId="8" borderId="15" xfId="47" applyNumberFormat="1" applyFont="1" applyFill="1" applyBorder="1" applyAlignment="1" applyProtection="1">
      <alignment horizontal="left" vertical="center" wrapText="1"/>
    </xf>
    <xf numFmtId="0" fontId="6" fillId="8" borderId="14" xfId="47" applyNumberFormat="1" applyFont="1" applyFill="1" applyBorder="1" applyAlignment="1" applyProtection="1">
      <alignment horizontal="left" vertical="center" wrapText="1"/>
    </xf>
    <xf numFmtId="0" fontId="8" fillId="10" borderId="5" xfId="0" applyNumberFormat="1" applyFont="1" applyFill="1" applyBorder="1" applyAlignment="1" applyProtection="1">
      <alignment horizontal="center" vertical="center" wrapText="1"/>
    </xf>
  </cellXfs>
  <cellStyles count="102">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3" builtinId="30" hidden="1"/>
    <cellStyle name="20% — акцент2" xfId="77" builtinId="34" hidden="1"/>
    <cellStyle name="20% — акцент3" xfId="81" builtinId="38" hidden="1"/>
    <cellStyle name="20% — акцент4" xfId="85" builtinId="42" hidden="1"/>
    <cellStyle name="20% — акцент5" xfId="89" builtinId="46" hidden="1"/>
    <cellStyle name="20% — акцент6" xfId="93" builtinId="50" hidden="1"/>
    <cellStyle name="40% — акцент1" xfId="74" builtinId="31" hidden="1"/>
    <cellStyle name="40% — акцент2" xfId="78" builtinId="35" hidden="1"/>
    <cellStyle name="40% — акцент3" xfId="82" builtinId="39" hidden="1"/>
    <cellStyle name="40% — акцент4" xfId="86" builtinId="43" hidden="1"/>
    <cellStyle name="40% — акцент5" xfId="90" builtinId="47" hidden="1"/>
    <cellStyle name="40% — акцент6" xfId="94" builtinId="51" hidden="1"/>
    <cellStyle name="60% — акцент1" xfId="75" builtinId="32" hidden="1"/>
    <cellStyle name="60% — акцент2" xfId="79" builtinId="36" hidden="1"/>
    <cellStyle name="60% — акцент3" xfId="83" builtinId="40" hidden="1"/>
    <cellStyle name="60% — акцент4" xfId="87" builtinId="44" hidden="1"/>
    <cellStyle name="60% — акцент5" xfId="91" builtinId="48" hidden="1"/>
    <cellStyle name="60% — акцент6" xfId="95" builtinId="52" hidden="1"/>
    <cellStyle name="Currency [0]" xfId="16"/>
    <cellStyle name="currency1" xfId="17"/>
    <cellStyle name="Currency2" xfId="18"/>
    <cellStyle name="currency3" xfId="19"/>
    <cellStyle name="currency4" xfId="20"/>
    <cellStyle name="Followed Hyperlink" xfId="21"/>
    <cellStyle name="Header 3" xfId="22"/>
    <cellStyle name="Hyperlink" xfId="23"/>
    <cellStyle name="normal" xfId="24"/>
    <cellStyle name="Normal1" xfId="25"/>
    <cellStyle name="Normal2" xfId="26"/>
    <cellStyle name="Percent1" xfId="27"/>
    <cellStyle name="Title 4" xfId="28"/>
    <cellStyle name="Акцент1" xfId="72" builtinId="29" hidden="1"/>
    <cellStyle name="Акцент2" xfId="76" builtinId="33" hidden="1"/>
    <cellStyle name="Акцент3" xfId="80" builtinId="37" hidden="1"/>
    <cellStyle name="Акцент4" xfId="84" builtinId="41" hidden="1"/>
    <cellStyle name="Акцент5" xfId="88" builtinId="45" hidden="1"/>
    <cellStyle name="Акцент6" xfId="92" builtinId="49" hidden="1"/>
    <cellStyle name="Ввод " xfId="29" builtinId="20" customBuiltin="1"/>
    <cellStyle name="Вывод" xfId="64" builtinId="21" hidden="1"/>
    <cellStyle name="Вычисление" xfId="65" builtinId="22" hidden="1"/>
    <cellStyle name="Гиперссылка" xfId="30" builtinId="8" customBuiltin="1"/>
    <cellStyle name="Гиперссылка 2 2" xfId="31"/>
    <cellStyle name="Денежный" xfId="98" builtinId="4" hidden="1"/>
    <cellStyle name="Денежный [0]" xfId="99" builtinId="7" hidden="1"/>
    <cellStyle name="Заголовок" xfId="32"/>
    <cellStyle name="Заголовок 1" xfId="57" builtinId="16" hidden="1"/>
    <cellStyle name="Заголовок 2" xfId="58" builtinId="17" hidden="1"/>
    <cellStyle name="Заголовок 3" xfId="59" builtinId="18" hidden="1"/>
    <cellStyle name="Заголовок 4" xfId="60" builtinId="19" hidden="1"/>
    <cellStyle name="ЗаголовокСтолбца" xfId="33"/>
    <cellStyle name="Значение" xfId="34"/>
    <cellStyle name="Итог" xfId="71" builtinId="25" hidden="1"/>
    <cellStyle name="Контрольная ячейка" xfId="67" builtinId="23" hidden="1"/>
    <cellStyle name="Название" xfId="56" builtinId="15" hidden="1"/>
    <cellStyle name="Нейтральный" xfId="63" builtinId="28" hidden="1"/>
    <cellStyle name="Обычный" xfId="0" builtinId="0" customBuiltin="1"/>
    <cellStyle name="Обычный 10" xfId="35"/>
    <cellStyle name="Обычный 12 2" xfId="36"/>
    <cellStyle name="Обычный 14" xfId="37"/>
    <cellStyle name="Обычный 14 6" xfId="101"/>
    <cellStyle name="Обычный 15" xfId="38"/>
    <cellStyle name="Обычный 2" xfId="39"/>
    <cellStyle name="Обычный 2 2" xfId="40"/>
    <cellStyle name="Обычный 3" xfId="41"/>
    <cellStyle name="Обычный 3 2" xfId="42"/>
    <cellStyle name="Обычный 3 3" xfId="43"/>
    <cellStyle name="Обычный 4" xfId="44"/>
    <cellStyle name="Обычный_BALANCE.WARM.2007YEAR(FACT)" xfId="45"/>
    <cellStyle name="Обычный_INVEST.WARM.PLAN.4.78(v0.1)" xfId="46"/>
    <cellStyle name="Обычный_JKH.OPEN.INFO.HVS(v3.5)_цены161210" xfId="47"/>
    <cellStyle name="Обычный_JKH.OPEN.INFO.PRICE.VO_v4.0(10.02.11)" xfId="48"/>
    <cellStyle name="Обычный_MINENERGO.340.PRIL79(v0.1)" xfId="49"/>
    <cellStyle name="Обычный_PREDEL.JKH.2010(v1.3)" xfId="50"/>
    <cellStyle name="Обычный_razrabotka_sablonov_po_WKU" xfId="51"/>
    <cellStyle name="Обычный_SIMPLE_1_massive2" xfId="52"/>
    <cellStyle name="Обычный_ЖКУ_проект3" xfId="53"/>
    <cellStyle name="Обычный_Мониторинг инвестиций" xfId="54"/>
    <cellStyle name="Обычный_Шаблон по источникам для Модуля Реестр (2)" xfId="55"/>
    <cellStyle name="Плохой" xfId="62" builtinId="27" hidden="1"/>
    <cellStyle name="Пояснение" xfId="70" builtinId="53" hidden="1"/>
    <cellStyle name="Примечание" xfId="69" builtinId="10" hidden="1"/>
    <cellStyle name="Процентный" xfId="100" builtinId="5" hidden="1"/>
    <cellStyle name="Связанная ячейка" xfId="66" builtinId="24" hidden="1"/>
    <cellStyle name="Текст предупреждения" xfId="68" builtinId="11" hidden="1"/>
    <cellStyle name="Финансовый" xfId="96" builtinId="3" hidden="1"/>
    <cellStyle name="Финансовый [0]" xfId="97" builtinId="6" hidden="1"/>
    <cellStyle name="Хороший" xfId="61" builtinId="26" hidden="1"/>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CC0000"/>
      <rgbColor rgb="00000000"/>
      <rgbColor rgb="000000FF"/>
      <rgbColor rgb="00FFFF00"/>
      <rgbColor rgb="00FF00FF"/>
      <rgbColor rgb="0000FFFF"/>
      <rgbColor rgb="00800000"/>
      <rgbColor rgb="00008000"/>
      <rgbColor rgb="00000080"/>
      <rgbColor rgb="00808000"/>
      <rgbColor rgb="00800080"/>
      <rgbColor rgb="00008080"/>
      <rgbColor rgb="00C0C0C0"/>
      <rgbColor rgb="00BCBCBC"/>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000080"/>
      <rgbColor rgb="00333333"/>
    </indexedColors>
    <mruColors>
      <color rgb="FFEAEB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theme" Target="theme/theme1.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6.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6.png"/><Relationship Id="rId1" Type="http://schemas.openxmlformats.org/officeDocument/2006/relationships/image" Target="../media/image18.png"/><Relationship Id="rId4" Type="http://schemas.openxmlformats.org/officeDocument/2006/relationships/image" Target="../media/image20.png"/></Relationships>
</file>

<file path=xl/drawings/_rels/drawing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1.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5.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3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1.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8.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482600</xdr:rowOff>
    </xdr:from>
    <xdr:to>
      <xdr:col>3</xdr:col>
      <xdr:colOff>0</xdr:colOff>
      <xdr:row>113</xdr:row>
      <xdr:rowOff>3175</xdr:rowOff>
    </xdr:to>
    <xdr:sp macro="[0]!Instruction.BlockClick" textlink="">
      <xdr:nvSpPr>
        <xdr:cNvPr id="2" name="InstrBlock_8"/>
        <xdr:cNvSpPr txBox="1">
          <a:spLocks noChangeArrowheads="1"/>
        </xdr:cNvSpPr>
      </xdr:nvSpPr>
      <xdr:spPr bwMode="auto">
        <a:xfrm>
          <a:off x="219075" y="43021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18</xdr:row>
      <xdr:rowOff>19050</xdr:rowOff>
    </xdr:from>
    <xdr:to>
      <xdr:col>3</xdr:col>
      <xdr:colOff>0</xdr:colOff>
      <xdr:row>18</xdr:row>
      <xdr:rowOff>482600</xdr:rowOff>
    </xdr:to>
    <xdr:sp macro="[0]!Instruction.BlockClick" textlink="">
      <xdr:nvSpPr>
        <xdr:cNvPr id="3" name="InstrBlock_7"/>
        <xdr:cNvSpPr txBox="1">
          <a:spLocks noChangeArrowheads="1"/>
        </xdr:cNvSpPr>
      </xdr:nvSpPr>
      <xdr:spPr bwMode="auto">
        <a:xfrm>
          <a:off x="219075" y="383857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Консультации по работе с отчётом</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xdr:cNvSpPr txBox="1">
          <a:spLocks noChangeArrowheads="1"/>
        </xdr:cNvSpPr>
      </xdr:nvSpPr>
      <xdr:spPr bwMode="auto">
        <a:xfrm>
          <a:off x="219075" y="33750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xdr:cNvSpPr txBox="1">
          <a:spLocks noChangeArrowheads="1"/>
        </xdr:cNvSpPr>
      </xdr:nvSpPr>
      <xdr:spPr bwMode="auto">
        <a:xfrm>
          <a:off x="219075" y="2911475"/>
          <a:ext cx="2066925" cy="463550"/>
        </a:xfrm>
        <a:prstGeom prst="rect">
          <a:avLst/>
        </a:prstGeom>
        <a:solidFill>
          <a:srgbClr val="F0F0F0"/>
        </a:solidFill>
        <a:ln w="9525">
          <a:solidFill>
            <a:srgbClr val="A6A6A6"/>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xdr:cNvSpPr txBox="1">
          <a:spLocks noChangeArrowheads="1"/>
        </xdr:cNvSpPr>
      </xdr:nvSpPr>
      <xdr:spPr bwMode="auto">
        <a:xfrm>
          <a:off x="219075" y="24479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xdr:cNvSpPr txBox="1">
          <a:spLocks noChangeArrowheads="1"/>
        </xdr:cNvSpPr>
      </xdr:nvSpPr>
      <xdr:spPr bwMode="auto">
        <a:xfrm>
          <a:off x="219075" y="198437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xdr:cNvSpPr txBox="1">
          <a:spLocks noChangeArrowheads="1"/>
        </xdr:cNvSpPr>
      </xdr:nvSpPr>
      <xdr:spPr bwMode="auto">
        <a:xfrm>
          <a:off x="219075" y="15208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xdr:cNvSpPr txBox="1">
          <a:spLocks noChangeArrowheads="1"/>
        </xdr:cNvSpPr>
      </xdr:nvSpPr>
      <xdr:spPr bwMode="auto">
        <a:xfrm>
          <a:off x="219075" y="1057275"/>
          <a:ext cx="2066925" cy="463550"/>
        </a:xfrm>
        <a:prstGeom prst="rect">
          <a:avLst/>
        </a:prstGeom>
        <a:solidFill>
          <a:srgbClr val="FFC17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7206806" name="InstrImg_1" descr="ico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7206807" name="InstrImg_2" descr="icon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7206808" name="InstrImg_3" descr="icon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7206809" name="InstrImg_4" descr="icon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7206810" name="InstrImg_5" descr="icon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7206811" name="InstrImg_6" descr="icon6"/>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76200</xdr:colOff>
      <xdr:row>18</xdr:row>
      <xdr:rowOff>95250</xdr:rowOff>
    </xdr:from>
    <xdr:to>
      <xdr:col>1</xdr:col>
      <xdr:colOff>457200</xdr:colOff>
      <xdr:row>18</xdr:row>
      <xdr:rowOff>457200</xdr:rowOff>
    </xdr:to>
    <xdr:pic macro="[0]!Instruction.BlockClick">
      <xdr:nvPicPr>
        <xdr:cNvPr id="7206812" name="InstrImg_7" descr="icon7"/>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95275" y="3914775"/>
          <a:ext cx="3810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514350</xdr:rowOff>
    </xdr:from>
    <xdr:to>
      <xdr:col>1</xdr:col>
      <xdr:colOff>447675</xdr:colOff>
      <xdr:row>113</xdr:row>
      <xdr:rowOff>19050</xdr:rowOff>
    </xdr:to>
    <xdr:pic macro="[0]!Instruction.BlockClick">
      <xdr:nvPicPr>
        <xdr:cNvPr id="7206813" name="InstrImg_8" descr="icon8.png"/>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4333875"/>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215570</xdr:colOff>
      <xdr:row>2</xdr:row>
      <xdr:rowOff>9392</xdr:rowOff>
    </xdr:from>
    <xdr:to>
      <xdr:col>2</xdr:col>
      <xdr:colOff>1303231</xdr:colOff>
      <xdr:row>2</xdr:row>
      <xdr:rowOff>223955</xdr:rowOff>
    </xdr:to>
    <xdr:sp macro="" textlink="">
      <xdr:nvSpPr>
        <xdr:cNvPr id="31" name="cmdAct_1"/>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7206815" name="cmdAct_2" descr="icon15.png"/>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90600" y="152400"/>
          <a:ext cx="2857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215265</xdr:colOff>
      <xdr:row>2</xdr:row>
      <xdr:rowOff>9525</xdr:rowOff>
    </xdr:from>
    <xdr:to>
      <xdr:col>4</xdr:col>
      <xdr:colOff>83522</xdr:colOff>
      <xdr:row>2</xdr:row>
      <xdr:rowOff>219075</xdr:rowOff>
    </xdr:to>
    <xdr:sp macro="[0]!Instruction.cmdGetUpdate_Click" textlink="">
      <xdr:nvSpPr>
        <xdr:cNvPr id="33" name="cmdNoAct_1" hidden="1"/>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7206817" name="cmdNoAct_2" descr="icon16.png" hidden="1"/>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028700" y="238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216626</xdr:colOff>
      <xdr:row>2</xdr:row>
      <xdr:rowOff>3612</xdr:rowOff>
    </xdr:from>
    <xdr:to>
      <xdr:col>4</xdr:col>
      <xdr:colOff>135812</xdr:colOff>
      <xdr:row>2</xdr:row>
      <xdr:rowOff>219612</xdr:rowOff>
    </xdr:to>
    <xdr:sp macro="" textlink="">
      <xdr:nvSpPr>
        <xdr:cNvPr id="35" name="cmdNoInet_1" hidden="1"/>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203835</xdr:colOff>
      <xdr:row>1</xdr:row>
      <xdr:rowOff>136963</xdr:rowOff>
    </xdr:from>
    <xdr:ext cx="246578" cy="374141"/>
    <xdr:sp macro="" textlink="">
      <xdr:nvSpPr>
        <xdr:cNvPr id="36" name="cmdNoInet_2" hidden="1"/>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4</xdr:col>
      <xdr:colOff>95250</xdr:colOff>
      <xdr:row>99</xdr:row>
      <xdr:rowOff>47625</xdr:rowOff>
    </xdr:from>
    <xdr:to>
      <xdr:col>4</xdr:col>
      <xdr:colOff>247650</xdr:colOff>
      <xdr:row>100</xdr:row>
      <xdr:rowOff>9525</xdr:rowOff>
    </xdr:to>
    <xdr:pic macro="[0]!Instruction.chkUpdates_Click">
      <xdr:nvPicPr>
        <xdr:cNvPr id="7206820" name="chkGetUpdatesTrue" descr="check_yes.jp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101</xdr:row>
      <xdr:rowOff>38100</xdr:rowOff>
    </xdr:from>
    <xdr:to>
      <xdr:col>4</xdr:col>
      <xdr:colOff>247650</xdr:colOff>
      <xdr:row>102</xdr:row>
      <xdr:rowOff>0</xdr:rowOff>
    </xdr:to>
    <xdr:pic macro="[0]!Instruction.chkUpdates_Click">
      <xdr:nvPicPr>
        <xdr:cNvPr id="7206821" name="chkNoUpdatesFalse" descr="check_no.p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101</xdr:row>
      <xdr:rowOff>38100</xdr:rowOff>
    </xdr:from>
    <xdr:to>
      <xdr:col>4</xdr:col>
      <xdr:colOff>247650</xdr:colOff>
      <xdr:row>102</xdr:row>
      <xdr:rowOff>0</xdr:rowOff>
    </xdr:to>
    <xdr:pic macro="[0]!Instruction.chkUpdates_Click">
      <xdr:nvPicPr>
        <xdr:cNvPr id="7206822" name="chkNoUpdatesTrue" descr="check_yes.jpg" hidden="1"/>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99</xdr:row>
      <xdr:rowOff>47625</xdr:rowOff>
    </xdr:from>
    <xdr:to>
      <xdr:col>4</xdr:col>
      <xdr:colOff>247650</xdr:colOff>
      <xdr:row>100</xdr:row>
      <xdr:rowOff>9525</xdr:rowOff>
    </xdr:to>
    <xdr:pic macro="[0]!Instruction.chkUpdates_Click">
      <xdr:nvPicPr>
        <xdr:cNvPr id="7206823" name="chkGetUpdatesFalse" descr="check_no.png" hidden="1"/>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xdr:colOff>
      <xdr:row>103</xdr:row>
      <xdr:rowOff>180974</xdr:rowOff>
    </xdr:from>
    <xdr:to>
      <xdr:col>9</xdr:col>
      <xdr:colOff>87599</xdr:colOff>
      <xdr:row>106</xdr:row>
      <xdr:rowOff>5474</xdr:rowOff>
    </xdr:to>
    <xdr:sp macro="[0]!Instruction.cmdGetUpdate_Click" textlink="">
      <xdr:nvSpPr>
        <xdr:cNvPr id="32" name="cmdGetUpdate"/>
        <xdr:cNvSpPr txBox="1">
          <a:spLocks noChangeArrowheads="1"/>
        </xdr:cNvSpPr>
      </xdr:nvSpPr>
      <xdr:spPr bwMode="auto">
        <a:xfrm>
          <a:off x="2581275" y="2638424"/>
          <a:ext cx="1563974" cy="39600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255271</xdr:colOff>
      <xdr:row>103</xdr:row>
      <xdr:rowOff>180974</xdr:rowOff>
    </xdr:from>
    <xdr:to>
      <xdr:col>15</xdr:col>
      <xdr:colOff>47626</xdr:colOff>
      <xdr:row>106</xdr:row>
      <xdr:rowOff>5474</xdr:rowOff>
    </xdr:to>
    <xdr:sp macro="[0]!Instruction.cmdShowHideUpdateLog_Click" textlink="">
      <xdr:nvSpPr>
        <xdr:cNvPr id="34" name="cmdShowHideUpdateLog"/>
        <xdr:cNvSpPr txBox="1">
          <a:spLocks noChangeArrowheads="1"/>
        </xdr:cNvSpPr>
      </xdr:nvSpPr>
      <xdr:spPr bwMode="auto">
        <a:xfrm>
          <a:off x="4312921" y="2638424"/>
          <a:ext cx="1564005" cy="39600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4</xdr:col>
      <xdr:colOff>19050</xdr:colOff>
      <xdr:row>103</xdr:row>
      <xdr:rowOff>161925</xdr:rowOff>
    </xdr:from>
    <xdr:to>
      <xdr:col>5</xdr:col>
      <xdr:colOff>142875</xdr:colOff>
      <xdr:row>106</xdr:row>
      <xdr:rowOff>9525</xdr:rowOff>
    </xdr:to>
    <xdr:pic macro="[0]!Instruction.cmdGetUpdate_Click">
      <xdr:nvPicPr>
        <xdr:cNvPr id="7206826" name="cmdGetUpdateImg" descr="icon11.p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590800" y="45720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238125</xdr:colOff>
      <xdr:row>103</xdr:row>
      <xdr:rowOff>161925</xdr:rowOff>
    </xdr:from>
    <xdr:to>
      <xdr:col>11</xdr:col>
      <xdr:colOff>66675</xdr:colOff>
      <xdr:row>106</xdr:row>
      <xdr:rowOff>9525</xdr:rowOff>
    </xdr:to>
    <xdr:pic macro="[0]!Instruction.cmdShowHideUpdateLog_Click">
      <xdr:nvPicPr>
        <xdr:cNvPr id="7206827" name="cmdShowHideUpdateLogImg" descr="icon13.png"/>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295775" y="45720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22</xdr:col>
          <xdr:colOff>66675</xdr:colOff>
          <xdr:row>120</xdr:row>
          <xdr:rowOff>123825</xdr:rowOff>
        </xdr:to>
        <xdr:sp macro="" textlink="">
          <xdr:nvSpPr>
            <xdr:cNvPr id="193537" name="InstrWord" hidden="1">
              <a:extLst>
                <a:ext uri="{63B3BB69-23CF-44E3-9099-C40C66FF867C}">
                  <a14:compatExt spid="_x0000_s193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219075</xdr:colOff>
      <xdr:row>1</xdr:row>
      <xdr:rowOff>85725</xdr:rowOff>
    </xdr:from>
    <xdr:to>
      <xdr:col>24</xdr:col>
      <xdr:colOff>279237</xdr:colOff>
      <xdr:row>2</xdr:row>
      <xdr:rowOff>161925</xdr:rowOff>
    </xdr:to>
    <xdr:sp macro="[0]!Instruction.cmdStart_Click" textlink="">
      <xdr:nvSpPr>
        <xdr:cNvPr id="37" name="cmdStart" hidden="1"/>
        <xdr:cNvSpPr>
          <a:spLocks noChangeArrowheads="1"/>
        </xdr:cNvSpPr>
      </xdr:nvSpPr>
      <xdr:spPr bwMode="auto">
        <a:xfrm>
          <a:off x="6934200" y="123825"/>
          <a:ext cx="1831812" cy="285750"/>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68580</xdr:colOff>
      <xdr:row>0</xdr:row>
      <xdr:rowOff>47625</xdr:rowOff>
    </xdr:from>
    <xdr:to>
      <xdr:col>6</xdr:col>
      <xdr:colOff>80506</xdr:colOff>
      <xdr:row>0</xdr:row>
      <xdr:rowOff>301503</xdr:rowOff>
    </xdr:to>
    <xdr:sp macro="[0]!modUpdTemplLogger.Clear" textlink="">
      <xdr:nvSpPr>
        <xdr:cNvPr id="194761" name="cmdStart"/>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228600</xdr:colOff>
      <xdr:row>10</xdr:row>
      <xdr:rowOff>28575</xdr:rowOff>
    </xdr:from>
    <xdr:to>
      <xdr:col>7</xdr:col>
      <xdr:colOff>200025</xdr:colOff>
      <xdr:row>10</xdr:row>
      <xdr:rowOff>247650</xdr:rowOff>
    </xdr:to>
    <xdr:pic macro="[0]!modInfo.MainSheetHelp">
      <xdr:nvPicPr>
        <xdr:cNvPr id="7207129" name="ExcludeHelp_3" descr="Справка по листу"/>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17049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8</xdr:row>
      <xdr:rowOff>95250</xdr:rowOff>
    </xdr:from>
    <xdr:to>
      <xdr:col>7</xdr:col>
      <xdr:colOff>200025</xdr:colOff>
      <xdr:row>8</xdr:row>
      <xdr:rowOff>314325</xdr:rowOff>
    </xdr:to>
    <xdr:pic macro="[0]!modInfo.MainSheetHelp">
      <xdr:nvPicPr>
        <xdr:cNvPr id="7207130" name="ExcludeHelp_6" descr="Справка по листу"/>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13525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13</xdr:row>
      <xdr:rowOff>38100</xdr:rowOff>
    </xdr:from>
    <xdr:to>
      <xdr:col>7</xdr:col>
      <xdr:colOff>200025</xdr:colOff>
      <xdr:row>13</xdr:row>
      <xdr:rowOff>257175</xdr:rowOff>
    </xdr:to>
    <xdr:pic macro="[0]!modInfo.MainSheetHelp">
      <xdr:nvPicPr>
        <xdr:cNvPr id="7207131" name="ExcludeHelp_7" descr="Справка по листу"/>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392430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27</xdr:row>
      <xdr:rowOff>85725</xdr:rowOff>
    </xdr:from>
    <xdr:to>
      <xdr:col>7</xdr:col>
      <xdr:colOff>200025</xdr:colOff>
      <xdr:row>27</xdr:row>
      <xdr:rowOff>304800</xdr:rowOff>
    </xdr:to>
    <xdr:pic macro="[0]!modInfo.MainSheetHelp">
      <xdr:nvPicPr>
        <xdr:cNvPr id="7207132" name="ExcludeHelp_8" descr="Справка по листу"/>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47529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219075</xdr:colOff>
      <xdr:row>4</xdr:row>
      <xdr:rowOff>219075</xdr:rowOff>
    </xdr:to>
    <xdr:pic macro="[0]!modList00.CreatePrintedForm">
      <xdr:nvPicPr>
        <xdr:cNvPr id="720713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29500" y="4762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26</xdr:row>
      <xdr:rowOff>76200</xdr:rowOff>
    </xdr:from>
    <xdr:to>
      <xdr:col>6</xdr:col>
      <xdr:colOff>0</xdr:colOff>
      <xdr:row>26</xdr:row>
      <xdr:rowOff>369673</xdr:rowOff>
    </xdr:to>
    <xdr:sp macro="[0]!modList00.cmdOrganizationChoice_Click_Handler" textlink="">
      <xdr:nvSpPr>
        <xdr:cNvPr id="17" name="cmdOrgChoice"/>
        <xdr:cNvSpPr>
          <a:spLocks noChangeArrowheads="1"/>
        </xdr:cNvSpPr>
      </xdr:nvSpPr>
      <xdr:spPr bwMode="auto">
        <a:xfrm>
          <a:off x="3800475" y="4762500"/>
          <a:ext cx="3381375" cy="293473"/>
        </a:xfrm>
        <a:prstGeom prst="roundRect">
          <a:avLst>
            <a:gd name="adj" fmla="val 0"/>
          </a:avLst>
        </a:prstGeom>
        <a:solidFill>
          <a:srgbClr val="DDDDDD"/>
        </a:solidFill>
        <a:ln w="6350" cap="sq" algn="ctr">
          <a:solidFill>
            <a:srgbClr val="969696"/>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6</xdr:col>
      <xdr:colOff>38100</xdr:colOff>
      <xdr:row>17</xdr:row>
      <xdr:rowOff>0</xdr:rowOff>
    </xdr:from>
    <xdr:to>
      <xdr:col>6</xdr:col>
      <xdr:colOff>228600</xdr:colOff>
      <xdr:row>18</xdr:row>
      <xdr:rowOff>190500</xdr:rowOff>
    </xdr:to>
    <xdr:grpSp>
      <xdr:nvGrpSpPr>
        <xdr:cNvPr id="14" name="shCalendar" hidden="1"/>
        <xdr:cNvGrpSpPr>
          <a:grpSpLocks/>
        </xdr:cNvGrpSpPr>
      </xdr:nvGrpSpPr>
      <xdr:grpSpPr bwMode="auto">
        <a:xfrm>
          <a:off x="7219950" y="3238500"/>
          <a:ext cx="190500" cy="190500"/>
          <a:chOff x="13896191" y="1813753"/>
          <a:chExt cx="211023" cy="178845"/>
        </a:xfrm>
      </xdr:grpSpPr>
      <xdr:sp macro="[0]!modfrmDateChoose.CalendarShow" textlink="">
        <xdr:nvSpPr>
          <xdr:cNvPr id="1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7208055"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7208056"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7208057"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ThisWorkbook.Freeze_Panes">
      <xdr:nvPicPr>
        <xdr:cNvPr id="7208058" name="FREEZE_PANES"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7208059"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38100</xdr:colOff>
      <xdr:row>17</xdr:row>
      <xdr:rowOff>0</xdr:rowOff>
    </xdr:from>
    <xdr:to>
      <xdr:col>14</xdr:col>
      <xdr:colOff>228600</xdr:colOff>
      <xdr:row>17</xdr:row>
      <xdr:rowOff>190500</xdr:rowOff>
    </xdr:to>
    <xdr:grpSp>
      <xdr:nvGrpSpPr>
        <xdr:cNvPr id="7201434" name="shCalendar" hidden="1"/>
        <xdr:cNvGrpSpPr>
          <a:grpSpLocks/>
        </xdr:cNvGrpSpPr>
      </xdr:nvGrpSpPr>
      <xdr:grpSpPr bwMode="auto">
        <a:xfrm>
          <a:off x="13458825" y="819150"/>
          <a:ext cx="190500" cy="190500"/>
          <a:chOff x="13896191" y="1813753"/>
          <a:chExt cx="211023" cy="178845"/>
        </a:xfrm>
      </xdr:grpSpPr>
      <xdr:sp macro="[0]!modfrmDateChoose.CalendarShow" textlink="">
        <xdr:nvSpPr>
          <xdr:cNvPr id="720144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01442"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9</xdr:col>
      <xdr:colOff>0</xdr:colOff>
      <xdr:row>16</xdr:row>
      <xdr:rowOff>0</xdr:rowOff>
    </xdr:from>
    <xdr:to>
      <xdr:col>9</xdr:col>
      <xdr:colOff>219075</xdr:colOff>
      <xdr:row>16</xdr:row>
      <xdr:rowOff>219075</xdr:rowOff>
    </xdr:to>
    <xdr:pic macro="[0]!modInfo.MainSheetHelp">
      <xdr:nvPicPr>
        <xdr:cNvPr id="7201435" name="ExcludeHelp_1" descr="Справка по листу"/>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77125"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16</xdr:row>
      <xdr:rowOff>0</xdr:rowOff>
    </xdr:from>
    <xdr:to>
      <xdr:col>10</xdr:col>
      <xdr:colOff>219075</xdr:colOff>
      <xdr:row>16</xdr:row>
      <xdr:rowOff>219075</xdr:rowOff>
    </xdr:to>
    <xdr:pic macro="[0]!modInfo.MainSheetHelp">
      <xdr:nvPicPr>
        <xdr:cNvPr id="7201436" name="ExcludeHelp_2" descr="Справка по листу"/>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68000"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14</xdr:col>
      <xdr:colOff>0</xdr:colOff>
      <xdr:row>16</xdr:row>
      <xdr:rowOff>0</xdr:rowOff>
    </xdr:from>
    <xdr:to>
      <xdr:col>14</xdr:col>
      <xdr:colOff>219075</xdr:colOff>
      <xdr:row>16</xdr:row>
      <xdr:rowOff>219075</xdr:rowOff>
    </xdr:to>
    <xdr:pic macro="[0]!modInfo.MainSheetHelp">
      <xdr:nvPicPr>
        <xdr:cNvPr id="7201437" name="ExcludeHelp_3" descr="Справка по листу"/>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20725"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4</xdr:col>
      <xdr:colOff>28576</xdr:colOff>
      <xdr:row>29</xdr:row>
      <xdr:rowOff>2</xdr:rowOff>
    </xdr:from>
    <xdr:to>
      <xdr:col>4</xdr:col>
      <xdr:colOff>3343276</xdr:colOff>
      <xdr:row>30</xdr:row>
      <xdr:rowOff>1</xdr:rowOff>
    </xdr:to>
    <xdr:sp macro="[0]!modList02.cmdDoIt_Click_Handler" textlink="">
      <xdr:nvSpPr>
        <xdr:cNvPr id="24" name="cmdCreateSheets" hidden="1"/>
        <xdr:cNvSpPr>
          <a:spLocks noChangeArrowheads="1"/>
        </xdr:cNvSpPr>
      </xdr:nvSpPr>
      <xdr:spPr bwMode="auto">
        <a:xfrm>
          <a:off x="685801" y="2371727"/>
          <a:ext cx="3314700" cy="295274"/>
        </a:xfrm>
        <a:prstGeom prst="roundRect">
          <a:avLst>
            <a:gd name="adj" fmla="val 0"/>
          </a:avLst>
        </a:prstGeom>
        <a:solidFill>
          <a:srgbClr val="DDDDDD"/>
        </a:solidFill>
        <a:ln w="6350" cap="sq" algn="ctr">
          <a:solidFill>
            <a:srgbClr val="969696"/>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список листов</a:t>
          </a:r>
        </a:p>
      </xdr:txBody>
    </xdr:sp>
    <xdr:clientData/>
  </xdr:twoCellAnchor>
  <xdr:twoCellAnchor>
    <xdr:from>
      <xdr:col>0</xdr:col>
      <xdr:colOff>0</xdr:colOff>
      <xdr:row>4</xdr:row>
      <xdr:rowOff>0</xdr:rowOff>
    </xdr:from>
    <xdr:to>
      <xdr:col>2</xdr:col>
      <xdr:colOff>238125</xdr:colOff>
      <xdr:row>4</xdr:row>
      <xdr:rowOff>247650</xdr:rowOff>
    </xdr:to>
    <xdr:pic macro="[0]!modThisWorkbook.Freeze_Panes">
      <xdr:nvPicPr>
        <xdr:cNvPr id="7201439" name="FREEZE_PANES" descr="update_org.p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7201440" name="UNFREEZE_PANES"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6"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7"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0</xdr:rowOff>
    </xdr:from>
    <xdr:to>
      <xdr:col>18</xdr:col>
      <xdr:colOff>228600</xdr:colOff>
      <xdr:row>23</xdr:row>
      <xdr:rowOff>190500</xdr:rowOff>
    </xdr:to>
    <xdr:grpSp>
      <xdr:nvGrpSpPr>
        <xdr:cNvPr id="8" name="shCalendar" hidden="1"/>
        <xdr:cNvGrpSpPr>
          <a:grpSpLocks/>
        </xdr:cNvGrpSpPr>
      </xdr:nvGrpSpPr>
      <xdr:grpSpPr bwMode="auto">
        <a:xfrm>
          <a:off x="5391150" y="4829175"/>
          <a:ext cx="190500" cy="190500"/>
          <a:chOff x="13896191" y="1813753"/>
          <a:chExt cx="211023" cy="178845"/>
        </a:xfrm>
      </xdr:grpSpPr>
      <xdr:sp macro="[0]!modfrmDateChoose.CalendarShow" textlink="">
        <xdr:nvSpPr>
          <xdr:cNvPr id="9"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0"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1561"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1562"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44"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45"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xdr:cNvGrpSpPr>
          <a:grpSpLocks/>
        </xdr:cNvGrpSpPr>
      </xdr:nvGrpSpPr>
      <xdr:grpSpPr bwMode="auto">
        <a:xfrm>
          <a:off x="6419850" y="4829175"/>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xdr:cNvGrpSpPr>
          <a:grpSpLocks/>
        </xdr:cNvGrpSpPr>
      </xdr:nvGrpSpPr>
      <xdr:grpSpPr bwMode="auto">
        <a:xfrm>
          <a:off x="6419850" y="4829175"/>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11"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12"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25</xdr:row>
      <xdr:rowOff>0</xdr:rowOff>
    </xdr:from>
    <xdr:to>
      <xdr:col>21</xdr:col>
      <xdr:colOff>228600</xdr:colOff>
      <xdr:row>25</xdr:row>
      <xdr:rowOff>190500</xdr:rowOff>
    </xdr:to>
    <xdr:grpSp>
      <xdr:nvGrpSpPr>
        <xdr:cNvPr id="4" name="shCalendar" hidden="1"/>
        <xdr:cNvGrpSpPr>
          <a:grpSpLocks/>
        </xdr:cNvGrpSpPr>
      </xdr:nvGrpSpPr>
      <xdr:grpSpPr bwMode="auto">
        <a:xfrm>
          <a:off x="6419850" y="4829175"/>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25</xdr:row>
      <xdr:rowOff>0</xdr:rowOff>
    </xdr:from>
    <xdr:to>
      <xdr:col>21</xdr:col>
      <xdr:colOff>228600</xdr:colOff>
      <xdr:row>25</xdr:row>
      <xdr:rowOff>190500</xdr:rowOff>
    </xdr:to>
    <xdr:grpSp>
      <xdr:nvGrpSpPr>
        <xdr:cNvPr id="4" name="shCalendar" hidden="1"/>
        <xdr:cNvGrpSpPr>
          <a:grpSpLocks/>
        </xdr:cNvGrpSpPr>
      </xdr:nvGrpSpPr>
      <xdr:grpSpPr bwMode="auto">
        <a:xfrm>
          <a:off x="6419850" y="5467350"/>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0</xdr:rowOff>
    </xdr:from>
    <xdr:to>
      <xdr:col>18</xdr:col>
      <xdr:colOff>228600</xdr:colOff>
      <xdr:row>23</xdr:row>
      <xdr:rowOff>190500</xdr:rowOff>
    </xdr:to>
    <xdr:grpSp>
      <xdr:nvGrpSpPr>
        <xdr:cNvPr id="4" name="shCalendar" hidden="1"/>
        <xdr:cNvGrpSpPr>
          <a:grpSpLocks/>
        </xdr:cNvGrpSpPr>
      </xdr:nvGrpSpPr>
      <xdr:grpSpPr bwMode="auto">
        <a:xfrm>
          <a:off x="6972300" y="4800600"/>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21</xdr:col>
      <xdr:colOff>0</xdr:colOff>
      <xdr:row>23</xdr:row>
      <xdr:rowOff>0</xdr:rowOff>
    </xdr:from>
    <xdr:ext cx="190500" cy="190500"/>
    <xdr:grpSp>
      <xdr:nvGrpSpPr>
        <xdr:cNvPr id="7" name="shCalendar" hidden="1"/>
        <xdr:cNvGrpSpPr>
          <a:grpSpLocks/>
        </xdr:cNvGrpSpPr>
      </xdr:nvGrpSpPr>
      <xdr:grpSpPr bwMode="auto">
        <a:xfrm>
          <a:off x="7962900" y="4800600"/>
          <a:ext cx="190500" cy="190500"/>
          <a:chOff x="13896191" y="1813753"/>
          <a:chExt cx="211023" cy="178845"/>
        </a:xfrm>
      </xdr:grpSpPr>
      <xdr:sp macro="[0]!modfrmDateChoose.CalendarShow" textlink="">
        <xdr:nvSpPr>
          <xdr:cNvPr id="10"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1"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2" name="shCalendar" hidden="1"/>
        <xdr:cNvGrpSpPr>
          <a:grpSpLocks/>
        </xdr:cNvGrpSpPr>
      </xdr:nvGrpSpPr>
      <xdr:grpSpPr bwMode="auto">
        <a:xfrm>
          <a:off x="7962900" y="4800600"/>
          <a:ext cx="190500" cy="190500"/>
          <a:chOff x="13896191" y="1813753"/>
          <a:chExt cx="211023" cy="178845"/>
        </a:xfrm>
      </xdr:grpSpPr>
      <xdr:sp macro="[0]!modfrmDateChoose.CalendarShow" textlink="">
        <xdr:nvSpPr>
          <xdr:cNvPr id="1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4"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5" name="shCalendar" hidden="1"/>
        <xdr:cNvGrpSpPr>
          <a:grpSpLocks/>
        </xdr:cNvGrpSpPr>
      </xdr:nvGrpSpPr>
      <xdr:grpSpPr bwMode="auto">
        <a:xfrm>
          <a:off x="7962900" y="4800600"/>
          <a:ext cx="190500" cy="190500"/>
          <a:chOff x="13896191" y="1813753"/>
          <a:chExt cx="211023" cy="178845"/>
        </a:xfrm>
      </xdr:grpSpPr>
      <xdr:sp macro="[0]!modfrmDateChoose.CalendarShow" textlink="">
        <xdr:nvSpPr>
          <xdr:cNvPr id="16"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7"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8" name="shCalendar" hidden="1"/>
        <xdr:cNvGrpSpPr>
          <a:grpSpLocks/>
        </xdr:cNvGrpSpPr>
      </xdr:nvGrpSpPr>
      <xdr:grpSpPr bwMode="auto">
        <a:xfrm>
          <a:off x="7962900" y="4800600"/>
          <a:ext cx="190500" cy="190500"/>
          <a:chOff x="13896191" y="1813753"/>
          <a:chExt cx="211023" cy="178845"/>
        </a:xfrm>
      </xdr:grpSpPr>
      <xdr:sp macro="[0]!modfrmDateChoose.CalendarShow" textlink="">
        <xdr:nvSpPr>
          <xdr:cNvPr id="19"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0"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1" name="shCalendar" hidden="1"/>
        <xdr:cNvGrpSpPr>
          <a:grpSpLocks/>
        </xdr:cNvGrpSpPr>
      </xdr:nvGrpSpPr>
      <xdr:grpSpPr bwMode="auto">
        <a:xfrm>
          <a:off x="7962900" y="4800600"/>
          <a:ext cx="190500" cy="190500"/>
          <a:chOff x="13896191" y="1813753"/>
          <a:chExt cx="211023" cy="178845"/>
        </a:xfrm>
      </xdr:grpSpPr>
      <xdr:sp macro="[0]!modfrmDateChoose.CalendarShow" textlink="">
        <xdr:nvSpPr>
          <xdr:cNvPr id="22"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3"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4" name="shCalendar" hidden="1"/>
        <xdr:cNvGrpSpPr>
          <a:grpSpLocks/>
        </xdr:cNvGrpSpPr>
      </xdr:nvGrpSpPr>
      <xdr:grpSpPr bwMode="auto">
        <a:xfrm>
          <a:off x="7962900" y="4800600"/>
          <a:ext cx="190500" cy="190500"/>
          <a:chOff x="13896191" y="1813753"/>
          <a:chExt cx="211023" cy="178845"/>
        </a:xfrm>
      </xdr:grpSpPr>
      <xdr:sp macro="[0]!modfrmDateChoose.CalendarShow" textlink="">
        <xdr:nvSpPr>
          <xdr:cNvPr id="2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7" name="shCalendar" hidden="1"/>
        <xdr:cNvGrpSpPr>
          <a:grpSpLocks/>
        </xdr:cNvGrpSpPr>
      </xdr:nvGrpSpPr>
      <xdr:grpSpPr bwMode="auto">
        <a:xfrm>
          <a:off x="7962900" y="4800600"/>
          <a:ext cx="190500" cy="190500"/>
          <a:chOff x="13896191" y="1813753"/>
          <a:chExt cx="211023" cy="178845"/>
        </a:xfrm>
      </xdr:grpSpPr>
      <xdr:sp macro="[0]!modfrmDateChoose.CalendarShow" textlink="">
        <xdr:nvSpPr>
          <xdr:cNvPr id="2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9"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30" name="shCalendar" hidden="1"/>
        <xdr:cNvGrpSpPr>
          <a:grpSpLocks/>
        </xdr:cNvGrpSpPr>
      </xdr:nvGrpSpPr>
      <xdr:grpSpPr bwMode="auto">
        <a:xfrm>
          <a:off x="7962900" y="4800600"/>
          <a:ext cx="190500" cy="190500"/>
          <a:chOff x="13896191" y="1813753"/>
          <a:chExt cx="211023" cy="178845"/>
        </a:xfrm>
      </xdr:grpSpPr>
      <xdr:sp macro="[0]!modfrmDateChoose.CalendarShow" textlink="">
        <xdr:nvSpPr>
          <xdr:cNvPr id="3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2"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33" name="shCalendar" hidden="1"/>
        <xdr:cNvGrpSpPr>
          <a:grpSpLocks/>
        </xdr:cNvGrpSpPr>
      </xdr:nvGrpSpPr>
      <xdr:grpSpPr bwMode="auto">
        <a:xfrm>
          <a:off x="7962900" y="4800600"/>
          <a:ext cx="190500" cy="190500"/>
          <a:chOff x="13896191" y="1813753"/>
          <a:chExt cx="211023" cy="178845"/>
        </a:xfrm>
      </xdr:grpSpPr>
      <xdr:sp macro="[0]!modfrmDateChoose.CalendarShow" textlink="">
        <xdr:nvSpPr>
          <xdr:cNvPr id="3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5"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46"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247"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xdr:cNvGrpSpPr>
          <a:grpSpLocks/>
        </xdr:cNvGrpSpPr>
      </xdr:nvGrpSpPr>
      <xdr:grpSpPr bwMode="auto">
        <a:xfrm>
          <a:off x="8001000" y="3743325"/>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38100</xdr:colOff>
      <xdr:row>23</xdr:row>
      <xdr:rowOff>0</xdr:rowOff>
    </xdr:from>
    <xdr:to>
      <xdr:col>21</xdr:col>
      <xdr:colOff>190500</xdr:colOff>
      <xdr:row>23</xdr:row>
      <xdr:rowOff>190500</xdr:rowOff>
    </xdr:to>
    <xdr:grpSp>
      <xdr:nvGrpSpPr>
        <xdr:cNvPr id="4" name="shCalendar" hidden="1"/>
        <xdr:cNvGrpSpPr>
          <a:grpSpLocks/>
        </xdr:cNvGrpSpPr>
      </xdr:nvGrpSpPr>
      <xdr:grpSpPr bwMode="auto">
        <a:xfrm>
          <a:off x="6381750" y="3790950"/>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38"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9"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38100</xdr:colOff>
      <xdr:row>23</xdr:row>
      <xdr:rowOff>0</xdr:rowOff>
    </xdr:from>
    <xdr:to>
      <xdr:col>21</xdr:col>
      <xdr:colOff>190500</xdr:colOff>
      <xdr:row>23</xdr:row>
      <xdr:rowOff>190500</xdr:rowOff>
    </xdr:to>
    <xdr:grpSp>
      <xdr:nvGrpSpPr>
        <xdr:cNvPr id="4" name="shCalendar" hidden="1"/>
        <xdr:cNvGrpSpPr>
          <a:grpSpLocks/>
        </xdr:cNvGrpSpPr>
      </xdr:nvGrpSpPr>
      <xdr:grpSpPr bwMode="auto">
        <a:xfrm>
          <a:off x="6381750" y="3800475"/>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3609"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3610"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38100</xdr:colOff>
      <xdr:row>23</xdr:row>
      <xdr:rowOff>0</xdr:rowOff>
    </xdr:from>
    <xdr:to>
      <xdr:col>26</xdr:col>
      <xdr:colOff>190500</xdr:colOff>
      <xdr:row>23</xdr:row>
      <xdr:rowOff>190500</xdr:rowOff>
    </xdr:to>
    <xdr:grpSp>
      <xdr:nvGrpSpPr>
        <xdr:cNvPr id="4" name="shCalendar" hidden="1"/>
        <xdr:cNvGrpSpPr>
          <a:grpSpLocks/>
        </xdr:cNvGrpSpPr>
      </xdr:nvGrpSpPr>
      <xdr:grpSpPr bwMode="auto">
        <a:xfrm>
          <a:off x="6381750" y="4114800"/>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26</xdr:col>
      <xdr:colOff>0</xdr:colOff>
      <xdr:row>23</xdr:row>
      <xdr:rowOff>0</xdr:rowOff>
    </xdr:from>
    <xdr:ext cx="190500" cy="190500"/>
    <xdr:grpSp>
      <xdr:nvGrpSpPr>
        <xdr:cNvPr id="7" name="shCalendar" hidden="1"/>
        <xdr:cNvGrpSpPr>
          <a:grpSpLocks/>
        </xdr:cNvGrpSpPr>
      </xdr:nvGrpSpPr>
      <xdr:grpSpPr bwMode="auto">
        <a:xfrm>
          <a:off x="6381750" y="4114800"/>
          <a:ext cx="190500" cy="190500"/>
          <a:chOff x="13896191" y="1813753"/>
          <a:chExt cx="211023" cy="178845"/>
        </a:xfrm>
      </xdr:grpSpPr>
      <xdr:sp macro="[0]!modfrmDateChoose.CalendarShow" textlink="">
        <xdr:nvSpPr>
          <xdr:cNvPr id="10"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1"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26</xdr:col>
      <xdr:colOff>0</xdr:colOff>
      <xdr:row>23</xdr:row>
      <xdr:rowOff>0</xdr:rowOff>
    </xdr:from>
    <xdr:ext cx="190500" cy="190500"/>
    <xdr:grpSp>
      <xdr:nvGrpSpPr>
        <xdr:cNvPr id="12" name="shCalendar" hidden="1"/>
        <xdr:cNvGrpSpPr>
          <a:grpSpLocks/>
        </xdr:cNvGrpSpPr>
      </xdr:nvGrpSpPr>
      <xdr:grpSpPr bwMode="auto">
        <a:xfrm>
          <a:off x="6381750" y="4114800"/>
          <a:ext cx="190500" cy="190500"/>
          <a:chOff x="13896191" y="1813753"/>
          <a:chExt cx="211023" cy="178845"/>
        </a:xfrm>
      </xdr:grpSpPr>
      <xdr:sp macro="[0]!modfrmDateChoose.CalendarShow" textlink="">
        <xdr:nvSpPr>
          <xdr:cNvPr id="1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4"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2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4633"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4634"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40"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41"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38100</xdr:colOff>
      <xdr:row>19</xdr:row>
      <xdr:rowOff>0</xdr:rowOff>
    </xdr:from>
    <xdr:to>
      <xdr:col>31</xdr:col>
      <xdr:colOff>228600</xdr:colOff>
      <xdr:row>22</xdr:row>
      <xdr:rowOff>190500</xdr:rowOff>
    </xdr:to>
    <xdr:grpSp>
      <xdr:nvGrpSpPr>
        <xdr:cNvPr id="4" name="shCalendar" hidden="1"/>
        <xdr:cNvGrpSpPr>
          <a:grpSpLocks/>
        </xdr:cNvGrpSpPr>
      </xdr:nvGrpSpPr>
      <xdr:grpSpPr bwMode="auto">
        <a:xfrm>
          <a:off x="16735425" y="2381250"/>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31</xdr:col>
      <xdr:colOff>0</xdr:colOff>
      <xdr:row>22</xdr:row>
      <xdr:rowOff>0</xdr:rowOff>
    </xdr:from>
    <xdr:ext cx="190500" cy="190500"/>
    <xdr:grpSp>
      <xdr:nvGrpSpPr>
        <xdr:cNvPr id="7" name="shCalendar" hidden="1"/>
        <xdr:cNvGrpSpPr>
          <a:grpSpLocks/>
        </xdr:cNvGrpSpPr>
      </xdr:nvGrpSpPr>
      <xdr:grpSpPr bwMode="auto">
        <a:xfrm>
          <a:off x="16697325" y="2381250"/>
          <a:ext cx="190500" cy="190500"/>
          <a:chOff x="13896191" y="1813753"/>
          <a:chExt cx="211023" cy="178845"/>
        </a:xfrm>
      </xdr:grpSpPr>
      <xdr:sp macro="[0]!modfrmDateChoose.CalendarShow" textlink="">
        <xdr:nvSpPr>
          <xdr:cNvPr id="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9"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31</xdr:col>
      <xdr:colOff>0</xdr:colOff>
      <xdr:row>22</xdr:row>
      <xdr:rowOff>0</xdr:rowOff>
    </xdr:from>
    <xdr:ext cx="190500" cy="190500"/>
    <xdr:grpSp>
      <xdr:nvGrpSpPr>
        <xdr:cNvPr id="10" name="shCalendar" hidden="1"/>
        <xdr:cNvGrpSpPr>
          <a:grpSpLocks/>
        </xdr:cNvGrpSpPr>
      </xdr:nvGrpSpPr>
      <xdr:grpSpPr bwMode="auto">
        <a:xfrm>
          <a:off x="16697325" y="2381250"/>
          <a:ext cx="190500" cy="190500"/>
          <a:chOff x="13896191" y="1813753"/>
          <a:chExt cx="211023" cy="178845"/>
        </a:xfrm>
      </xdr:grpSpPr>
      <xdr:sp macro="[0]!modfrmDateChoose.CalendarShow" textlink="">
        <xdr:nvSpPr>
          <xdr:cNvPr id="1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2"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2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47465"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47466"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113"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114"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0</xdr:colOff>
      <xdr:row>8</xdr:row>
      <xdr:rowOff>0</xdr:rowOff>
    </xdr:from>
    <xdr:ext cx="190500" cy="190500"/>
    <xdr:grpSp>
      <xdr:nvGrpSpPr>
        <xdr:cNvPr id="13" name="shCalendar" hidden="1"/>
        <xdr:cNvGrpSpPr>
          <a:grpSpLocks/>
        </xdr:cNvGrpSpPr>
      </xdr:nvGrpSpPr>
      <xdr:grpSpPr bwMode="auto">
        <a:xfrm>
          <a:off x="247650" y="600075"/>
          <a:ext cx="190500" cy="190500"/>
          <a:chOff x="13896191" y="1813753"/>
          <a:chExt cx="211023" cy="178845"/>
        </a:xfrm>
      </xdr:grpSpPr>
      <xdr:sp macro="[0]!modfrmDateChoose.CalendarShow" textlink="">
        <xdr:nvSpPr>
          <xdr:cNvPr id="1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5"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3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38100</xdr:colOff>
      <xdr:row>30</xdr:row>
      <xdr:rowOff>0</xdr:rowOff>
    </xdr:from>
    <xdr:ext cx="190500" cy="190500"/>
    <xdr:grpSp>
      <xdr:nvGrpSpPr>
        <xdr:cNvPr id="7" name="shCalendar" hidden="1"/>
        <xdr:cNvGrpSpPr>
          <a:grpSpLocks/>
        </xdr:cNvGrpSpPr>
      </xdr:nvGrpSpPr>
      <xdr:grpSpPr bwMode="auto">
        <a:xfrm>
          <a:off x="8010525" y="10315575"/>
          <a:ext cx="190500" cy="190500"/>
          <a:chOff x="13896191" y="1813753"/>
          <a:chExt cx="211023" cy="178845"/>
        </a:xfrm>
      </xdr:grpSpPr>
      <xdr:sp macro="[0]!modfrmDateChoose.CalendarShow" textlink="">
        <xdr:nvSpPr>
          <xdr:cNvPr id="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9"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34.xml><?xml version="1.0" encoding="utf-8"?>
<xdr:wsDr xmlns:xdr="http://schemas.openxmlformats.org/drawingml/2006/spreadsheetDrawing" xmlns:a="http://schemas.openxmlformats.org/drawingml/2006/main">
  <xdr:twoCellAnchor editAs="oneCell">
    <xdr:from>
      <xdr:col>9</xdr:col>
      <xdr:colOff>38100</xdr:colOff>
      <xdr:row>3</xdr:row>
      <xdr:rowOff>9525</xdr:rowOff>
    </xdr:from>
    <xdr:to>
      <xdr:col>9</xdr:col>
      <xdr:colOff>228600</xdr:colOff>
      <xdr:row>4</xdr:row>
      <xdr:rowOff>161925</xdr:rowOff>
    </xdr:to>
    <xdr:grpSp>
      <xdr:nvGrpSpPr>
        <xdr:cNvPr id="7210020" name="shCalendar" hidden="1"/>
        <xdr:cNvGrpSpPr>
          <a:grpSpLocks/>
        </xdr:cNvGrpSpPr>
      </xdr:nvGrpSpPr>
      <xdr:grpSpPr bwMode="auto">
        <a:xfrm>
          <a:off x="7077075" y="9525"/>
          <a:ext cx="190500" cy="190500"/>
          <a:chOff x="13896191" y="1813753"/>
          <a:chExt cx="211023" cy="178845"/>
        </a:xfrm>
      </xdr:grpSpPr>
      <xdr:sp macro="[0]!modfrmDateChoose.CalendarShow" textlink="">
        <xdr:nvSpPr>
          <xdr:cNvPr id="721002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10022"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5.xml><?xml version="1.0" encoding="utf-8"?>
<xdr:wsDr xmlns:xdr="http://schemas.openxmlformats.org/drawingml/2006/spreadsheetDrawing" xmlns:a="http://schemas.openxmlformats.org/drawingml/2006/main">
  <xdr:twoCellAnchor editAs="oneCell">
    <xdr:from>
      <xdr:col>40</xdr:col>
      <xdr:colOff>200025</xdr:colOff>
      <xdr:row>0</xdr:row>
      <xdr:rowOff>114300</xdr:rowOff>
    </xdr:from>
    <xdr:to>
      <xdr:col>40</xdr:col>
      <xdr:colOff>390525</xdr:colOff>
      <xdr:row>0</xdr:row>
      <xdr:rowOff>304800</xdr:rowOff>
    </xdr:to>
    <xdr:grpSp>
      <xdr:nvGrpSpPr>
        <xdr:cNvPr id="7203032" name="shCalendar"/>
        <xdr:cNvGrpSpPr>
          <a:grpSpLocks/>
        </xdr:cNvGrpSpPr>
      </xdr:nvGrpSpPr>
      <xdr:grpSpPr bwMode="auto">
        <a:xfrm>
          <a:off x="68284725" y="114300"/>
          <a:ext cx="190500" cy="190500"/>
          <a:chOff x="13896191" y="1813753"/>
          <a:chExt cx="211023" cy="178845"/>
        </a:xfrm>
      </xdr:grpSpPr>
      <xdr:sp macro="[0]!modfrmDateChoose.CalendarShow" textlink="">
        <xdr:nvSpPr>
          <xdr:cNvPr id="7203033" name="shCalendar_bck"/>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03034" name="shCalendar_1" descr="CalendarSmall.bmp"/>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10.&#1055;&#1060;&#1054;\&#1055;&#1060;&#1054;\&#1050;&#1056;&#1058;&#1058;\&#1058;&#1077;&#1093;.&#1087;&#1088;&#1080;&#1089;&#1086;&#1077;&#1076;&#1080;&#1085;&#1077;&#1085;&#1080;&#1077;\2023\&#1058;&#1077;&#1093;.%20&#1087;&#1088;&#1080;&#1089;.%2020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26 заявок на 2022)"/>
      <sheetName val="7.2"/>
      <sheetName val="7.2 (ПТО)"/>
      <sheetName val="7.5"/>
    </sheetNames>
    <sheetDataSet>
      <sheetData sheetId="0">
        <row r="14">
          <cell r="CL14">
            <v>12041.305704066483</v>
          </cell>
        </row>
      </sheetData>
      <sheetData sheetId="1">
        <row r="17">
          <cell r="CR17">
            <v>22407.563958333332</v>
          </cell>
        </row>
        <row r="23">
          <cell r="CR23">
            <v>42616.807864583338</v>
          </cell>
        </row>
      </sheetData>
      <sheetData sheetId="2" refreshError="1"/>
      <sheetData sheetId="3"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DDDDDD"/>
        </a:solidFill>
        <a:ln w="6350" cap="sq" algn="ctr">
          <a:solidFill>
            <a:srgbClr val="969696"/>
          </a:solidFill>
          <a:miter lim="800000"/>
          <a:headEnd/>
          <a:tailEnd/>
        </a:ln>
        <a:effectLst/>
      </a:spPr>
      <a:bodyPr vertOverflow="clip" wrap="square" lIns="27432" tIns="18288" rIns="27432" bIns="18288" anchor="ctr" upright="1"/>
      <a:lstStyle>
        <a:defPPr algn="ctr" rtl="0">
          <a:defRPr sz="1000" b="0" i="0" u="none" strike="noStrike" baseline="0">
            <a:solidFill>
              <a:srgbClr val="000000"/>
            </a:solidFill>
            <a:latin typeface="Tahoma"/>
            <a:ea typeface="Tahoma"/>
            <a:cs typeface="Tahoma"/>
          </a:defRPr>
        </a:defPPr>
      </a:lstStyle>
    </a:sp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_________Microsoft_Word_97_2003.doc"/></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rgb="FFFFCC99"/>
  </sheetPr>
  <dimension ref="A1"/>
  <sheetViews>
    <sheetView showGridLines="0" workbookViewId="0"/>
  </sheetViews>
  <sheetFormatPr defaultRowHeight="11.25"/>
  <cols>
    <col min="1" max="16384" width="9.140625" style="167"/>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Instruction">
    <tabColor rgb="FFCCCCFF"/>
  </sheetPr>
  <dimension ref="A1:AG113"/>
  <sheetViews>
    <sheetView showGridLines="0" zoomScaleNormal="100" workbookViewId="0"/>
  </sheetViews>
  <sheetFormatPr defaultRowHeight="11.25"/>
  <cols>
    <col min="1" max="1" width="3.28515625" customWidth="1"/>
    <col min="2" max="2" width="8.7109375" customWidth="1"/>
    <col min="3" max="3" width="22.28515625" customWidth="1"/>
    <col min="4" max="4" width="4.28515625" customWidth="1"/>
    <col min="5" max="6" width="4.42578125" customWidth="1"/>
    <col min="7" max="7" width="4.5703125" customWidth="1"/>
    <col min="8" max="25" width="4.42578125" customWidth="1"/>
    <col min="26" max="33" width="9.140625" style="76" customWidth="1"/>
  </cols>
  <sheetData>
    <row r="1" spans="1:27" ht="3" customHeight="1">
      <c r="AA1" s="76" t="s">
        <v>238</v>
      </c>
    </row>
    <row r="2" spans="1:27" ht="16.5" customHeight="1">
      <c r="B2" s="1201" t="e">
        <f ca="1">"Код отчёта: " &amp; GetCode()</f>
        <v>#NAME?</v>
      </c>
      <c r="C2" s="1201"/>
      <c r="D2" s="1201"/>
      <c r="E2" s="1201"/>
      <c r="F2" s="1201"/>
      <c r="G2" s="1201"/>
      <c r="Q2" s="223"/>
      <c r="R2" s="223"/>
      <c r="S2" s="223"/>
      <c r="T2" s="223"/>
      <c r="U2" s="223"/>
      <c r="V2" s="223"/>
      <c r="W2" s="223"/>
    </row>
    <row r="3" spans="1:27" ht="18" customHeight="1">
      <c r="B3" s="1202" t="e">
        <f ca="1">"Версия " &amp; GetVersion()</f>
        <v>#NAME?</v>
      </c>
      <c r="C3" s="1202"/>
      <c r="H3" s="40"/>
      <c r="I3" s="40"/>
      <c r="J3" s="40"/>
      <c r="K3" s="40"/>
      <c r="L3" s="40"/>
      <c r="M3" s="40"/>
      <c r="N3" s="40"/>
      <c r="O3" s="40"/>
      <c r="P3" s="40"/>
      <c r="Q3" s="223"/>
      <c r="R3" s="223"/>
      <c r="S3" s="223"/>
      <c r="T3" s="223"/>
      <c r="U3" s="223"/>
      <c r="V3" s="223"/>
      <c r="W3" s="253"/>
      <c r="X3" s="40"/>
      <c r="Y3" s="40"/>
    </row>
    <row r="4" spans="1:27" ht="3" customHeight="1">
      <c r="D4" s="40"/>
      <c r="E4" s="40"/>
      <c r="F4" s="40"/>
      <c r="G4" s="40"/>
      <c r="H4" s="40"/>
      <c r="I4" s="40"/>
      <c r="J4" s="40"/>
      <c r="K4" s="40"/>
      <c r="L4" s="40"/>
      <c r="M4" s="40"/>
      <c r="N4" s="40"/>
      <c r="O4" s="40"/>
      <c r="P4" s="40"/>
      <c r="Q4" s="40"/>
      <c r="R4" s="40"/>
      <c r="S4" s="40"/>
      <c r="T4" s="40"/>
      <c r="U4" s="40"/>
      <c r="V4" s="40"/>
      <c r="W4" s="40"/>
      <c r="X4" s="40"/>
      <c r="Y4" s="40"/>
    </row>
    <row r="5" spans="1:27" ht="42.75" customHeight="1">
      <c r="B5" s="1206" t="s">
        <v>676</v>
      </c>
      <c r="C5" s="1207"/>
      <c r="D5" s="1207"/>
      <c r="E5" s="1207"/>
      <c r="F5" s="1207"/>
      <c r="G5" s="1207"/>
      <c r="H5" s="1207"/>
      <c r="I5" s="1207"/>
      <c r="J5" s="1207"/>
      <c r="K5" s="1207"/>
      <c r="L5" s="1207"/>
      <c r="M5" s="1207"/>
      <c r="N5" s="1207"/>
      <c r="O5" s="1207"/>
      <c r="P5" s="1207"/>
      <c r="Q5" s="1207"/>
      <c r="R5" s="1207"/>
      <c r="S5" s="1207"/>
      <c r="T5" s="1207"/>
      <c r="U5" s="1207"/>
      <c r="V5" s="1207"/>
      <c r="W5" s="1207"/>
      <c r="X5" s="1207"/>
      <c r="Y5" s="1207"/>
    </row>
    <row r="6" spans="1:27" ht="9.75" customHeight="1">
      <c r="A6" s="40"/>
      <c r="B6" s="75"/>
      <c r="C6" s="74"/>
      <c r="D6" s="57"/>
      <c r="E6" s="57"/>
      <c r="F6" s="57"/>
      <c r="G6" s="57"/>
      <c r="H6" s="57"/>
      <c r="I6" s="57"/>
      <c r="J6" s="57"/>
      <c r="K6" s="57"/>
      <c r="L6" s="57"/>
      <c r="M6" s="57"/>
      <c r="N6" s="57"/>
      <c r="O6" s="57"/>
      <c r="P6" s="57"/>
      <c r="Q6" s="57"/>
      <c r="R6" s="57"/>
      <c r="S6" s="57"/>
      <c r="T6" s="57"/>
      <c r="U6" s="57"/>
      <c r="V6" s="57"/>
      <c r="W6" s="57"/>
      <c r="X6" s="57"/>
      <c r="Y6" s="56"/>
    </row>
    <row r="7" spans="1:27" ht="15" customHeight="1">
      <c r="A7" s="40"/>
      <c r="B7" s="75"/>
      <c r="C7" s="74"/>
      <c r="D7" s="57"/>
      <c r="E7" s="1203" t="s">
        <v>567</v>
      </c>
      <c r="F7" s="1203"/>
      <c r="G7" s="1203"/>
      <c r="H7" s="1203"/>
      <c r="I7" s="1203"/>
      <c r="J7" s="1203"/>
      <c r="K7" s="1203"/>
      <c r="L7" s="1203"/>
      <c r="M7" s="1203"/>
      <c r="N7" s="1203"/>
      <c r="O7" s="1203"/>
      <c r="P7" s="1203"/>
      <c r="Q7" s="1203"/>
      <c r="R7" s="1203"/>
      <c r="S7" s="1203"/>
      <c r="T7" s="1203"/>
      <c r="U7" s="1203"/>
      <c r="V7" s="1203"/>
      <c r="W7" s="1203"/>
      <c r="X7" s="1203"/>
      <c r="Y7" s="56"/>
    </row>
    <row r="8" spans="1:27" ht="15" customHeight="1">
      <c r="A8" s="40"/>
      <c r="B8" s="75"/>
      <c r="C8" s="74"/>
      <c r="D8" s="57"/>
      <c r="E8" s="1203"/>
      <c r="F8" s="1203"/>
      <c r="G8" s="1203"/>
      <c r="H8" s="1203"/>
      <c r="I8" s="1203"/>
      <c r="J8" s="1203"/>
      <c r="K8" s="1203"/>
      <c r="L8" s="1203"/>
      <c r="M8" s="1203"/>
      <c r="N8" s="1203"/>
      <c r="O8" s="1203"/>
      <c r="P8" s="1203"/>
      <c r="Q8" s="1203"/>
      <c r="R8" s="1203"/>
      <c r="S8" s="1203"/>
      <c r="T8" s="1203"/>
      <c r="U8" s="1203"/>
      <c r="V8" s="1203"/>
      <c r="W8" s="1203"/>
      <c r="X8" s="1203"/>
      <c r="Y8" s="56"/>
    </row>
    <row r="9" spans="1:27" ht="15" customHeight="1">
      <c r="A9" s="40"/>
      <c r="B9" s="75"/>
      <c r="C9" s="74"/>
      <c r="D9" s="57"/>
      <c r="E9" s="1203"/>
      <c r="F9" s="1203"/>
      <c r="G9" s="1203"/>
      <c r="H9" s="1203"/>
      <c r="I9" s="1203"/>
      <c r="J9" s="1203"/>
      <c r="K9" s="1203"/>
      <c r="L9" s="1203"/>
      <c r="M9" s="1203"/>
      <c r="N9" s="1203"/>
      <c r="O9" s="1203"/>
      <c r="P9" s="1203"/>
      <c r="Q9" s="1203"/>
      <c r="R9" s="1203"/>
      <c r="S9" s="1203"/>
      <c r="T9" s="1203"/>
      <c r="U9" s="1203"/>
      <c r="V9" s="1203"/>
      <c r="W9" s="1203"/>
      <c r="X9" s="1203"/>
      <c r="Y9" s="56"/>
    </row>
    <row r="10" spans="1:27" ht="10.5" customHeight="1">
      <c r="A10" s="40"/>
      <c r="B10" s="75"/>
      <c r="C10" s="74"/>
      <c r="D10" s="57"/>
      <c r="E10" s="1203"/>
      <c r="F10" s="1203"/>
      <c r="G10" s="1203"/>
      <c r="H10" s="1203"/>
      <c r="I10" s="1203"/>
      <c r="J10" s="1203"/>
      <c r="K10" s="1203"/>
      <c r="L10" s="1203"/>
      <c r="M10" s="1203"/>
      <c r="N10" s="1203"/>
      <c r="O10" s="1203"/>
      <c r="P10" s="1203"/>
      <c r="Q10" s="1203"/>
      <c r="R10" s="1203"/>
      <c r="S10" s="1203"/>
      <c r="T10" s="1203"/>
      <c r="U10" s="1203"/>
      <c r="V10" s="1203"/>
      <c r="W10" s="1203"/>
      <c r="X10" s="1203"/>
      <c r="Y10" s="56"/>
    </row>
    <row r="11" spans="1:27" ht="27" customHeight="1">
      <c r="A11" s="40"/>
      <c r="B11" s="75"/>
      <c r="C11" s="74"/>
      <c r="D11" s="57"/>
      <c r="E11" s="1203"/>
      <c r="F11" s="1203"/>
      <c r="G11" s="1203"/>
      <c r="H11" s="1203"/>
      <c r="I11" s="1203"/>
      <c r="J11" s="1203"/>
      <c r="K11" s="1203"/>
      <c r="L11" s="1203"/>
      <c r="M11" s="1203"/>
      <c r="N11" s="1203"/>
      <c r="O11" s="1203"/>
      <c r="P11" s="1203"/>
      <c r="Q11" s="1203"/>
      <c r="R11" s="1203"/>
      <c r="S11" s="1203"/>
      <c r="T11" s="1203"/>
      <c r="U11" s="1203"/>
      <c r="V11" s="1203"/>
      <c r="W11" s="1203"/>
      <c r="X11" s="1203"/>
      <c r="Y11" s="56"/>
    </row>
    <row r="12" spans="1:27" ht="12" customHeight="1">
      <c r="A12" s="40"/>
      <c r="B12" s="75"/>
      <c r="C12" s="74"/>
      <c r="D12" s="57"/>
      <c r="E12" s="1203"/>
      <c r="F12" s="1203"/>
      <c r="G12" s="1203"/>
      <c r="H12" s="1203"/>
      <c r="I12" s="1203"/>
      <c r="J12" s="1203"/>
      <c r="K12" s="1203"/>
      <c r="L12" s="1203"/>
      <c r="M12" s="1203"/>
      <c r="N12" s="1203"/>
      <c r="O12" s="1203"/>
      <c r="P12" s="1203"/>
      <c r="Q12" s="1203"/>
      <c r="R12" s="1203"/>
      <c r="S12" s="1203"/>
      <c r="T12" s="1203"/>
      <c r="U12" s="1203"/>
      <c r="V12" s="1203"/>
      <c r="W12" s="1203"/>
      <c r="X12" s="1203"/>
      <c r="Y12" s="56"/>
    </row>
    <row r="13" spans="1:27" ht="38.25" customHeight="1">
      <c r="A13" s="40"/>
      <c r="B13" s="75"/>
      <c r="C13" s="74"/>
      <c r="D13" s="57"/>
      <c r="E13" s="1203"/>
      <c r="F13" s="1203"/>
      <c r="G13" s="1203"/>
      <c r="H13" s="1203"/>
      <c r="I13" s="1203"/>
      <c r="J13" s="1203"/>
      <c r="K13" s="1203"/>
      <c r="L13" s="1203"/>
      <c r="M13" s="1203"/>
      <c r="N13" s="1203"/>
      <c r="O13" s="1203"/>
      <c r="P13" s="1203"/>
      <c r="Q13" s="1203"/>
      <c r="R13" s="1203"/>
      <c r="S13" s="1203"/>
      <c r="T13" s="1203"/>
      <c r="U13" s="1203"/>
      <c r="V13" s="1203"/>
      <c r="W13" s="1203"/>
      <c r="X13" s="1203"/>
      <c r="Y13" s="70"/>
    </row>
    <row r="14" spans="1:27" ht="15" customHeight="1">
      <c r="A14" s="40"/>
      <c r="B14" s="75"/>
      <c r="C14" s="74"/>
      <c r="D14" s="57"/>
      <c r="E14" s="1203"/>
      <c r="F14" s="1203"/>
      <c r="G14" s="1203"/>
      <c r="H14" s="1203"/>
      <c r="I14" s="1203"/>
      <c r="J14" s="1203"/>
      <c r="K14" s="1203"/>
      <c r="L14" s="1203"/>
      <c r="M14" s="1203"/>
      <c r="N14" s="1203"/>
      <c r="O14" s="1203"/>
      <c r="P14" s="1203"/>
      <c r="Q14" s="1203"/>
      <c r="R14" s="1203"/>
      <c r="S14" s="1203"/>
      <c r="T14" s="1203"/>
      <c r="U14" s="1203"/>
      <c r="V14" s="1203"/>
      <c r="W14" s="1203"/>
      <c r="X14" s="1203"/>
      <c r="Y14" s="56"/>
    </row>
    <row r="15" spans="1:27" ht="15">
      <c r="A15" s="40"/>
      <c r="B15" s="75"/>
      <c r="C15" s="74"/>
      <c r="D15" s="57"/>
      <c r="E15" s="1203"/>
      <c r="F15" s="1203"/>
      <c r="G15" s="1203"/>
      <c r="H15" s="1203"/>
      <c r="I15" s="1203"/>
      <c r="J15" s="1203"/>
      <c r="K15" s="1203"/>
      <c r="L15" s="1203"/>
      <c r="M15" s="1203"/>
      <c r="N15" s="1203"/>
      <c r="O15" s="1203"/>
      <c r="P15" s="1203"/>
      <c r="Q15" s="1203"/>
      <c r="R15" s="1203"/>
      <c r="S15" s="1203"/>
      <c r="T15" s="1203"/>
      <c r="U15" s="1203"/>
      <c r="V15" s="1203"/>
      <c r="W15" s="1203"/>
      <c r="X15" s="1203"/>
      <c r="Y15" s="56"/>
    </row>
    <row r="16" spans="1:27" ht="15">
      <c r="A16" s="40"/>
      <c r="B16" s="75"/>
      <c r="C16" s="74"/>
      <c r="D16" s="57"/>
      <c r="E16" s="1203"/>
      <c r="F16" s="1203"/>
      <c r="G16" s="1203"/>
      <c r="H16" s="1203"/>
      <c r="I16" s="1203"/>
      <c r="J16" s="1203"/>
      <c r="K16" s="1203"/>
      <c r="L16" s="1203"/>
      <c r="M16" s="1203"/>
      <c r="N16" s="1203"/>
      <c r="O16" s="1203"/>
      <c r="P16" s="1203"/>
      <c r="Q16" s="1203"/>
      <c r="R16" s="1203"/>
      <c r="S16" s="1203"/>
      <c r="T16" s="1203"/>
      <c r="U16" s="1203"/>
      <c r="V16" s="1203"/>
      <c r="W16" s="1203"/>
      <c r="X16" s="1203"/>
      <c r="Y16" s="56"/>
    </row>
    <row r="17" spans="1:25" ht="15" customHeight="1">
      <c r="A17" s="40"/>
      <c r="B17" s="75"/>
      <c r="C17" s="74"/>
      <c r="D17" s="57"/>
      <c r="E17" s="1203"/>
      <c r="F17" s="1203"/>
      <c r="G17" s="1203"/>
      <c r="H17" s="1203"/>
      <c r="I17" s="1203"/>
      <c r="J17" s="1203"/>
      <c r="K17" s="1203"/>
      <c r="L17" s="1203"/>
      <c r="M17" s="1203"/>
      <c r="N17" s="1203"/>
      <c r="O17" s="1203"/>
      <c r="P17" s="1203"/>
      <c r="Q17" s="1203"/>
      <c r="R17" s="1203"/>
      <c r="S17" s="1203"/>
      <c r="T17" s="1203"/>
      <c r="U17" s="1203"/>
      <c r="V17" s="1203"/>
      <c r="W17" s="1203"/>
      <c r="X17" s="1203"/>
      <c r="Y17" s="56"/>
    </row>
    <row r="18" spans="1:25" ht="15">
      <c r="A18" s="40"/>
      <c r="B18" s="75"/>
      <c r="C18" s="74"/>
      <c r="D18" s="57"/>
      <c r="E18" s="1203"/>
      <c r="F18" s="1203"/>
      <c r="G18" s="1203"/>
      <c r="H18" s="1203"/>
      <c r="I18" s="1203"/>
      <c r="J18" s="1203"/>
      <c r="K18" s="1203"/>
      <c r="L18" s="1203"/>
      <c r="M18" s="1203"/>
      <c r="N18" s="1203"/>
      <c r="O18" s="1203"/>
      <c r="P18" s="1203"/>
      <c r="Q18" s="1203"/>
      <c r="R18" s="1203"/>
      <c r="S18" s="1203"/>
      <c r="T18" s="1203"/>
      <c r="U18" s="1203"/>
      <c r="V18" s="1203"/>
      <c r="W18" s="1203"/>
      <c r="X18" s="1203"/>
      <c r="Y18" s="56"/>
    </row>
    <row r="19" spans="1:25" ht="59.25" customHeight="1">
      <c r="A19" s="40"/>
      <c r="B19" s="75"/>
      <c r="C19" s="74"/>
      <c r="D19" s="63"/>
      <c r="E19" s="1203"/>
      <c r="F19" s="1203"/>
      <c r="G19" s="1203"/>
      <c r="H19" s="1203"/>
      <c r="I19" s="1203"/>
      <c r="J19" s="1203"/>
      <c r="K19" s="1203"/>
      <c r="L19" s="1203"/>
      <c r="M19" s="1203"/>
      <c r="N19" s="1203"/>
      <c r="O19" s="1203"/>
      <c r="P19" s="1203"/>
      <c r="Q19" s="1203"/>
      <c r="R19" s="1203"/>
      <c r="S19" s="1203"/>
      <c r="T19" s="1203"/>
      <c r="U19" s="1203"/>
      <c r="V19" s="1203"/>
      <c r="W19" s="1203"/>
      <c r="X19" s="1203"/>
      <c r="Y19" s="56"/>
    </row>
    <row r="20" spans="1:25" ht="15" hidden="1">
      <c r="A20" s="40"/>
      <c r="B20" s="75"/>
      <c r="C20" s="74"/>
      <c r="D20" s="63"/>
      <c r="E20" s="62"/>
      <c r="F20" s="62"/>
      <c r="G20" s="62"/>
      <c r="H20" s="62"/>
      <c r="I20" s="62"/>
      <c r="J20" s="62"/>
      <c r="K20" s="62"/>
      <c r="L20" s="62"/>
      <c r="M20" s="62"/>
      <c r="N20" s="62"/>
      <c r="O20" s="62"/>
      <c r="P20" s="62"/>
      <c r="Q20" s="62"/>
      <c r="R20" s="62"/>
      <c r="S20" s="62"/>
      <c r="T20" s="62"/>
      <c r="U20" s="62"/>
      <c r="V20" s="62"/>
      <c r="W20" s="62"/>
      <c r="X20" s="62"/>
      <c r="Y20" s="56"/>
    </row>
    <row r="21" spans="1:25" ht="14.25" hidden="1" customHeight="1">
      <c r="A21" s="40"/>
      <c r="B21" s="75"/>
      <c r="C21" s="74"/>
      <c r="D21" s="58"/>
      <c r="E21" s="69" t="s">
        <v>236</v>
      </c>
      <c r="F21" s="1209" t="s">
        <v>253</v>
      </c>
      <c r="G21" s="1210"/>
      <c r="H21" s="1210"/>
      <c r="I21" s="1210"/>
      <c r="J21" s="1210"/>
      <c r="K21" s="1210"/>
      <c r="L21" s="1210"/>
      <c r="M21" s="1210"/>
      <c r="N21" s="57"/>
      <c r="O21" s="68" t="s">
        <v>236</v>
      </c>
      <c r="P21" s="1211" t="s">
        <v>237</v>
      </c>
      <c r="Q21" s="1212"/>
      <c r="R21" s="1212"/>
      <c r="S21" s="1212"/>
      <c r="T21" s="1212"/>
      <c r="U21" s="1212"/>
      <c r="V21" s="1212"/>
      <c r="W21" s="1212"/>
      <c r="X21" s="1212"/>
      <c r="Y21" s="56"/>
    </row>
    <row r="22" spans="1:25" ht="14.25" hidden="1" customHeight="1">
      <c r="A22" s="40"/>
      <c r="B22" s="75"/>
      <c r="C22" s="74"/>
      <c r="D22" s="58"/>
      <c r="E22" s="89" t="s">
        <v>236</v>
      </c>
      <c r="F22" s="1209" t="s">
        <v>239</v>
      </c>
      <c r="G22" s="1210"/>
      <c r="H22" s="1210"/>
      <c r="I22" s="1210"/>
      <c r="J22" s="1210"/>
      <c r="K22" s="1210"/>
      <c r="L22" s="1210"/>
      <c r="M22" s="1210"/>
      <c r="N22" s="57"/>
      <c r="O22" s="71" t="s">
        <v>236</v>
      </c>
      <c r="P22" s="1211" t="s">
        <v>565</v>
      </c>
      <c r="Q22" s="1212"/>
      <c r="R22" s="1212"/>
      <c r="S22" s="1212"/>
      <c r="T22" s="1212"/>
      <c r="U22" s="1212"/>
      <c r="V22" s="1212"/>
      <c r="W22" s="1212"/>
      <c r="X22" s="1212"/>
      <c r="Y22" s="56"/>
    </row>
    <row r="23" spans="1:25" ht="27" hidden="1" customHeight="1">
      <c r="A23" s="40"/>
      <c r="B23" s="75"/>
      <c r="C23" s="74"/>
      <c r="D23" s="58"/>
      <c r="E23" s="57"/>
      <c r="F23" s="57"/>
      <c r="G23" s="57"/>
      <c r="H23" s="57"/>
      <c r="I23" s="57"/>
      <c r="J23" s="57"/>
      <c r="K23" s="57"/>
      <c r="L23" s="57"/>
      <c r="M23" s="57"/>
      <c r="N23" s="57"/>
      <c r="O23" s="57"/>
      <c r="P23" s="1204"/>
      <c r="Q23" s="1204"/>
      <c r="R23" s="1204"/>
      <c r="S23" s="1204"/>
      <c r="T23" s="1204"/>
      <c r="U23" s="1204"/>
      <c r="V23" s="1204"/>
      <c r="W23" s="1204"/>
      <c r="X23" s="57"/>
      <c r="Y23" s="56"/>
    </row>
    <row r="24" spans="1:25" ht="10.5" hidden="1" customHeight="1">
      <c r="A24" s="40"/>
      <c r="B24" s="75"/>
      <c r="C24" s="74"/>
      <c r="D24" s="58"/>
      <c r="E24" s="57"/>
      <c r="F24" s="57"/>
      <c r="G24" s="57"/>
      <c r="H24" s="57"/>
      <c r="I24" s="57"/>
      <c r="J24" s="57"/>
      <c r="K24" s="57"/>
      <c r="L24" s="57"/>
      <c r="M24" s="57"/>
      <c r="N24" s="57"/>
      <c r="O24" s="57"/>
      <c r="P24" s="57"/>
      <c r="Q24" s="57"/>
      <c r="R24" s="57"/>
      <c r="S24" s="57"/>
      <c r="T24" s="57"/>
      <c r="U24" s="57"/>
      <c r="V24" s="57"/>
      <c r="W24" s="57"/>
      <c r="X24" s="57"/>
      <c r="Y24" s="56"/>
    </row>
    <row r="25" spans="1:25" ht="27" hidden="1" customHeight="1">
      <c r="A25" s="40"/>
      <c r="B25" s="75"/>
      <c r="C25" s="74"/>
      <c r="D25" s="58"/>
      <c r="E25" s="57"/>
      <c r="F25" s="57"/>
      <c r="G25" s="57"/>
      <c r="H25" s="57"/>
      <c r="I25" s="57"/>
      <c r="J25" s="57"/>
      <c r="K25" s="57"/>
      <c r="L25" s="57"/>
      <c r="M25" s="57"/>
      <c r="N25" s="57"/>
      <c r="O25" s="57"/>
      <c r="P25" s="57"/>
      <c r="Q25" s="57"/>
      <c r="R25" s="57"/>
      <c r="S25" s="57"/>
      <c r="T25" s="57"/>
      <c r="U25" s="57"/>
      <c r="V25" s="57"/>
      <c r="W25" s="57"/>
      <c r="X25" s="57"/>
      <c r="Y25" s="56"/>
    </row>
    <row r="26" spans="1:25" ht="12" hidden="1" customHeight="1">
      <c r="A26" s="40"/>
      <c r="B26" s="75"/>
      <c r="C26" s="74"/>
      <c r="D26" s="58"/>
      <c r="E26" s="57"/>
      <c r="F26" s="57"/>
      <c r="G26" s="57"/>
      <c r="H26" s="57"/>
      <c r="I26" s="57"/>
      <c r="J26" s="57"/>
      <c r="K26" s="57"/>
      <c r="L26" s="57"/>
      <c r="M26" s="57"/>
      <c r="N26" s="57"/>
      <c r="O26" s="57"/>
      <c r="P26" s="57"/>
      <c r="Q26" s="57"/>
      <c r="R26" s="57"/>
      <c r="S26" s="57"/>
      <c r="T26" s="57"/>
      <c r="U26" s="57"/>
      <c r="V26" s="57"/>
      <c r="W26" s="57"/>
      <c r="X26" s="57"/>
      <c r="Y26" s="56"/>
    </row>
    <row r="27" spans="1:25" ht="38.25" hidden="1" customHeight="1">
      <c r="A27" s="40"/>
      <c r="B27" s="75"/>
      <c r="C27" s="74"/>
      <c r="D27" s="58"/>
      <c r="E27" s="57"/>
      <c r="F27" s="57"/>
      <c r="G27" s="57"/>
      <c r="H27" s="57"/>
      <c r="I27" s="57"/>
      <c r="J27" s="57"/>
      <c r="K27" s="57"/>
      <c r="L27" s="57"/>
      <c r="M27" s="57"/>
      <c r="N27" s="57"/>
      <c r="O27" s="57"/>
      <c r="P27" s="57"/>
      <c r="Q27" s="57"/>
      <c r="R27" s="57"/>
      <c r="S27" s="57"/>
      <c r="T27" s="57"/>
      <c r="U27" s="57"/>
      <c r="V27" s="57"/>
      <c r="W27" s="57"/>
      <c r="X27" s="57"/>
      <c r="Y27" s="56"/>
    </row>
    <row r="28" spans="1:25" ht="15" hidden="1">
      <c r="A28" s="40"/>
      <c r="B28" s="75"/>
      <c r="C28" s="74"/>
      <c r="D28" s="58"/>
      <c r="E28" s="57"/>
      <c r="F28" s="57"/>
      <c r="G28" s="57"/>
      <c r="H28" s="57"/>
      <c r="I28" s="57"/>
      <c r="J28" s="57"/>
      <c r="K28" s="57"/>
      <c r="L28" s="57"/>
      <c r="M28" s="57"/>
      <c r="N28" s="57"/>
      <c r="O28" s="57"/>
      <c r="P28" s="57"/>
      <c r="Q28" s="57"/>
      <c r="R28" s="57"/>
      <c r="S28" s="57"/>
      <c r="T28" s="57"/>
      <c r="U28" s="57"/>
      <c r="V28" s="57"/>
      <c r="W28" s="57"/>
      <c r="X28" s="57"/>
      <c r="Y28" s="56"/>
    </row>
    <row r="29" spans="1:25" ht="15" hidden="1">
      <c r="A29" s="40"/>
      <c r="B29" s="75"/>
      <c r="C29" s="74"/>
      <c r="D29" s="58"/>
      <c r="E29" s="57"/>
      <c r="F29" s="57"/>
      <c r="G29" s="57"/>
      <c r="H29" s="57"/>
      <c r="I29" s="57"/>
      <c r="J29" s="57"/>
      <c r="K29" s="57"/>
      <c r="L29" s="57"/>
      <c r="M29" s="57"/>
      <c r="N29" s="57"/>
      <c r="O29" s="57"/>
      <c r="P29" s="57"/>
      <c r="Q29" s="57"/>
      <c r="R29" s="57"/>
      <c r="S29" s="57"/>
      <c r="T29" s="57"/>
      <c r="U29" s="57"/>
      <c r="V29" s="57"/>
      <c r="W29" s="57"/>
      <c r="X29" s="57"/>
      <c r="Y29" s="56"/>
    </row>
    <row r="30" spans="1:25" ht="15" hidden="1">
      <c r="A30" s="40"/>
      <c r="B30" s="75"/>
      <c r="C30" s="74"/>
      <c r="D30" s="58"/>
      <c r="E30" s="57"/>
      <c r="F30" s="57"/>
      <c r="G30" s="57"/>
      <c r="H30" s="57"/>
      <c r="I30" s="57"/>
      <c r="J30" s="57"/>
      <c r="K30" s="57"/>
      <c r="L30" s="57"/>
      <c r="M30" s="57"/>
      <c r="N30" s="57"/>
      <c r="O30" s="57"/>
      <c r="P30" s="57"/>
      <c r="Q30" s="57"/>
      <c r="R30" s="57"/>
      <c r="S30" s="57"/>
      <c r="T30" s="57"/>
      <c r="U30" s="57"/>
      <c r="V30" s="57"/>
      <c r="W30" s="57"/>
      <c r="X30" s="57"/>
      <c r="Y30" s="56"/>
    </row>
    <row r="31" spans="1:25" ht="15" hidden="1">
      <c r="A31" s="40"/>
      <c r="B31" s="75"/>
      <c r="C31" s="74"/>
      <c r="D31" s="58"/>
      <c r="E31" s="57"/>
      <c r="F31" s="57"/>
      <c r="G31" s="57"/>
      <c r="H31" s="57"/>
      <c r="I31" s="57"/>
      <c r="J31" s="57"/>
      <c r="K31" s="57"/>
      <c r="L31" s="57"/>
      <c r="M31" s="57"/>
      <c r="N31" s="57"/>
      <c r="O31" s="57"/>
      <c r="P31" s="57"/>
      <c r="Q31" s="57"/>
      <c r="R31" s="57"/>
      <c r="S31" s="57"/>
      <c r="T31" s="57"/>
      <c r="U31" s="57"/>
      <c r="V31" s="57"/>
      <c r="W31" s="57"/>
      <c r="X31" s="57"/>
      <c r="Y31" s="56"/>
    </row>
    <row r="32" spans="1:25" ht="15" hidden="1">
      <c r="A32" s="40"/>
      <c r="B32" s="75"/>
      <c r="C32" s="74"/>
      <c r="D32" s="58"/>
      <c r="E32" s="57"/>
      <c r="F32" s="57"/>
      <c r="G32" s="57"/>
      <c r="H32" s="57"/>
      <c r="I32" s="57"/>
      <c r="J32" s="57"/>
      <c r="K32" s="57"/>
      <c r="L32" s="57"/>
      <c r="M32" s="57"/>
      <c r="N32" s="57"/>
      <c r="O32" s="57"/>
      <c r="P32" s="57"/>
      <c r="Q32" s="57"/>
      <c r="R32" s="57"/>
      <c r="S32" s="57"/>
      <c r="T32" s="57"/>
      <c r="U32" s="57"/>
      <c r="V32" s="57"/>
      <c r="W32" s="57"/>
      <c r="X32" s="57"/>
      <c r="Y32" s="56"/>
    </row>
    <row r="33" spans="1:25" ht="18.75" hidden="1" customHeight="1">
      <c r="A33" s="40"/>
      <c r="B33" s="75"/>
      <c r="C33" s="74"/>
      <c r="D33" s="63"/>
      <c r="E33" s="62"/>
      <c r="F33" s="62"/>
      <c r="G33" s="62"/>
      <c r="H33" s="62"/>
      <c r="I33" s="62"/>
      <c r="J33" s="62"/>
      <c r="K33" s="62"/>
      <c r="L33" s="62"/>
      <c r="M33" s="62"/>
      <c r="N33" s="62"/>
      <c r="O33" s="62"/>
      <c r="P33" s="62"/>
      <c r="Q33" s="62"/>
      <c r="R33" s="62"/>
      <c r="S33" s="62"/>
      <c r="T33" s="62"/>
      <c r="U33" s="62"/>
      <c r="V33" s="62"/>
      <c r="W33" s="62"/>
      <c r="X33" s="62"/>
      <c r="Y33" s="56"/>
    </row>
    <row r="34" spans="1:25" ht="15" hidden="1">
      <c r="A34" s="40"/>
      <c r="B34" s="75"/>
      <c r="C34" s="74"/>
      <c r="D34" s="63"/>
      <c r="E34" s="62"/>
      <c r="F34" s="62"/>
      <c r="G34" s="62"/>
      <c r="H34" s="62"/>
      <c r="I34" s="62"/>
      <c r="J34" s="62"/>
      <c r="K34" s="62"/>
      <c r="L34" s="62"/>
      <c r="M34" s="62"/>
      <c r="N34" s="62"/>
      <c r="O34" s="62"/>
      <c r="P34" s="62"/>
      <c r="Q34" s="62"/>
      <c r="R34" s="62"/>
      <c r="S34" s="62"/>
      <c r="T34" s="62"/>
      <c r="U34" s="62"/>
      <c r="V34" s="62"/>
      <c r="W34" s="62"/>
      <c r="X34" s="62"/>
      <c r="Y34" s="56"/>
    </row>
    <row r="35" spans="1:25" ht="24" hidden="1" customHeight="1">
      <c r="A35" s="40"/>
      <c r="B35" s="75"/>
      <c r="C35" s="74"/>
      <c r="D35" s="58"/>
      <c r="E35" s="1208" t="s">
        <v>392</v>
      </c>
      <c r="F35" s="1208"/>
      <c r="G35" s="1208"/>
      <c r="H35" s="1208"/>
      <c r="I35" s="1208"/>
      <c r="J35" s="1208"/>
      <c r="K35" s="1208"/>
      <c r="L35" s="1208"/>
      <c r="M35" s="1208"/>
      <c r="N35" s="1208"/>
      <c r="O35" s="1208"/>
      <c r="P35" s="1208"/>
      <c r="Q35" s="1208"/>
      <c r="R35" s="1208"/>
      <c r="S35" s="1208"/>
      <c r="T35" s="1208"/>
      <c r="U35" s="1208"/>
      <c r="V35" s="1208"/>
      <c r="W35" s="1208"/>
      <c r="X35" s="1208"/>
      <c r="Y35" s="56"/>
    </row>
    <row r="36" spans="1:25" ht="38.25" hidden="1" customHeight="1">
      <c r="A36" s="40"/>
      <c r="B36" s="75"/>
      <c r="C36" s="74"/>
      <c r="D36" s="58"/>
      <c r="E36" s="1208"/>
      <c r="F36" s="1208"/>
      <c r="G36" s="1208"/>
      <c r="H36" s="1208"/>
      <c r="I36" s="1208"/>
      <c r="J36" s="1208"/>
      <c r="K36" s="1208"/>
      <c r="L36" s="1208"/>
      <c r="M36" s="1208"/>
      <c r="N36" s="1208"/>
      <c r="O36" s="1208"/>
      <c r="P36" s="1208"/>
      <c r="Q36" s="1208"/>
      <c r="R36" s="1208"/>
      <c r="S36" s="1208"/>
      <c r="T36" s="1208"/>
      <c r="U36" s="1208"/>
      <c r="V36" s="1208"/>
      <c r="W36" s="1208"/>
      <c r="X36" s="1208"/>
      <c r="Y36" s="56"/>
    </row>
    <row r="37" spans="1:25" ht="9.75" hidden="1" customHeight="1">
      <c r="A37" s="40"/>
      <c r="B37" s="75"/>
      <c r="C37" s="74"/>
      <c r="D37" s="58"/>
      <c r="E37" s="1208"/>
      <c r="F37" s="1208"/>
      <c r="G37" s="1208"/>
      <c r="H37" s="1208"/>
      <c r="I37" s="1208"/>
      <c r="J37" s="1208"/>
      <c r="K37" s="1208"/>
      <c r="L37" s="1208"/>
      <c r="M37" s="1208"/>
      <c r="N37" s="1208"/>
      <c r="O37" s="1208"/>
      <c r="P37" s="1208"/>
      <c r="Q37" s="1208"/>
      <c r="R37" s="1208"/>
      <c r="S37" s="1208"/>
      <c r="T37" s="1208"/>
      <c r="U37" s="1208"/>
      <c r="V37" s="1208"/>
      <c r="W37" s="1208"/>
      <c r="X37" s="1208"/>
      <c r="Y37" s="56"/>
    </row>
    <row r="38" spans="1:25" ht="51" hidden="1" customHeight="1">
      <c r="A38" s="40"/>
      <c r="B38" s="75"/>
      <c r="C38" s="74"/>
      <c r="D38" s="58"/>
      <c r="E38" s="1208"/>
      <c r="F38" s="1208"/>
      <c r="G38" s="1208"/>
      <c r="H38" s="1208"/>
      <c r="I38" s="1208"/>
      <c r="J38" s="1208"/>
      <c r="K38" s="1208"/>
      <c r="L38" s="1208"/>
      <c r="M38" s="1208"/>
      <c r="N38" s="1208"/>
      <c r="O38" s="1208"/>
      <c r="P38" s="1208"/>
      <c r="Q38" s="1208"/>
      <c r="R38" s="1208"/>
      <c r="S38" s="1208"/>
      <c r="T38" s="1208"/>
      <c r="U38" s="1208"/>
      <c r="V38" s="1208"/>
      <c r="W38" s="1208"/>
      <c r="X38" s="1208"/>
      <c r="Y38" s="56"/>
    </row>
    <row r="39" spans="1:25" ht="15" hidden="1" customHeight="1">
      <c r="A39" s="40"/>
      <c r="B39" s="75"/>
      <c r="C39" s="74"/>
      <c r="D39" s="58"/>
      <c r="E39" s="1208"/>
      <c r="F39" s="1208"/>
      <c r="G39" s="1208"/>
      <c r="H39" s="1208"/>
      <c r="I39" s="1208"/>
      <c r="J39" s="1208"/>
      <c r="K39" s="1208"/>
      <c r="L39" s="1208"/>
      <c r="M39" s="1208"/>
      <c r="N39" s="1208"/>
      <c r="O39" s="1208"/>
      <c r="P39" s="1208"/>
      <c r="Q39" s="1208"/>
      <c r="R39" s="1208"/>
      <c r="S39" s="1208"/>
      <c r="T39" s="1208"/>
      <c r="U39" s="1208"/>
      <c r="V39" s="1208"/>
      <c r="W39" s="1208"/>
      <c r="X39" s="1208"/>
      <c r="Y39" s="56"/>
    </row>
    <row r="40" spans="1:25" ht="12" hidden="1" customHeight="1">
      <c r="A40" s="40"/>
      <c r="B40" s="75"/>
      <c r="C40" s="74"/>
      <c r="D40" s="58"/>
      <c r="E40" s="1213"/>
      <c r="F40" s="1214"/>
      <c r="G40" s="1214"/>
      <c r="H40" s="1214"/>
      <c r="I40" s="1214"/>
      <c r="J40" s="1214"/>
      <c r="K40" s="1214"/>
      <c r="L40" s="1214"/>
      <c r="M40" s="1214"/>
      <c r="N40" s="1214"/>
      <c r="O40" s="1214"/>
      <c r="P40" s="1214"/>
      <c r="Q40" s="1214"/>
      <c r="R40" s="1214"/>
      <c r="S40" s="1214"/>
      <c r="T40" s="1214"/>
      <c r="U40" s="1214"/>
      <c r="V40" s="1214"/>
      <c r="W40" s="1214"/>
      <c r="X40" s="1214"/>
      <c r="Y40" s="56"/>
    </row>
    <row r="41" spans="1:25" ht="38.25" hidden="1" customHeight="1">
      <c r="A41" s="40"/>
      <c r="B41" s="75"/>
      <c r="C41" s="74"/>
      <c r="D41" s="58"/>
      <c r="E41" s="1208"/>
      <c r="F41" s="1208"/>
      <c r="G41" s="1208"/>
      <c r="H41" s="1208"/>
      <c r="I41" s="1208"/>
      <c r="J41" s="1208"/>
      <c r="K41" s="1208"/>
      <c r="L41" s="1208"/>
      <c r="M41" s="1208"/>
      <c r="N41" s="1208"/>
      <c r="O41" s="1208"/>
      <c r="P41" s="1208"/>
      <c r="Q41" s="1208"/>
      <c r="R41" s="1208"/>
      <c r="S41" s="1208"/>
      <c r="T41" s="1208"/>
      <c r="U41" s="1208"/>
      <c r="V41" s="1208"/>
      <c r="W41" s="1208"/>
      <c r="X41" s="1208"/>
      <c r="Y41" s="56"/>
    </row>
    <row r="42" spans="1:25" ht="15" hidden="1">
      <c r="A42" s="40"/>
      <c r="B42" s="75"/>
      <c r="C42" s="74"/>
      <c r="D42" s="58"/>
      <c r="E42" s="1208"/>
      <c r="F42" s="1208"/>
      <c r="G42" s="1208"/>
      <c r="H42" s="1208"/>
      <c r="I42" s="1208"/>
      <c r="J42" s="1208"/>
      <c r="K42" s="1208"/>
      <c r="L42" s="1208"/>
      <c r="M42" s="1208"/>
      <c r="N42" s="1208"/>
      <c r="O42" s="1208"/>
      <c r="P42" s="1208"/>
      <c r="Q42" s="1208"/>
      <c r="R42" s="1208"/>
      <c r="S42" s="1208"/>
      <c r="T42" s="1208"/>
      <c r="U42" s="1208"/>
      <c r="V42" s="1208"/>
      <c r="W42" s="1208"/>
      <c r="X42" s="1208"/>
      <c r="Y42" s="56"/>
    </row>
    <row r="43" spans="1:25" ht="15" hidden="1">
      <c r="A43" s="40"/>
      <c r="B43" s="75"/>
      <c r="C43" s="74"/>
      <c r="D43" s="58"/>
      <c r="E43" s="1208"/>
      <c r="F43" s="1208"/>
      <c r="G43" s="1208"/>
      <c r="H43" s="1208"/>
      <c r="I43" s="1208"/>
      <c r="J43" s="1208"/>
      <c r="K43" s="1208"/>
      <c r="L43" s="1208"/>
      <c r="M43" s="1208"/>
      <c r="N43" s="1208"/>
      <c r="O43" s="1208"/>
      <c r="P43" s="1208"/>
      <c r="Q43" s="1208"/>
      <c r="R43" s="1208"/>
      <c r="S43" s="1208"/>
      <c r="T43" s="1208"/>
      <c r="U43" s="1208"/>
      <c r="V43" s="1208"/>
      <c r="W43" s="1208"/>
      <c r="X43" s="1208"/>
      <c r="Y43" s="56"/>
    </row>
    <row r="44" spans="1:25" ht="33.75" hidden="1" customHeight="1">
      <c r="A44" s="40"/>
      <c r="B44" s="75"/>
      <c r="C44" s="74"/>
      <c r="D44" s="63"/>
      <c r="E44" s="1208"/>
      <c r="F44" s="1208"/>
      <c r="G44" s="1208"/>
      <c r="H44" s="1208"/>
      <c r="I44" s="1208"/>
      <c r="J44" s="1208"/>
      <c r="K44" s="1208"/>
      <c r="L44" s="1208"/>
      <c r="M44" s="1208"/>
      <c r="N44" s="1208"/>
      <c r="O44" s="1208"/>
      <c r="P44" s="1208"/>
      <c r="Q44" s="1208"/>
      <c r="R44" s="1208"/>
      <c r="S44" s="1208"/>
      <c r="T44" s="1208"/>
      <c r="U44" s="1208"/>
      <c r="V44" s="1208"/>
      <c r="W44" s="1208"/>
      <c r="X44" s="1208"/>
      <c r="Y44" s="56"/>
    </row>
    <row r="45" spans="1:25" ht="15" hidden="1">
      <c r="A45" s="40"/>
      <c r="B45" s="75"/>
      <c r="C45" s="74"/>
      <c r="D45" s="63"/>
      <c r="E45" s="1208"/>
      <c r="F45" s="1208"/>
      <c r="G45" s="1208"/>
      <c r="H45" s="1208"/>
      <c r="I45" s="1208"/>
      <c r="J45" s="1208"/>
      <c r="K45" s="1208"/>
      <c r="L45" s="1208"/>
      <c r="M45" s="1208"/>
      <c r="N45" s="1208"/>
      <c r="O45" s="1208"/>
      <c r="P45" s="1208"/>
      <c r="Q45" s="1208"/>
      <c r="R45" s="1208"/>
      <c r="S45" s="1208"/>
      <c r="T45" s="1208"/>
      <c r="U45" s="1208"/>
      <c r="V45" s="1208"/>
      <c r="W45" s="1208"/>
      <c r="X45" s="1208"/>
      <c r="Y45" s="56"/>
    </row>
    <row r="46" spans="1:25" ht="24" hidden="1" customHeight="1">
      <c r="A46" s="40"/>
      <c r="B46" s="75"/>
      <c r="C46" s="74"/>
      <c r="D46" s="58"/>
      <c r="E46" s="1219" t="s">
        <v>235</v>
      </c>
      <c r="F46" s="1219"/>
      <c r="G46" s="1219"/>
      <c r="H46" s="1219"/>
      <c r="I46" s="1219"/>
      <c r="J46" s="1219"/>
      <c r="K46" s="1219"/>
      <c r="L46" s="1219"/>
      <c r="M46" s="1219"/>
      <c r="N46" s="1219"/>
      <c r="O46" s="1219"/>
      <c r="P46" s="1219"/>
      <c r="Q46" s="1219"/>
      <c r="R46" s="1219"/>
      <c r="S46" s="1219"/>
      <c r="T46" s="1219"/>
      <c r="U46" s="1219"/>
      <c r="V46" s="1219"/>
      <c r="W46" s="1219"/>
      <c r="X46" s="1219"/>
      <c r="Y46" s="56"/>
    </row>
    <row r="47" spans="1:25" ht="37.5" hidden="1" customHeight="1">
      <c r="A47" s="40"/>
      <c r="B47" s="75"/>
      <c r="C47" s="74"/>
      <c r="D47" s="58"/>
      <c r="E47" s="1219"/>
      <c r="F47" s="1219"/>
      <c r="G47" s="1219"/>
      <c r="H47" s="1219"/>
      <c r="I47" s="1219"/>
      <c r="J47" s="1219"/>
      <c r="K47" s="1219"/>
      <c r="L47" s="1219"/>
      <c r="M47" s="1219"/>
      <c r="N47" s="1219"/>
      <c r="O47" s="1219"/>
      <c r="P47" s="1219"/>
      <c r="Q47" s="1219"/>
      <c r="R47" s="1219"/>
      <c r="S47" s="1219"/>
      <c r="T47" s="1219"/>
      <c r="U47" s="1219"/>
      <c r="V47" s="1219"/>
      <c r="W47" s="1219"/>
      <c r="X47" s="1219"/>
      <c r="Y47" s="56"/>
    </row>
    <row r="48" spans="1:25" ht="24" hidden="1" customHeight="1">
      <c r="A48" s="40"/>
      <c r="B48" s="75"/>
      <c r="C48" s="74"/>
      <c r="D48" s="58"/>
      <c r="E48" s="1219"/>
      <c r="F48" s="1219"/>
      <c r="G48" s="1219"/>
      <c r="H48" s="1219"/>
      <c r="I48" s="1219"/>
      <c r="J48" s="1219"/>
      <c r="K48" s="1219"/>
      <c r="L48" s="1219"/>
      <c r="M48" s="1219"/>
      <c r="N48" s="1219"/>
      <c r="O48" s="1219"/>
      <c r="P48" s="1219"/>
      <c r="Q48" s="1219"/>
      <c r="R48" s="1219"/>
      <c r="S48" s="1219"/>
      <c r="T48" s="1219"/>
      <c r="U48" s="1219"/>
      <c r="V48" s="1219"/>
      <c r="W48" s="1219"/>
      <c r="X48" s="1219"/>
      <c r="Y48" s="56"/>
    </row>
    <row r="49" spans="1:25" ht="51" hidden="1" customHeight="1">
      <c r="A49" s="40"/>
      <c r="B49" s="75"/>
      <c r="C49" s="74"/>
      <c r="D49" s="58"/>
      <c r="E49" s="1219"/>
      <c r="F49" s="1219"/>
      <c r="G49" s="1219"/>
      <c r="H49" s="1219"/>
      <c r="I49" s="1219"/>
      <c r="J49" s="1219"/>
      <c r="K49" s="1219"/>
      <c r="L49" s="1219"/>
      <c r="M49" s="1219"/>
      <c r="N49" s="1219"/>
      <c r="O49" s="1219"/>
      <c r="P49" s="1219"/>
      <c r="Q49" s="1219"/>
      <c r="R49" s="1219"/>
      <c r="S49" s="1219"/>
      <c r="T49" s="1219"/>
      <c r="U49" s="1219"/>
      <c r="V49" s="1219"/>
      <c r="W49" s="1219"/>
      <c r="X49" s="1219"/>
      <c r="Y49" s="56"/>
    </row>
    <row r="50" spans="1:25" ht="15" hidden="1">
      <c r="A50" s="40"/>
      <c r="B50" s="75"/>
      <c r="C50" s="74"/>
      <c r="D50" s="58"/>
      <c r="E50" s="1219"/>
      <c r="F50" s="1219"/>
      <c r="G50" s="1219"/>
      <c r="H50" s="1219"/>
      <c r="I50" s="1219"/>
      <c r="J50" s="1219"/>
      <c r="K50" s="1219"/>
      <c r="L50" s="1219"/>
      <c r="M50" s="1219"/>
      <c r="N50" s="1219"/>
      <c r="O50" s="1219"/>
      <c r="P50" s="1219"/>
      <c r="Q50" s="1219"/>
      <c r="R50" s="1219"/>
      <c r="S50" s="1219"/>
      <c r="T50" s="1219"/>
      <c r="U50" s="1219"/>
      <c r="V50" s="1219"/>
      <c r="W50" s="1219"/>
      <c r="X50" s="1219"/>
      <c r="Y50" s="56"/>
    </row>
    <row r="51" spans="1:25" ht="15" hidden="1">
      <c r="A51" s="40"/>
      <c r="B51" s="75"/>
      <c r="C51" s="74"/>
      <c r="D51" s="58"/>
      <c r="E51" s="1219"/>
      <c r="F51" s="1219"/>
      <c r="G51" s="1219"/>
      <c r="H51" s="1219"/>
      <c r="I51" s="1219"/>
      <c r="J51" s="1219"/>
      <c r="K51" s="1219"/>
      <c r="L51" s="1219"/>
      <c r="M51" s="1219"/>
      <c r="N51" s="1219"/>
      <c r="O51" s="1219"/>
      <c r="P51" s="1219"/>
      <c r="Q51" s="1219"/>
      <c r="R51" s="1219"/>
      <c r="S51" s="1219"/>
      <c r="T51" s="1219"/>
      <c r="U51" s="1219"/>
      <c r="V51" s="1219"/>
      <c r="W51" s="1219"/>
      <c r="X51" s="1219"/>
      <c r="Y51" s="56"/>
    </row>
    <row r="52" spans="1:25" ht="15" hidden="1">
      <c r="A52" s="40"/>
      <c r="B52" s="75"/>
      <c r="C52" s="74"/>
      <c r="D52" s="58"/>
      <c r="E52" s="1219"/>
      <c r="F52" s="1219"/>
      <c r="G52" s="1219"/>
      <c r="H52" s="1219"/>
      <c r="I52" s="1219"/>
      <c r="J52" s="1219"/>
      <c r="K52" s="1219"/>
      <c r="L52" s="1219"/>
      <c r="M52" s="1219"/>
      <c r="N52" s="1219"/>
      <c r="O52" s="1219"/>
      <c r="P52" s="1219"/>
      <c r="Q52" s="1219"/>
      <c r="R52" s="1219"/>
      <c r="S52" s="1219"/>
      <c r="T52" s="1219"/>
      <c r="U52" s="1219"/>
      <c r="V52" s="1219"/>
      <c r="W52" s="1219"/>
      <c r="X52" s="1219"/>
      <c r="Y52" s="56"/>
    </row>
    <row r="53" spans="1:25" ht="15" hidden="1">
      <c r="A53" s="40"/>
      <c r="B53" s="75"/>
      <c r="C53" s="74"/>
      <c r="D53" s="58"/>
      <c r="E53" s="1219"/>
      <c r="F53" s="1219"/>
      <c r="G53" s="1219"/>
      <c r="H53" s="1219"/>
      <c r="I53" s="1219"/>
      <c r="J53" s="1219"/>
      <c r="K53" s="1219"/>
      <c r="L53" s="1219"/>
      <c r="M53" s="1219"/>
      <c r="N53" s="1219"/>
      <c r="O53" s="1219"/>
      <c r="P53" s="1219"/>
      <c r="Q53" s="1219"/>
      <c r="R53" s="1219"/>
      <c r="S53" s="1219"/>
      <c r="T53" s="1219"/>
      <c r="U53" s="1219"/>
      <c r="V53" s="1219"/>
      <c r="W53" s="1219"/>
      <c r="X53" s="1219"/>
      <c r="Y53" s="56"/>
    </row>
    <row r="54" spans="1:25" ht="15" hidden="1">
      <c r="A54" s="40"/>
      <c r="B54" s="75"/>
      <c r="C54" s="74"/>
      <c r="D54" s="58"/>
      <c r="E54" s="1219"/>
      <c r="F54" s="1219"/>
      <c r="G54" s="1219"/>
      <c r="H54" s="1219"/>
      <c r="I54" s="1219"/>
      <c r="J54" s="1219"/>
      <c r="K54" s="1219"/>
      <c r="L54" s="1219"/>
      <c r="M54" s="1219"/>
      <c r="N54" s="1219"/>
      <c r="O54" s="1219"/>
      <c r="P54" s="1219"/>
      <c r="Q54" s="1219"/>
      <c r="R54" s="1219"/>
      <c r="S54" s="1219"/>
      <c r="T54" s="1219"/>
      <c r="U54" s="1219"/>
      <c r="V54" s="1219"/>
      <c r="W54" s="1219"/>
      <c r="X54" s="1219"/>
      <c r="Y54" s="56"/>
    </row>
    <row r="55" spans="1:25" ht="15" hidden="1">
      <c r="A55" s="40"/>
      <c r="B55" s="75"/>
      <c r="C55" s="74"/>
      <c r="D55" s="58"/>
      <c r="E55" s="1219"/>
      <c r="F55" s="1219"/>
      <c r="G55" s="1219"/>
      <c r="H55" s="1219"/>
      <c r="I55" s="1219"/>
      <c r="J55" s="1219"/>
      <c r="K55" s="1219"/>
      <c r="L55" s="1219"/>
      <c r="M55" s="1219"/>
      <c r="N55" s="1219"/>
      <c r="O55" s="1219"/>
      <c r="P55" s="1219"/>
      <c r="Q55" s="1219"/>
      <c r="R55" s="1219"/>
      <c r="S55" s="1219"/>
      <c r="T55" s="1219"/>
      <c r="U55" s="1219"/>
      <c r="V55" s="1219"/>
      <c r="W55" s="1219"/>
      <c r="X55" s="1219"/>
      <c r="Y55" s="56"/>
    </row>
    <row r="56" spans="1:25" ht="25.5" hidden="1" customHeight="1">
      <c r="A56" s="40"/>
      <c r="B56" s="75"/>
      <c r="C56" s="74"/>
      <c r="D56" s="63"/>
      <c r="E56" s="1219"/>
      <c r="F56" s="1219"/>
      <c r="G56" s="1219"/>
      <c r="H56" s="1219"/>
      <c r="I56" s="1219"/>
      <c r="J56" s="1219"/>
      <c r="K56" s="1219"/>
      <c r="L56" s="1219"/>
      <c r="M56" s="1219"/>
      <c r="N56" s="1219"/>
      <c r="O56" s="1219"/>
      <c r="P56" s="1219"/>
      <c r="Q56" s="1219"/>
      <c r="R56" s="1219"/>
      <c r="S56" s="1219"/>
      <c r="T56" s="1219"/>
      <c r="U56" s="1219"/>
      <c r="V56" s="1219"/>
      <c r="W56" s="1219"/>
      <c r="X56" s="1219"/>
      <c r="Y56" s="56"/>
    </row>
    <row r="57" spans="1:25" ht="15" hidden="1">
      <c r="A57" s="40"/>
      <c r="B57" s="75"/>
      <c r="C57" s="74"/>
      <c r="D57" s="63"/>
      <c r="E57" s="1219"/>
      <c r="F57" s="1219"/>
      <c r="G57" s="1219"/>
      <c r="H57" s="1219"/>
      <c r="I57" s="1219"/>
      <c r="J57" s="1219"/>
      <c r="K57" s="1219"/>
      <c r="L57" s="1219"/>
      <c r="M57" s="1219"/>
      <c r="N57" s="1219"/>
      <c r="O57" s="1219"/>
      <c r="P57" s="1219"/>
      <c r="Q57" s="1219"/>
      <c r="R57" s="1219"/>
      <c r="S57" s="1219"/>
      <c r="T57" s="1219"/>
      <c r="U57" s="1219"/>
      <c r="V57" s="1219"/>
      <c r="W57" s="1219"/>
      <c r="X57" s="1219"/>
      <c r="Y57" s="56"/>
    </row>
    <row r="58" spans="1:25" ht="15" hidden="1" customHeight="1">
      <c r="A58" s="40"/>
      <c r="B58" s="75"/>
      <c r="C58" s="74"/>
      <c r="D58" s="58"/>
      <c r="E58" s="1205" t="s">
        <v>393</v>
      </c>
      <c r="F58" s="1205"/>
      <c r="G58" s="1205"/>
      <c r="H58" s="1205"/>
      <c r="I58" s="1205"/>
      <c r="J58" s="1205"/>
      <c r="K58" s="1205"/>
      <c r="L58" s="1205"/>
      <c r="M58" s="1205"/>
      <c r="N58" s="1205"/>
      <c r="O58" s="1205"/>
      <c r="P58" s="1205"/>
      <c r="Q58" s="1205"/>
      <c r="R58" s="1205"/>
      <c r="S58" s="1205"/>
      <c r="T58" s="1205"/>
      <c r="U58" s="1205"/>
      <c r="V58" s="223"/>
      <c r="W58" s="223"/>
      <c r="X58" s="223"/>
      <c r="Y58" s="56"/>
    </row>
    <row r="59" spans="1:25" ht="15" hidden="1" customHeight="1">
      <c r="A59" s="40"/>
      <c r="B59" s="75"/>
      <c r="C59" s="74"/>
      <c r="D59" s="58"/>
      <c r="E59" s="1220"/>
      <c r="F59" s="1220"/>
      <c r="G59" s="1220"/>
      <c r="H59" s="1213"/>
      <c r="I59" s="1214"/>
      <c r="J59" s="1214"/>
      <c r="K59" s="1214"/>
      <c r="L59" s="1214"/>
      <c r="M59" s="1214"/>
      <c r="N59" s="1214"/>
      <c r="O59" s="1214"/>
      <c r="P59" s="1214"/>
      <c r="Q59" s="1214"/>
      <c r="R59" s="1214"/>
      <c r="S59" s="1214"/>
      <c r="T59" s="1214"/>
      <c r="U59" s="1214"/>
      <c r="V59" s="1214"/>
      <c r="W59" s="1214"/>
      <c r="X59" s="1214"/>
      <c r="Y59" s="56"/>
    </row>
    <row r="60" spans="1:25" ht="15" hidden="1" customHeight="1">
      <c r="A60" s="40"/>
      <c r="B60" s="75"/>
      <c r="C60" s="74"/>
      <c r="D60" s="58"/>
      <c r="E60" s="1216"/>
      <c r="F60" s="1216"/>
      <c r="G60" s="1216"/>
      <c r="H60" s="1218"/>
      <c r="I60" s="1218"/>
      <c r="J60" s="1218"/>
      <c r="K60" s="1218"/>
      <c r="L60" s="1218"/>
      <c r="M60" s="1218"/>
      <c r="N60" s="1218"/>
      <c r="O60" s="1218"/>
      <c r="P60" s="1218"/>
      <c r="Q60" s="1218"/>
      <c r="R60" s="1218"/>
      <c r="S60" s="1218"/>
      <c r="T60" s="1218"/>
      <c r="U60" s="1218"/>
      <c r="V60" s="1218"/>
      <c r="W60" s="1218"/>
      <c r="X60" s="1218"/>
      <c r="Y60" s="56"/>
    </row>
    <row r="61" spans="1:25" ht="15" hidden="1">
      <c r="A61" s="40"/>
      <c r="B61" s="75"/>
      <c r="C61" s="74"/>
      <c r="D61" s="58"/>
      <c r="E61" s="67"/>
      <c r="F61" s="65"/>
      <c r="G61" s="66"/>
      <c r="H61" s="1218"/>
      <c r="I61" s="1218"/>
      <c r="J61" s="1218"/>
      <c r="K61" s="1218"/>
      <c r="L61" s="1218"/>
      <c r="M61" s="1218"/>
      <c r="N61" s="1218"/>
      <c r="O61" s="1218"/>
      <c r="P61" s="1218"/>
      <c r="Q61" s="1218"/>
      <c r="R61" s="1218"/>
      <c r="S61" s="1218"/>
      <c r="T61" s="1218"/>
      <c r="U61" s="1218"/>
      <c r="V61" s="1218"/>
      <c r="W61" s="1218"/>
      <c r="X61" s="1218"/>
      <c r="Y61" s="56"/>
    </row>
    <row r="62" spans="1:25" ht="27.75" hidden="1" customHeight="1">
      <c r="A62" s="40"/>
      <c r="B62" s="75"/>
      <c r="C62" s="74"/>
      <c r="D62" s="58"/>
      <c r="E62" s="57"/>
      <c r="F62" s="57"/>
      <c r="G62" s="57"/>
      <c r="H62" s="57"/>
      <c r="I62" s="57"/>
      <c r="J62" s="57"/>
      <c r="K62" s="57"/>
      <c r="L62" s="57"/>
      <c r="M62" s="57"/>
      <c r="N62" s="57"/>
      <c r="O62" s="57"/>
      <c r="P62" s="57"/>
      <c r="Q62" s="57"/>
      <c r="R62" s="57"/>
      <c r="S62" s="57"/>
      <c r="T62" s="57"/>
      <c r="U62" s="57"/>
      <c r="V62" s="57"/>
      <c r="W62" s="57"/>
      <c r="X62" s="57"/>
      <c r="Y62" s="56"/>
    </row>
    <row r="63" spans="1:25" ht="15" hidden="1">
      <c r="A63" s="40"/>
      <c r="B63" s="75"/>
      <c r="C63" s="74"/>
      <c r="D63" s="58"/>
      <c r="E63" s="57"/>
      <c r="F63" s="57"/>
      <c r="G63" s="57"/>
      <c r="H63" s="57"/>
      <c r="I63" s="57"/>
      <c r="J63" s="57"/>
      <c r="K63" s="57"/>
      <c r="L63" s="57"/>
      <c r="M63" s="57"/>
      <c r="N63" s="57"/>
      <c r="O63" s="57"/>
      <c r="P63" s="57"/>
      <c r="Q63" s="57"/>
      <c r="R63" s="57"/>
      <c r="S63" s="57"/>
      <c r="T63" s="57"/>
      <c r="U63" s="57"/>
      <c r="V63" s="57"/>
      <c r="W63" s="57"/>
      <c r="X63" s="57"/>
      <c r="Y63" s="56"/>
    </row>
    <row r="64" spans="1:25" ht="15" hidden="1">
      <c r="A64" s="40"/>
      <c r="B64" s="75"/>
      <c r="C64" s="74"/>
      <c r="D64" s="58"/>
      <c r="E64" s="57"/>
      <c r="F64" s="57"/>
      <c r="G64" s="57"/>
      <c r="H64" s="57"/>
      <c r="I64" s="57"/>
      <c r="J64" s="57"/>
      <c r="K64" s="57"/>
      <c r="L64" s="57"/>
      <c r="M64" s="57"/>
      <c r="N64" s="57"/>
      <c r="O64" s="57"/>
      <c r="P64" s="57"/>
      <c r="Q64" s="57"/>
      <c r="R64" s="57"/>
      <c r="S64" s="57"/>
      <c r="T64" s="57"/>
      <c r="U64" s="57"/>
      <c r="V64" s="57"/>
      <c r="W64" s="57"/>
      <c r="X64" s="57"/>
      <c r="Y64" s="56"/>
    </row>
    <row r="65" spans="1:25" ht="15" hidden="1">
      <c r="A65" s="40"/>
      <c r="B65" s="75"/>
      <c r="C65" s="74"/>
      <c r="D65" s="58"/>
      <c r="E65" s="57"/>
      <c r="F65" s="57"/>
      <c r="G65" s="57"/>
      <c r="H65" s="57"/>
      <c r="I65" s="57"/>
      <c r="J65" s="57"/>
      <c r="K65" s="57"/>
      <c r="L65" s="57"/>
      <c r="M65" s="57"/>
      <c r="N65" s="57"/>
      <c r="O65" s="57"/>
      <c r="P65" s="57"/>
      <c r="Q65" s="57"/>
      <c r="R65" s="57"/>
      <c r="S65" s="57"/>
      <c r="T65" s="57"/>
      <c r="U65" s="57"/>
      <c r="V65" s="57"/>
      <c r="W65" s="57"/>
      <c r="X65" s="57"/>
      <c r="Y65" s="56"/>
    </row>
    <row r="66" spans="1:25" ht="15" hidden="1">
      <c r="A66" s="40"/>
      <c r="B66" s="75"/>
      <c r="C66" s="74"/>
      <c r="D66" s="58"/>
      <c r="E66" s="57"/>
      <c r="F66" s="57"/>
      <c r="G66" s="57"/>
      <c r="H66" s="57"/>
      <c r="I66" s="57"/>
      <c r="J66" s="57"/>
      <c r="K66" s="57"/>
      <c r="L66" s="57"/>
      <c r="M66" s="57"/>
      <c r="N66" s="57"/>
      <c r="O66" s="57"/>
      <c r="P66" s="57"/>
      <c r="Q66" s="57"/>
      <c r="R66" s="57"/>
      <c r="S66" s="57"/>
      <c r="T66" s="57"/>
      <c r="U66" s="57"/>
      <c r="V66" s="57"/>
      <c r="W66" s="57"/>
      <c r="X66" s="57"/>
      <c r="Y66" s="56"/>
    </row>
    <row r="67" spans="1:25" ht="15" hidden="1">
      <c r="A67" s="40"/>
      <c r="B67" s="75"/>
      <c r="C67" s="74"/>
      <c r="D67" s="58"/>
      <c r="E67" s="57"/>
      <c r="F67" s="57"/>
      <c r="G67" s="57"/>
      <c r="H67" s="57"/>
      <c r="I67" s="57"/>
      <c r="J67" s="57"/>
      <c r="K67" s="57"/>
      <c r="L67" s="57"/>
      <c r="M67" s="57"/>
      <c r="N67" s="57"/>
      <c r="O67" s="57"/>
      <c r="P67" s="57"/>
      <c r="Q67" s="57"/>
      <c r="R67" s="57"/>
      <c r="S67" s="57"/>
      <c r="T67" s="57"/>
      <c r="U67" s="57"/>
      <c r="V67" s="57"/>
      <c r="W67" s="57"/>
      <c r="X67" s="57"/>
      <c r="Y67" s="56"/>
    </row>
    <row r="68" spans="1:25" ht="89.25" hidden="1" customHeight="1">
      <c r="A68" s="40"/>
      <c r="B68" s="75"/>
      <c r="C68" s="74"/>
      <c r="D68" s="63"/>
      <c r="E68" s="62"/>
      <c r="F68" s="62"/>
      <c r="G68" s="62"/>
      <c r="H68" s="62"/>
      <c r="I68" s="62"/>
      <c r="J68" s="62"/>
      <c r="K68" s="62"/>
      <c r="L68" s="62"/>
      <c r="M68" s="62"/>
      <c r="N68" s="62"/>
      <c r="O68" s="62"/>
      <c r="P68" s="62"/>
      <c r="Q68" s="62"/>
      <c r="R68" s="62"/>
      <c r="S68" s="62"/>
      <c r="T68" s="62"/>
      <c r="U68" s="62"/>
      <c r="V68" s="62"/>
      <c r="W68" s="62"/>
      <c r="X68" s="62"/>
      <c r="Y68" s="56"/>
    </row>
    <row r="69" spans="1:25" ht="15" hidden="1">
      <c r="A69" s="40"/>
      <c r="B69" s="75"/>
      <c r="C69" s="74"/>
      <c r="D69" s="63"/>
      <c r="E69" s="62"/>
      <c r="F69" s="62"/>
      <c r="G69" s="62"/>
      <c r="H69" s="62"/>
      <c r="I69" s="62"/>
      <c r="J69" s="62"/>
      <c r="K69" s="62"/>
      <c r="L69" s="62"/>
      <c r="M69" s="62"/>
      <c r="N69" s="62"/>
      <c r="O69" s="62"/>
      <c r="P69" s="62"/>
      <c r="Q69" s="62"/>
      <c r="R69" s="62"/>
      <c r="S69" s="62"/>
      <c r="T69" s="62"/>
      <c r="U69" s="62"/>
      <c r="V69" s="62"/>
      <c r="W69" s="62"/>
      <c r="X69" s="62"/>
      <c r="Y69" s="56"/>
    </row>
    <row r="70" spans="1:25" ht="15" hidden="1">
      <c r="A70" s="40"/>
      <c r="B70" s="75"/>
      <c r="C70" s="74"/>
      <c r="D70" s="58"/>
      <c r="E70" s="1205" t="s">
        <v>394</v>
      </c>
      <c r="F70" s="1205"/>
      <c r="G70" s="1205"/>
      <c r="H70" s="1205"/>
      <c r="I70" s="1205"/>
      <c r="J70" s="1205"/>
      <c r="K70" s="1205"/>
      <c r="L70" s="1205"/>
      <c r="M70" s="1205"/>
      <c r="N70" s="1205"/>
      <c r="O70" s="1205"/>
      <c r="P70" s="1205"/>
      <c r="Q70" s="1205"/>
      <c r="R70" s="1205"/>
      <c r="S70" s="1205"/>
      <c r="T70" s="1205"/>
      <c r="U70" s="418"/>
      <c r="V70" s="418"/>
      <c r="W70" s="418"/>
      <c r="X70" s="418"/>
      <c r="Y70" s="56"/>
    </row>
    <row r="71" spans="1:25" ht="15" hidden="1">
      <c r="A71" s="40"/>
      <c r="B71" s="75"/>
      <c r="C71" s="74"/>
      <c r="D71" s="58"/>
      <c r="E71" s="1205" t="s">
        <v>564</v>
      </c>
      <c r="F71" s="1205"/>
      <c r="G71" s="1205"/>
      <c r="H71" s="1205"/>
      <c r="I71" s="1205"/>
      <c r="J71" s="1205"/>
      <c r="K71" s="1205"/>
      <c r="L71" s="1205"/>
      <c r="M71" s="1205"/>
      <c r="N71" s="1205"/>
      <c r="O71" s="1205"/>
      <c r="P71" s="1205"/>
      <c r="Q71" s="1205"/>
      <c r="R71" s="1205"/>
      <c r="S71" s="1205"/>
      <c r="T71" s="1205"/>
      <c r="U71" s="419"/>
      <c r="V71" s="419"/>
      <c r="W71" s="419"/>
      <c r="X71" s="419"/>
      <c r="Y71" s="56"/>
    </row>
    <row r="72" spans="1:25" ht="40.5" hidden="1" customHeight="1">
      <c r="A72" s="40"/>
      <c r="B72" s="75"/>
      <c r="C72" s="74"/>
      <c r="D72" s="58"/>
      <c r="E72" s="419"/>
      <c r="F72" s="419"/>
      <c r="G72" s="419"/>
      <c r="H72" s="419"/>
      <c r="I72" s="419"/>
      <c r="J72" s="419"/>
      <c r="K72" s="419"/>
      <c r="L72" s="419"/>
      <c r="M72" s="419"/>
      <c r="N72" s="419"/>
      <c r="O72" s="419"/>
      <c r="P72" s="419"/>
      <c r="Q72" s="419"/>
      <c r="R72" s="419"/>
      <c r="S72" s="419"/>
      <c r="T72" s="419"/>
      <c r="U72" s="419"/>
      <c r="V72" s="419"/>
      <c r="W72" s="419"/>
      <c r="X72" s="419"/>
      <c r="Y72" s="56"/>
    </row>
    <row r="73" spans="1:25" ht="63" hidden="1" customHeight="1">
      <c r="A73" s="40"/>
      <c r="B73" s="75"/>
      <c r="C73" s="74"/>
      <c r="D73" s="58"/>
      <c r="E73" s="419"/>
      <c r="F73" s="419"/>
      <c r="G73" s="419"/>
      <c r="H73" s="419"/>
      <c r="I73" s="419"/>
      <c r="J73" s="419"/>
      <c r="K73" s="419"/>
      <c r="L73" s="419"/>
      <c r="M73" s="419"/>
      <c r="N73" s="419"/>
      <c r="O73" s="419"/>
      <c r="P73" s="419"/>
      <c r="Q73" s="419"/>
      <c r="R73" s="419"/>
      <c r="S73" s="419"/>
      <c r="T73" s="419"/>
      <c r="U73" s="419"/>
      <c r="V73" s="419"/>
      <c r="W73" s="419"/>
      <c r="X73" s="419"/>
      <c r="Y73" s="56"/>
    </row>
    <row r="74" spans="1:25" ht="30" hidden="1" customHeight="1">
      <c r="A74" s="40"/>
      <c r="B74" s="75"/>
      <c r="C74" s="74"/>
      <c r="D74" s="58"/>
      <c r="E74" s="419"/>
      <c r="F74" s="419"/>
      <c r="G74" s="419"/>
      <c r="H74" s="419"/>
      <c r="I74" s="419"/>
      <c r="J74" s="419"/>
      <c r="K74" s="419"/>
      <c r="L74" s="419"/>
      <c r="M74" s="419"/>
      <c r="N74" s="419"/>
      <c r="O74" s="419"/>
      <c r="P74" s="419"/>
      <c r="Q74" s="419"/>
      <c r="R74" s="419"/>
      <c r="S74" s="419"/>
      <c r="T74" s="419"/>
      <c r="U74" s="419"/>
      <c r="V74" s="419"/>
      <c r="W74" s="419"/>
      <c r="X74" s="419"/>
      <c r="Y74" s="56"/>
    </row>
    <row r="75" spans="1:25" ht="30" hidden="1" customHeight="1">
      <c r="A75" s="40"/>
      <c r="B75" s="75"/>
      <c r="C75" s="74"/>
      <c r="D75" s="58"/>
      <c r="E75" s="419"/>
      <c r="F75" s="419"/>
      <c r="G75" s="419"/>
      <c r="H75" s="419"/>
      <c r="I75" s="419"/>
      <c r="J75" s="419"/>
      <c r="K75" s="419"/>
      <c r="L75" s="419"/>
      <c r="M75" s="419"/>
      <c r="N75" s="419"/>
      <c r="O75" s="419"/>
      <c r="P75" s="419"/>
      <c r="Q75" s="419"/>
      <c r="R75" s="419"/>
      <c r="S75" s="419"/>
      <c r="T75" s="419"/>
      <c r="U75" s="419"/>
      <c r="V75" s="419"/>
      <c r="W75" s="419"/>
      <c r="X75" s="419"/>
      <c r="Y75" s="56"/>
    </row>
    <row r="76" spans="1:25" ht="15" hidden="1">
      <c r="A76" s="40"/>
      <c r="B76" s="75"/>
      <c r="C76" s="74"/>
      <c r="D76" s="58"/>
      <c r="E76" s="419"/>
      <c r="F76" s="419"/>
      <c r="G76" s="419"/>
      <c r="H76" s="419"/>
      <c r="I76" s="419"/>
      <c r="J76" s="419"/>
      <c r="K76" s="419"/>
      <c r="L76" s="419"/>
      <c r="M76" s="419"/>
      <c r="N76" s="419"/>
      <c r="O76" s="419"/>
      <c r="P76" s="419"/>
      <c r="Q76" s="419"/>
      <c r="R76" s="419"/>
      <c r="S76" s="419"/>
      <c r="T76" s="419"/>
      <c r="U76" s="419"/>
      <c r="V76" s="419"/>
      <c r="W76" s="419"/>
      <c r="X76" s="419"/>
      <c r="Y76" s="56"/>
    </row>
    <row r="77" spans="1:25" ht="15" hidden="1">
      <c r="A77" s="40"/>
      <c r="B77" s="75"/>
      <c r="C77" s="74"/>
      <c r="D77" s="58"/>
      <c r="E77" s="419"/>
      <c r="F77" s="419"/>
      <c r="G77" s="419"/>
      <c r="H77" s="419"/>
      <c r="I77" s="419"/>
      <c r="J77" s="419"/>
      <c r="K77" s="419"/>
      <c r="L77" s="419"/>
      <c r="M77" s="419"/>
      <c r="N77" s="419"/>
      <c r="O77" s="419"/>
      <c r="P77" s="419"/>
      <c r="Q77" s="419"/>
      <c r="R77" s="419"/>
      <c r="S77" s="419"/>
      <c r="T77" s="419"/>
      <c r="U77" s="419"/>
      <c r="V77" s="419"/>
      <c r="W77" s="419"/>
      <c r="X77" s="419"/>
      <c r="Y77" s="56"/>
    </row>
    <row r="78" spans="1:25" ht="8.25" hidden="1" customHeight="1">
      <c r="A78" s="40"/>
      <c r="B78" s="75"/>
      <c r="C78" s="74"/>
      <c r="D78" s="58"/>
      <c r="E78" s="77"/>
      <c r="F78" s="77"/>
      <c r="G78" s="77"/>
      <c r="H78" s="77"/>
      <c r="I78" s="77"/>
      <c r="J78" s="77"/>
      <c r="K78" s="77"/>
      <c r="L78" s="77"/>
      <c r="M78" s="77"/>
      <c r="N78" s="77"/>
      <c r="O78" s="77"/>
      <c r="P78" s="77"/>
      <c r="Q78" s="77"/>
      <c r="R78" s="77"/>
      <c r="S78" s="77"/>
      <c r="T78" s="77"/>
      <c r="U78" s="77"/>
      <c r="V78" s="77"/>
      <c r="W78" s="77"/>
      <c r="X78" s="77"/>
      <c r="Y78" s="56"/>
    </row>
    <row r="79" spans="1:25" ht="21" hidden="1" customHeight="1">
      <c r="A79" s="40"/>
      <c r="B79" s="75"/>
      <c r="C79" s="74"/>
      <c r="D79" s="58"/>
      <c r="E79" s="420"/>
      <c r="F79" s="420"/>
      <c r="G79" s="420"/>
      <c r="H79" s="420"/>
      <c r="I79" s="420"/>
      <c r="J79" s="420"/>
      <c r="K79" s="420"/>
      <c r="L79" s="420"/>
      <c r="M79" s="420"/>
      <c r="N79" s="420"/>
      <c r="O79" s="420"/>
      <c r="P79" s="420"/>
      <c r="Q79" s="420"/>
      <c r="R79" s="420"/>
      <c r="S79" s="420"/>
      <c r="T79" s="420"/>
      <c r="U79" s="420"/>
      <c r="V79" s="420"/>
      <c r="W79" s="420"/>
      <c r="X79" s="420"/>
      <c r="Y79" s="56"/>
    </row>
    <row r="80" spans="1:25" ht="14.25" hidden="1" customHeight="1">
      <c r="A80" s="40"/>
      <c r="B80" s="75"/>
      <c r="C80" s="74"/>
      <c r="D80" s="58"/>
      <c r="E80" s="421"/>
      <c r="F80" s="421"/>
      <c r="G80" s="421"/>
      <c r="H80" s="421"/>
      <c r="Y80" s="56"/>
    </row>
    <row r="81" spans="1:25" ht="15" hidden="1">
      <c r="A81" s="40"/>
      <c r="B81" s="75"/>
      <c r="C81" s="74"/>
      <c r="D81" s="58"/>
      <c r="E81" s="1205" t="s">
        <v>393</v>
      </c>
      <c r="F81" s="1205"/>
      <c r="G81" s="1205"/>
      <c r="H81" s="1205"/>
      <c r="I81" s="1205"/>
      <c r="J81" s="1205"/>
      <c r="K81" s="1205"/>
      <c r="L81" s="1205"/>
      <c r="M81" s="1205"/>
      <c r="N81" s="1205"/>
      <c r="O81" s="1205"/>
      <c r="P81" s="1205"/>
      <c r="Q81" s="1205"/>
      <c r="R81" s="1205"/>
      <c r="S81" s="1205"/>
      <c r="T81" s="1205"/>
      <c r="U81" s="1205"/>
      <c r="V81" s="223"/>
      <c r="W81" s="223"/>
      <c r="X81" s="223"/>
      <c r="Y81" s="56"/>
    </row>
    <row r="82" spans="1:25" ht="15" hidden="1" customHeight="1">
      <c r="A82" s="40"/>
      <c r="B82" s="75"/>
      <c r="C82" s="74"/>
      <c r="D82" s="58"/>
      <c r="E82" s="1216"/>
      <c r="F82" s="1216"/>
      <c r="G82" s="1216"/>
      <c r="H82" s="1213"/>
      <c r="I82" s="1214"/>
      <c r="J82" s="1214"/>
      <c r="K82" s="1214"/>
      <c r="L82" s="1214"/>
      <c r="M82" s="1214"/>
      <c r="N82" s="1214"/>
      <c r="O82" s="1214"/>
      <c r="P82" s="1214"/>
      <c r="Q82" s="1214"/>
      <c r="R82" s="1214"/>
      <c r="S82" s="1214"/>
      <c r="T82" s="1214"/>
      <c r="U82" s="1214"/>
      <c r="V82" s="1214"/>
      <c r="W82" s="1214"/>
      <c r="X82" s="1214"/>
      <c r="Y82" s="56"/>
    </row>
    <row r="83" spans="1:25" ht="15" hidden="1" customHeight="1">
      <c r="A83" s="40"/>
      <c r="B83" s="75"/>
      <c r="C83" s="74"/>
      <c r="D83" s="58"/>
      <c r="Y83" s="56"/>
    </row>
    <row r="84" spans="1:25" ht="15" hidden="1" customHeight="1">
      <c r="A84" s="40"/>
      <c r="B84" s="75"/>
      <c r="C84" s="74"/>
      <c r="D84" s="58"/>
      <c r="E84" s="67"/>
      <c r="F84" s="65"/>
      <c r="G84" s="66"/>
      <c r="H84" s="1218"/>
      <c r="I84" s="1218"/>
      <c r="J84" s="1218"/>
      <c r="K84" s="1218"/>
      <c r="L84" s="1218"/>
      <c r="M84" s="1218"/>
      <c r="N84" s="1218"/>
      <c r="O84" s="1218"/>
      <c r="P84" s="1218"/>
      <c r="Q84" s="1218"/>
      <c r="R84" s="1218"/>
      <c r="S84" s="1218"/>
      <c r="T84" s="1218"/>
      <c r="U84" s="1218"/>
      <c r="V84" s="1218"/>
      <c r="W84" s="1218"/>
      <c r="X84" s="1218"/>
      <c r="Y84" s="56"/>
    </row>
    <row r="85" spans="1:25" ht="15" hidden="1">
      <c r="A85" s="40"/>
      <c r="B85" s="75"/>
      <c r="C85" s="74"/>
      <c r="D85" s="58"/>
      <c r="E85" s="57"/>
      <c r="F85" s="57"/>
      <c r="G85" s="57"/>
      <c r="H85" s="64"/>
      <c r="I85" s="64"/>
      <c r="J85" s="64"/>
      <c r="K85" s="64"/>
      <c r="L85" s="64"/>
      <c r="M85" s="64"/>
      <c r="N85" s="64"/>
      <c r="O85" s="64"/>
      <c r="P85" s="64"/>
      <c r="Q85" s="64"/>
      <c r="R85" s="64"/>
      <c r="S85" s="64"/>
      <c r="T85" s="64"/>
      <c r="U85" s="64"/>
      <c r="V85" s="64"/>
      <c r="W85" s="57"/>
      <c r="X85" s="57"/>
      <c r="Y85" s="56"/>
    </row>
    <row r="86" spans="1:25" ht="15" hidden="1">
      <c r="A86" s="40"/>
      <c r="B86" s="75"/>
      <c r="C86" s="74"/>
      <c r="D86" s="58"/>
      <c r="E86" s="57"/>
      <c r="F86" s="57"/>
      <c r="G86" s="57"/>
      <c r="H86" s="57"/>
      <c r="I86" s="57"/>
      <c r="J86" s="57"/>
      <c r="K86" s="57"/>
      <c r="L86" s="57"/>
      <c r="M86" s="57"/>
      <c r="N86" s="57"/>
      <c r="O86" s="57"/>
      <c r="P86" s="57"/>
      <c r="Q86" s="57"/>
      <c r="R86" s="57"/>
      <c r="S86" s="57"/>
      <c r="T86" s="57"/>
      <c r="U86" s="57"/>
      <c r="V86" s="57"/>
      <c r="W86" s="57"/>
      <c r="X86" s="57"/>
      <c r="Y86" s="56"/>
    </row>
    <row r="87" spans="1:25" ht="15" hidden="1">
      <c r="A87" s="40"/>
      <c r="B87" s="75"/>
      <c r="C87" s="74"/>
      <c r="D87" s="58"/>
      <c r="E87" s="57"/>
      <c r="F87" s="57"/>
      <c r="G87" s="57"/>
      <c r="H87" s="57"/>
      <c r="I87" s="57"/>
      <c r="J87" s="57"/>
      <c r="K87" s="57"/>
      <c r="L87" s="57"/>
      <c r="M87" s="57"/>
      <c r="N87" s="57"/>
      <c r="O87" s="57"/>
      <c r="P87" s="57"/>
      <c r="Q87" s="57"/>
      <c r="R87" s="57"/>
      <c r="S87" s="57"/>
      <c r="T87" s="57"/>
      <c r="U87" s="57"/>
      <c r="V87" s="57"/>
      <c r="W87" s="57"/>
      <c r="X87" s="57"/>
      <c r="Y87" s="56"/>
    </row>
    <row r="88" spans="1:25" ht="15" hidden="1">
      <c r="A88" s="40"/>
      <c r="B88" s="75"/>
      <c r="C88" s="74"/>
      <c r="D88" s="58"/>
      <c r="E88" s="57"/>
      <c r="F88" s="57"/>
      <c r="G88" s="57"/>
      <c r="H88" s="57"/>
      <c r="I88" s="57"/>
      <c r="J88" s="57"/>
      <c r="K88" s="57"/>
      <c r="L88" s="57"/>
      <c r="M88" s="57"/>
      <c r="N88" s="57"/>
      <c r="O88" s="57"/>
      <c r="P88" s="57"/>
      <c r="Q88" s="57"/>
      <c r="R88" s="57"/>
      <c r="S88" s="57"/>
      <c r="T88" s="57"/>
      <c r="U88" s="57"/>
      <c r="V88" s="57"/>
      <c r="W88" s="57"/>
      <c r="X88" s="57"/>
      <c r="Y88" s="56"/>
    </row>
    <row r="89" spans="1:25" ht="15" hidden="1">
      <c r="A89" s="40"/>
      <c r="B89" s="75"/>
      <c r="C89" s="74"/>
      <c r="D89" s="58"/>
      <c r="E89" s="57"/>
      <c r="F89" s="57"/>
      <c r="G89" s="57"/>
      <c r="H89" s="57"/>
      <c r="I89" s="57"/>
      <c r="J89" s="57"/>
      <c r="K89" s="57"/>
      <c r="L89" s="57"/>
      <c r="M89" s="57"/>
      <c r="N89" s="57"/>
      <c r="O89" s="57"/>
      <c r="P89" s="57"/>
      <c r="Q89" s="57"/>
      <c r="R89" s="57"/>
      <c r="S89" s="57"/>
      <c r="T89" s="57"/>
      <c r="U89" s="57"/>
      <c r="V89" s="57"/>
      <c r="W89" s="57"/>
      <c r="X89" s="57"/>
      <c r="Y89" s="56"/>
    </row>
    <row r="90" spans="1:25" ht="15" hidden="1">
      <c r="A90" s="40"/>
      <c r="B90" s="75"/>
      <c r="C90" s="74"/>
      <c r="D90" s="58"/>
      <c r="E90" s="57"/>
      <c r="F90" s="57"/>
      <c r="G90" s="57"/>
      <c r="H90" s="57"/>
      <c r="I90" s="57"/>
      <c r="J90" s="57"/>
      <c r="K90" s="57"/>
      <c r="L90" s="57"/>
      <c r="M90" s="57"/>
      <c r="N90" s="57"/>
      <c r="O90" s="57"/>
      <c r="P90" s="57"/>
      <c r="Q90" s="57"/>
      <c r="R90" s="57"/>
      <c r="S90" s="57"/>
      <c r="T90" s="57"/>
      <c r="U90" s="57"/>
      <c r="V90" s="57"/>
      <c r="W90" s="57"/>
      <c r="X90" s="57"/>
      <c r="Y90" s="56"/>
    </row>
    <row r="91" spans="1:25" ht="15" hidden="1">
      <c r="A91" s="40"/>
      <c r="B91" s="75"/>
      <c r="C91" s="74"/>
      <c r="D91" s="58"/>
      <c r="E91" s="57"/>
      <c r="F91" s="57"/>
      <c r="G91" s="57"/>
      <c r="H91" s="57"/>
      <c r="I91" s="57"/>
      <c r="J91" s="57"/>
      <c r="K91" s="57"/>
      <c r="L91" s="57"/>
      <c r="M91" s="57"/>
      <c r="N91" s="57"/>
      <c r="O91" s="57"/>
      <c r="P91" s="57"/>
      <c r="Q91" s="57"/>
      <c r="R91" s="57"/>
      <c r="S91" s="57"/>
      <c r="T91" s="57"/>
      <c r="U91" s="57"/>
      <c r="V91" s="57"/>
      <c r="W91" s="57"/>
      <c r="X91" s="57"/>
      <c r="Y91" s="56"/>
    </row>
    <row r="92" spans="1:25" ht="15" hidden="1">
      <c r="A92" s="40"/>
      <c r="B92" s="75"/>
      <c r="C92" s="74"/>
      <c r="D92" s="58"/>
      <c r="E92" s="57"/>
      <c r="F92" s="57"/>
      <c r="G92" s="57"/>
      <c r="H92" s="57"/>
      <c r="I92" s="57"/>
      <c r="J92" s="57"/>
      <c r="K92" s="57"/>
      <c r="L92" s="57"/>
      <c r="M92" s="57"/>
      <c r="N92" s="57"/>
      <c r="O92" s="57"/>
      <c r="P92" s="57"/>
      <c r="Q92" s="57"/>
      <c r="R92" s="57"/>
      <c r="S92" s="57"/>
      <c r="T92" s="57"/>
      <c r="U92" s="57"/>
      <c r="V92" s="57"/>
      <c r="W92" s="57"/>
      <c r="X92" s="57"/>
      <c r="Y92" s="56"/>
    </row>
    <row r="93" spans="1:25" ht="15" hidden="1">
      <c r="A93" s="40"/>
      <c r="B93" s="75"/>
      <c r="C93" s="74"/>
      <c r="D93" s="58"/>
      <c r="E93" s="57"/>
      <c r="F93" s="57"/>
      <c r="G93" s="57"/>
      <c r="H93" s="57"/>
      <c r="I93" s="57"/>
      <c r="J93" s="57"/>
      <c r="K93" s="57"/>
      <c r="L93" s="57"/>
      <c r="M93" s="57"/>
      <c r="N93" s="57"/>
      <c r="O93" s="57"/>
      <c r="P93" s="57"/>
      <c r="Q93" s="57"/>
      <c r="R93" s="57"/>
      <c r="S93" s="57"/>
      <c r="T93" s="57"/>
      <c r="U93" s="57"/>
      <c r="V93" s="57"/>
      <c r="W93" s="57"/>
      <c r="X93" s="57"/>
      <c r="Y93" s="56"/>
    </row>
    <row r="94" spans="1:25" ht="15" hidden="1">
      <c r="A94" s="40"/>
      <c r="B94" s="75"/>
      <c r="C94" s="74"/>
      <c r="D94" s="58"/>
      <c r="E94" s="57"/>
      <c r="F94" s="57"/>
      <c r="G94" s="57"/>
      <c r="H94" s="57"/>
      <c r="I94" s="57"/>
      <c r="J94" s="57"/>
      <c r="K94" s="57"/>
      <c r="L94" s="57"/>
      <c r="M94" s="57"/>
      <c r="N94" s="57"/>
      <c r="O94" s="57"/>
      <c r="P94" s="57"/>
      <c r="Q94" s="57"/>
      <c r="R94" s="57"/>
      <c r="S94" s="57"/>
      <c r="T94" s="57"/>
      <c r="U94" s="57"/>
      <c r="V94" s="57"/>
      <c r="W94" s="57"/>
      <c r="X94" s="57"/>
      <c r="Y94" s="56"/>
    </row>
    <row r="95" spans="1:25" ht="15" hidden="1">
      <c r="A95" s="40"/>
      <c r="B95" s="75"/>
      <c r="C95" s="74"/>
      <c r="D95" s="58"/>
      <c r="E95" s="57"/>
      <c r="F95" s="57"/>
      <c r="G95" s="57"/>
      <c r="H95" s="57"/>
      <c r="I95" s="57"/>
      <c r="J95" s="57"/>
      <c r="K95" s="57"/>
      <c r="L95" s="57"/>
      <c r="M95" s="57"/>
      <c r="N95" s="57"/>
      <c r="O95" s="57"/>
      <c r="P95" s="57"/>
      <c r="Q95" s="57"/>
      <c r="R95" s="57"/>
      <c r="S95" s="57"/>
      <c r="T95" s="57"/>
      <c r="U95" s="57"/>
      <c r="V95" s="57"/>
      <c r="W95" s="57"/>
      <c r="X95" s="57"/>
      <c r="Y95" s="56"/>
    </row>
    <row r="96" spans="1:25" ht="27" hidden="1" customHeight="1">
      <c r="A96" s="40"/>
      <c r="B96" s="75"/>
      <c r="C96" s="74"/>
      <c r="D96" s="63"/>
      <c r="E96" s="62"/>
      <c r="F96" s="62"/>
      <c r="G96" s="62"/>
      <c r="H96" s="62"/>
      <c r="I96" s="62"/>
      <c r="J96" s="62"/>
      <c r="K96" s="62"/>
      <c r="L96" s="62"/>
      <c r="M96" s="62"/>
      <c r="N96" s="62"/>
      <c r="O96" s="62"/>
      <c r="P96" s="62"/>
      <c r="Q96" s="62"/>
      <c r="R96" s="62"/>
      <c r="S96" s="62"/>
      <c r="T96" s="62"/>
      <c r="U96" s="62"/>
      <c r="V96" s="62"/>
      <c r="W96" s="62"/>
      <c r="X96" s="62"/>
      <c r="Y96" s="56"/>
    </row>
    <row r="97" spans="1:27" ht="15" hidden="1">
      <c r="A97" s="40"/>
      <c r="B97" s="75"/>
      <c r="C97" s="74"/>
      <c r="D97" s="63"/>
      <c r="E97" s="62"/>
      <c r="F97" s="62"/>
      <c r="G97" s="62"/>
      <c r="H97" s="62"/>
      <c r="I97" s="62"/>
      <c r="J97" s="62"/>
      <c r="K97" s="62"/>
      <c r="L97" s="62"/>
      <c r="M97" s="62"/>
      <c r="N97" s="62"/>
      <c r="O97" s="62"/>
      <c r="P97" s="62"/>
      <c r="Q97" s="62"/>
      <c r="R97" s="62"/>
      <c r="S97" s="62"/>
      <c r="T97" s="62"/>
      <c r="U97" s="62"/>
      <c r="V97" s="62"/>
      <c r="W97" s="62"/>
      <c r="X97" s="62"/>
      <c r="Y97" s="56"/>
    </row>
    <row r="98" spans="1:27" ht="25.5" hidden="1" customHeight="1">
      <c r="A98" s="40"/>
      <c r="B98" s="75"/>
      <c r="C98" s="74"/>
      <c r="D98" s="58"/>
      <c r="E98" s="1217" t="s">
        <v>234</v>
      </c>
      <c r="F98" s="1217"/>
      <c r="G98" s="1217"/>
      <c r="H98" s="1217"/>
      <c r="I98" s="1217"/>
      <c r="J98" s="1217"/>
      <c r="K98" s="1217"/>
      <c r="L98" s="1217"/>
      <c r="M98" s="1217"/>
      <c r="N98" s="1217"/>
      <c r="O98" s="1217"/>
      <c r="P98" s="1217"/>
      <c r="Q98" s="1217"/>
      <c r="R98" s="1217"/>
      <c r="S98" s="1217"/>
      <c r="T98" s="1217"/>
      <c r="U98" s="1217"/>
      <c r="V98" s="1217"/>
      <c r="W98" s="1217"/>
      <c r="X98" s="1217"/>
      <c r="Y98" s="56"/>
    </row>
    <row r="99" spans="1:27" ht="15" hidden="1" customHeight="1">
      <c r="A99" s="40"/>
      <c r="B99" s="75"/>
      <c r="C99" s="74"/>
      <c r="D99" s="58"/>
      <c r="E99" s="57"/>
      <c r="F99" s="57"/>
      <c r="G99" s="57"/>
      <c r="H99" s="60"/>
      <c r="I99" s="60"/>
      <c r="J99" s="60"/>
      <c r="K99" s="60"/>
      <c r="L99" s="60"/>
      <c r="M99" s="60"/>
      <c r="N99" s="60"/>
      <c r="O99" s="59"/>
      <c r="P99" s="59"/>
      <c r="Q99" s="59"/>
      <c r="R99" s="59"/>
      <c r="S99" s="59"/>
      <c r="T99" s="59"/>
      <c r="U99" s="57"/>
      <c r="V99" s="57"/>
      <c r="W99" s="57"/>
      <c r="X99" s="57"/>
      <c r="Y99" s="56"/>
    </row>
    <row r="100" spans="1:27" ht="15" hidden="1" customHeight="1">
      <c r="A100" s="40"/>
      <c r="B100" s="75"/>
      <c r="C100" s="74"/>
      <c r="D100" s="58"/>
      <c r="E100" s="61"/>
      <c r="F100" s="1215" t="s">
        <v>233</v>
      </c>
      <c r="G100" s="1215"/>
      <c r="H100" s="1215"/>
      <c r="I100" s="1215"/>
      <c r="J100" s="1215"/>
      <c r="K100" s="1215"/>
      <c r="L100" s="1215"/>
      <c r="M100" s="1215"/>
      <c r="N100" s="1215"/>
      <c r="O100" s="1215"/>
      <c r="P100" s="1215"/>
      <c r="Q100" s="1215"/>
      <c r="R100" s="1215"/>
      <c r="S100" s="1215"/>
      <c r="T100" s="59"/>
      <c r="U100" s="57"/>
      <c r="V100" s="57"/>
      <c r="W100" s="57"/>
      <c r="X100" s="57"/>
      <c r="Y100" s="56"/>
      <c r="AA100" s="76" t="s">
        <v>231</v>
      </c>
    </row>
    <row r="101" spans="1:27" ht="15" hidden="1" customHeight="1">
      <c r="A101" s="40"/>
      <c r="B101" s="75"/>
      <c r="C101" s="74"/>
      <c r="D101" s="58"/>
      <c r="E101" s="57"/>
      <c r="F101" s="57"/>
      <c r="G101" s="57"/>
      <c r="H101" s="60"/>
      <c r="I101" s="60"/>
      <c r="J101" s="60"/>
      <c r="K101" s="60"/>
      <c r="L101" s="60"/>
      <c r="M101" s="60"/>
      <c r="N101" s="60"/>
      <c r="O101" s="59"/>
      <c r="P101" s="59"/>
      <c r="Q101" s="59"/>
      <c r="R101" s="59"/>
      <c r="S101" s="59"/>
      <c r="T101" s="59"/>
      <c r="U101" s="57"/>
      <c r="V101" s="57"/>
      <c r="W101" s="57"/>
      <c r="X101" s="57"/>
      <c r="Y101" s="56"/>
    </row>
    <row r="102" spans="1:27" ht="15" hidden="1">
      <c r="A102" s="40"/>
      <c r="B102" s="75"/>
      <c r="C102" s="74"/>
      <c r="D102" s="58"/>
      <c r="E102" s="57"/>
      <c r="F102" s="1215" t="s">
        <v>232</v>
      </c>
      <c r="G102" s="1215"/>
      <c r="H102" s="1215"/>
      <c r="I102" s="1215"/>
      <c r="J102" s="1215"/>
      <c r="K102" s="1215"/>
      <c r="L102" s="1215"/>
      <c r="M102" s="1215"/>
      <c r="N102" s="1215"/>
      <c r="O102" s="1215"/>
      <c r="P102" s="1215"/>
      <c r="Q102" s="1215"/>
      <c r="R102" s="1215"/>
      <c r="S102" s="1215"/>
      <c r="T102" s="1215"/>
      <c r="U102" s="1215"/>
      <c r="V102" s="1215"/>
      <c r="W102" s="1215"/>
      <c r="X102" s="1215"/>
      <c r="Y102" s="56"/>
    </row>
    <row r="103" spans="1:27" ht="15" hidden="1">
      <c r="A103" s="40"/>
      <c r="B103" s="75"/>
      <c r="C103" s="74"/>
      <c r="D103" s="58"/>
      <c r="E103" s="57"/>
      <c r="F103" s="57"/>
      <c r="G103" s="57"/>
      <c r="H103" s="57"/>
      <c r="I103" s="57"/>
      <c r="J103" s="57"/>
      <c r="K103" s="57"/>
      <c r="L103" s="57"/>
      <c r="M103" s="57"/>
      <c r="N103" s="57"/>
      <c r="O103" s="57"/>
      <c r="P103" s="57"/>
      <c r="Q103" s="57"/>
      <c r="R103" s="57"/>
      <c r="S103" s="57"/>
      <c r="T103" s="57"/>
      <c r="U103" s="57"/>
      <c r="V103" s="57"/>
      <c r="W103" s="57"/>
      <c r="X103" s="57"/>
      <c r="Y103" s="56"/>
    </row>
    <row r="104" spans="1:27" ht="15" hidden="1">
      <c r="A104" s="40"/>
      <c r="B104" s="75"/>
      <c r="C104" s="74"/>
      <c r="D104" s="58"/>
      <c r="E104" s="57"/>
      <c r="F104" s="57"/>
      <c r="G104" s="57"/>
      <c r="H104" s="57"/>
      <c r="I104" s="57"/>
      <c r="J104" s="57"/>
      <c r="K104" s="57"/>
      <c r="L104" s="57"/>
      <c r="M104" s="57"/>
      <c r="N104" s="57"/>
      <c r="O104" s="57"/>
      <c r="P104" s="57"/>
      <c r="Q104" s="57"/>
      <c r="R104" s="57"/>
      <c r="S104" s="57"/>
      <c r="T104" s="57"/>
      <c r="U104" s="57"/>
      <c r="V104" s="57"/>
      <c r="W104" s="57"/>
      <c r="X104" s="57"/>
      <c r="Y104" s="56"/>
    </row>
    <row r="105" spans="1:27" ht="15" hidden="1">
      <c r="A105" s="40"/>
      <c r="B105" s="75"/>
      <c r="C105" s="74"/>
      <c r="D105" s="58"/>
      <c r="E105" s="57"/>
      <c r="F105" s="57"/>
      <c r="G105" s="57"/>
      <c r="H105" s="57"/>
      <c r="I105" s="57"/>
      <c r="J105" s="57"/>
      <c r="K105" s="57"/>
      <c r="L105" s="57"/>
      <c r="M105" s="57"/>
      <c r="N105" s="57"/>
      <c r="O105" s="57"/>
      <c r="P105" s="57"/>
      <c r="Q105" s="57"/>
      <c r="R105" s="57"/>
      <c r="S105" s="57"/>
      <c r="T105" s="57"/>
      <c r="U105" s="57"/>
      <c r="V105" s="57"/>
      <c r="W105" s="57"/>
      <c r="X105" s="57"/>
      <c r="Y105" s="56"/>
    </row>
    <row r="106" spans="1:27" ht="15" hidden="1">
      <c r="A106" s="40"/>
      <c r="B106" s="75"/>
      <c r="C106" s="74"/>
      <c r="D106" s="58"/>
      <c r="E106" s="57"/>
      <c r="F106" s="57"/>
      <c r="G106" s="57"/>
      <c r="H106" s="57"/>
      <c r="I106" s="57"/>
      <c r="J106" s="57"/>
      <c r="K106" s="57"/>
      <c r="L106" s="57"/>
      <c r="M106" s="57"/>
      <c r="N106" s="57"/>
      <c r="O106" s="57"/>
      <c r="P106" s="57"/>
      <c r="Q106" s="57"/>
      <c r="R106" s="57"/>
      <c r="S106" s="57"/>
      <c r="T106" s="57"/>
      <c r="U106" s="57"/>
      <c r="V106" s="57"/>
      <c r="W106" s="57"/>
      <c r="X106" s="57"/>
      <c r="Y106" s="56"/>
    </row>
    <row r="107" spans="1:27" ht="15" hidden="1">
      <c r="A107" s="40"/>
      <c r="B107" s="75"/>
      <c r="C107" s="74"/>
      <c r="D107" s="58"/>
      <c r="E107" s="57"/>
      <c r="F107" s="57"/>
      <c r="G107" s="57"/>
      <c r="H107" s="57"/>
      <c r="I107" s="57"/>
      <c r="J107" s="57"/>
      <c r="K107" s="57"/>
      <c r="L107" s="57"/>
      <c r="M107" s="57"/>
      <c r="N107" s="57"/>
      <c r="O107" s="57"/>
      <c r="P107" s="57"/>
      <c r="Q107" s="57"/>
      <c r="R107" s="57"/>
      <c r="S107" s="57"/>
      <c r="T107" s="57"/>
      <c r="U107" s="57"/>
      <c r="V107" s="57"/>
      <c r="W107" s="57"/>
      <c r="X107" s="57"/>
      <c r="Y107" s="56"/>
    </row>
    <row r="108" spans="1:27" ht="15" hidden="1">
      <c r="A108" s="40"/>
      <c r="B108" s="75"/>
      <c r="C108" s="74"/>
      <c r="D108" s="58"/>
      <c r="E108" s="57"/>
      <c r="F108" s="57"/>
      <c r="G108" s="57"/>
      <c r="H108" s="57"/>
      <c r="I108" s="57"/>
      <c r="J108" s="57"/>
      <c r="K108" s="57"/>
      <c r="L108" s="57"/>
      <c r="M108" s="57"/>
      <c r="N108" s="57"/>
      <c r="O108" s="57"/>
      <c r="P108" s="57"/>
      <c r="Q108" s="57"/>
      <c r="R108" s="57"/>
      <c r="S108" s="57"/>
      <c r="T108" s="57"/>
      <c r="U108" s="57"/>
      <c r="V108" s="57"/>
      <c r="W108" s="57"/>
      <c r="X108" s="57"/>
      <c r="Y108" s="56"/>
    </row>
    <row r="109" spans="1:27" ht="15" hidden="1">
      <c r="A109" s="40"/>
      <c r="B109" s="75"/>
      <c r="C109" s="74"/>
      <c r="D109" s="58"/>
      <c r="E109" s="57"/>
      <c r="F109" s="57"/>
      <c r="G109" s="57"/>
      <c r="H109" s="57"/>
      <c r="I109" s="57"/>
      <c r="J109" s="57"/>
      <c r="K109" s="57"/>
      <c r="L109" s="57"/>
      <c r="M109" s="57"/>
      <c r="N109" s="57"/>
      <c r="O109" s="57"/>
      <c r="P109" s="57"/>
      <c r="Q109" s="57"/>
      <c r="R109" s="57"/>
      <c r="S109" s="57"/>
      <c r="T109" s="57"/>
      <c r="U109" s="57"/>
      <c r="V109" s="57"/>
      <c r="W109" s="57"/>
      <c r="X109" s="57"/>
      <c r="Y109" s="56"/>
    </row>
    <row r="110" spans="1:27" ht="15" hidden="1">
      <c r="A110" s="40"/>
      <c r="B110" s="75"/>
      <c r="C110" s="74"/>
      <c r="D110" s="58"/>
      <c r="E110" s="57"/>
      <c r="F110" s="57"/>
      <c r="G110" s="57"/>
      <c r="H110" s="57"/>
      <c r="I110" s="57"/>
      <c r="J110" s="57"/>
      <c r="K110" s="57"/>
      <c r="L110" s="57"/>
      <c r="M110" s="57"/>
      <c r="N110" s="57"/>
      <c r="O110" s="57"/>
      <c r="P110" s="57"/>
      <c r="Q110" s="57"/>
      <c r="R110" s="57"/>
      <c r="S110" s="57"/>
      <c r="T110" s="57"/>
      <c r="U110" s="57"/>
      <c r="V110" s="57"/>
      <c r="W110" s="57"/>
      <c r="X110" s="57"/>
      <c r="Y110" s="56"/>
    </row>
    <row r="111" spans="1:27" ht="30" hidden="1" customHeight="1">
      <c r="A111" s="40"/>
      <c r="B111" s="75"/>
      <c r="C111" s="74"/>
      <c r="D111" s="58"/>
      <c r="E111" s="57"/>
      <c r="F111" s="57"/>
      <c r="G111" s="57"/>
      <c r="H111" s="57"/>
      <c r="I111" s="57"/>
      <c r="J111" s="57"/>
      <c r="K111" s="57"/>
      <c r="L111" s="57"/>
      <c r="M111" s="57"/>
      <c r="N111" s="57"/>
      <c r="O111" s="57"/>
      <c r="P111" s="57"/>
      <c r="Q111" s="57"/>
      <c r="R111" s="57"/>
      <c r="S111" s="57"/>
      <c r="T111" s="57"/>
      <c r="U111" s="57"/>
      <c r="V111" s="57"/>
      <c r="W111" s="57"/>
      <c r="X111" s="57"/>
      <c r="Y111" s="56"/>
    </row>
    <row r="112" spans="1:27" ht="31.5" hidden="1" customHeight="1">
      <c r="A112" s="40"/>
      <c r="B112" s="75"/>
      <c r="C112" s="74"/>
      <c r="D112" s="58"/>
      <c r="E112" s="57"/>
      <c r="F112" s="57"/>
      <c r="G112" s="57"/>
      <c r="H112" s="57"/>
      <c r="I112" s="57"/>
      <c r="J112" s="57"/>
      <c r="K112" s="57"/>
      <c r="L112" s="57"/>
      <c r="M112" s="57"/>
      <c r="N112" s="57"/>
      <c r="O112" s="57"/>
      <c r="P112" s="57"/>
      <c r="Q112" s="57"/>
      <c r="R112" s="57"/>
      <c r="S112" s="57"/>
      <c r="T112" s="57"/>
      <c r="U112" s="57"/>
      <c r="V112" s="57"/>
      <c r="W112" s="57"/>
      <c r="X112" s="57"/>
      <c r="Y112" s="56"/>
    </row>
    <row r="113" spans="1:25" ht="15" customHeight="1">
      <c r="A113" s="40"/>
      <c r="B113" s="73"/>
      <c r="C113" s="72"/>
      <c r="D113" s="55"/>
      <c r="E113" s="54"/>
      <c r="F113" s="54"/>
      <c r="G113" s="54"/>
      <c r="H113" s="54"/>
      <c r="I113" s="54"/>
      <c r="J113" s="54"/>
      <c r="K113" s="54"/>
      <c r="L113" s="54"/>
      <c r="M113" s="54"/>
      <c r="N113" s="54"/>
      <c r="O113" s="54"/>
      <c r="P113" s="54"/>
      <c r="Q113" s="54"/>
      <c r="R113" s="54"/>
      <c r="S113" s="54"/>
      <c r="T113" s="54"/>
      <c r="U113" s="54"/>
      <c r="V113" s="54"/>
      <c r="W113" s="54"/>
      <c r="X113" s="54"/>
      <c r="Y113" s="53"/>
    </row>
  </sheetData>
  <sheetProtection algorithmName="SHA-512" hashValue="AfZs52jSTWlUQ0xDKtBJBRdZuZNzbbwMoP/ihyLwxY7p21hpQ5DioRgtaI7qDJAgBcXLUREG1W5IkXzNNs3M0g==" saltValue="dTLz2D5jyEBTNIdsQdBPdw==" spinCount="100000" sheet="1" objects="1" scenarios="1" formatColumns="0" formatRows="0"/>
  <dataConsolidate leftLabels="1"/>
  <mergeCells count="28">
    <mergeCell ref="H60:X60"/>
    <mergeCell ref="H82:X82"/>
    <mergeCell ref="E46:X57"/>
    <mergeCell ref="E70:T70"/>
    <mergeCell ref="E60:G60"/>
    <mergeCell ref="H59:X59"/>
    <mergeCell ref="E59:G59"/>
    <mergeCell ref="E71:T71"/>
    <mergeCell ref="H61:X61"/>
    <mergeCell ref="F102:X102"/>
    <mergeCell ref="F100:S100"/>
    <mergeCell ref="E82:G82"/>
    <mergeCell ref="E98:X98"/>
    <mergeCell ref="E81:U81"/>
    <mergeCell ref="H84:X84"/>
    <mergeCell ref="B2:G2"/>
    <mergeCell ref="B3:C3"/>
    <mergeCell ref="E7:X19"/>
    <mergeCell ref="P23:W23"/>
    <mergeCell ref="E58:U58"/>
    <mergeCell ref="B5:Y5"/>
    <mergeCell ref="E41:X45"/>
    <mergeCell ref="F21:M21"/>
    <mergeCell ref="P21:X21"/>
    <mergeCell ref="P22:X22"/>
    <mergeCell ref="E35:X39"/>
    <mergeCell ref="F22:M22"/>
    <mergeCell ref="E40:X40"/>
  </mergeCells>
  <phoneticPr fontId="9" type="noConversion"/>
  <hyperlinks>
    <hyperlink ref="E81:U81" location="Инструкция!A1" tooltip="http://sp.eias.ru/index.php?a=add&amp;catid=76" display="Обратиться за помощью в службу технической поддержки"/>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FAS_JKH_OPEN_INFO_REQUEST_WARM.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legacyDrawing r:id="rId3"/>
  <oleObjects>
    <mc:AlternateContent xmlns:mc="http://schemas.openxmlformats.org/markup-compatibility/2006">
      <mc:Choice Requires="x14">
        <oleObject progId="Word.Document.8" shapeId="193537" r:id="rId4">
          <objectPr defaultSize="0" r:id="rId5">
            <anchor moveWithCells="1">
              <from>
                <xdr:col>2</xdr:col>
                <xdr:colOff>0</xdr:colOff>
                <xdr:row>6</xdr:row>
                <xdr:rowOff>0</xdr:rowOff>
              </from>
              <to>
                <xdr:col>22</xdr:col>
                <xdr:colOff>66675</xdr:colOff>
                <xdr:row>120</xdr:row>
                <xdr:rowOff>123825</xdr:rowOff>
              </to>
            </anchor>
          </objectPr>
        </oleObject>
      </mc:Choice>
      <mc:Fallback>
        <oleObject progId="Word.Document.8" shapeId="193537"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9"/>
  <sheetViews>
    <sheetView showGridLines="0" zoomScaleNormal="100" workbookViewId="0"/>
  </sheetViews>
  <sheetFormatPr defaultRowHeight="11.25"/>
  <cols>
    <col min="1" max="1" width="30.7109375" style="12" customWidth="1"/>
    <col min="2" max="2" width="80.7109375" style="12" customWidth="1"/>
    <col min="3" max="3" width="30.7109375" style="12" customWidth="1"/>
    <col min="4" max="16384" width="9.140625" style="11"/>
  </cols>
  <sheetData>
    <row r="1" spans="1:4" ht="24" customHeight="1">
      <c r="A1" s="110" t="s">
        <v>69</v>
      </c>
      <c r="B1" s="110" t="s">
        <v>70</v>
      </c>
      <c r="C1" s="110" t="s">
        <v>71</v>
      </c>
      <c r="D1" s="10"/>
    </row>
    <row r="2" spans="1:4">
      <c r="A2" s="1193">
        <v>44872.62777777778</v>
      </c>
      <c r="B2" s="12" t="s">
        <v>760</v>
      </c>
      <c r="C2" s="12" t="s">
        <v>439</v>
      </c>
    </row>
    <row r="3" spans="1:4">
      <c r="A3" s="1193">
        <v>44872.627789351849</v>
      </c>
      <c r="B3" s="12" t="s">
        <v>761</v>
      </c>
      <c r="C3" s="12" t="s">
        <v>439</v>
      </c>
    </row>
    <row r="4" spans="1:4">
      <c r="A4" s="1193">
        <v>44872.628055555557</v>
      </c>
      <c r="B4" s="12" t="s">
        <v>760</v>
      </c>
      <c r="C4" s="12" t="s">
        <v>439</v>
      </c>
    </row>
    <row r="5" spans="1:4">
      <c r="A5" s="1193">
        <v>44872.628067129626</v>
      </c>
      <c r="B5" s="12" t="s">
        <v>761</v>
      </c>
      <c r="C5" s="12" t="s">
        <v>439</v>
      </c>
    </row>
    <row r="6" spans="1:4">
      <c r="A6" s="1193">
        <v>44872.66202546296</v>
      </c>
      <c r="B6" s="12" t="s">
        <v>760</v>
      </c>
      <c r="C6" s="12" t="s">
        <v>439</v>
      </c>
    </row>
    <row r="7" spans="1:4">
      <c r="A7" s="1193">
        <v>44872.662037037036</v>
      </c>
      <c r="B7" s="12" t="s">
        <v>761</v>
      </c>
      <c r="C7" s="12" t="s">
        <v>439</v>
      </c>
    </row>
    <row r="8" spans="1:4">
      <c r="A8" s="1193">
        <v>44873.571643518517</v>
      </c>
      <c r="B8" s="12" t="s">
        <v>760</v>
      </c>
      <c r="C8" s="12" t="s">
        <v>439</v>
      </c>
    </row>
    <row r="9" spans="1:4">
      <c r="A9" s="1193">
        <v>44873.571655092594</v>
      </c>
      <c r="B9" s="12" t="s">
        <v>761</v>
      </c>
      <c r="C9" s="12" t="s">
        <v>439</v>
      </c>
    </row>
  </sheetData>
  <sheetProtection algorithmName="SHA-512" hashValue="IzdTASC3IRTuvhYb1GfApQoOfj/q7BoZihFOUejdVjl2Mf+4jqZILBBG94KIKJOI6tjXycZHZ8RfB9b6Fh8Ukw==" saltValue="Kvf5Ifw7zumWoWvVds9uJw==" spinCount="100000" sheet="1" objects="1" scenarios="1" formatColumns="0" formatRows="0" autoFilter="0"/>
  <phoneticPr fontId="6"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tabColor rgb="FFCCCCFF"/>
  </sheetPr>
  <dimension ref="A1:L54"/>
  <sheetViews>
    <sheetView showGridLines="0" tabSelected="1" topLeftCell="D14" zoomScaleNormal="100" workbookViewId="0">
      <selection activeCell="E48" sqref="E48:F48"/>
    </sheetView>
  </sheetViews>
  <sheetFormatPr defaultRowHeight="11.25"/>
  <cols>
    <col min="1" max="1" width="10.7109375" style="190" hidden="1" customWidth="1"/>
    <col min="2" max="2" width="10.7109375" style="85" hidden="1" customWidth="1"/>
    <col min="3" max="3" width="3.7109375" style="19" hidden="1" customWidth="1"/>
    <col min="4" max="4" width="1.7109375" style="22" customWidth="1"/>
    <col min="5" max="5" width="55.28515625" style="22" customWidth="1"/>
    <col min="6" max="6" width="50.7109375" style="22" customWidth="1"/>
    <col min="7" max="7" width="3.7109375" style="21" customWidth="1"/>
    <col min="8" max="8" width="9.140625" style="22"/>
    <col min="9" max="9" width="9.140625" style="52"/>
    <col min="10" max="10" width="30" style="22" customWidth="1"/>
    <col min="11" max="16384" width="9.140625" style="22"/>
  </cols>
  <sheetData>
    <row r="1" spans="1:12" s="363" customFormat="1" ht="3" customHeight="1">
      <c r="A1" s="361"/>
      <c r="B1" s="362"/>
      <c r="F1" s="363">
        <v>28494222</v>
      </c>
      <c r="G1" s="364"/>
      <c r="I1" s="364"/>
    </row>
    <row r="2" spans="1:12" s="18" customFormat="1" ht="14.25">
      <c r="A2" s="189"/>
      <c r="B2" s="85"/>
      <c r="E2" s="369" t="e">
        <f ca="1">"Код шаблона: " &amp; GetCode()</f>
        <v>#NAME?</v>
      </c>
      <c r="F2" s="411"/>
      <c r="G2" s="368"/>
      <c r="H2" s="368"/>
      <c r="I2" s="368"/>
      <c r="J2" s="368"/>
      <c r="K2" s="368"/>
      <c r="L2" s="368"/>
    </row>
    <row r="3" spans="1:12" ht="14.25">
      <c r="E3" s="370" t="e">
        <f ca="1">"Версия " &amp; GetVersion()</f>
        <v>#NAME?</v>
      </c>
      <c r="F3" s="411"/>
      <c r="G3" s="40"/>
      <c r="H3" s="40"/>
      <c r="I3" s="40"/>
      <c r="J3" s="40"/>
      <c r="K3" s="40"/>
      <c r="L3" s="253"/>
    </row>
    <row r="4" spans="1:12" s="348" customFormat="1" ht="6">
      <c r="A4" s="342"/>
      <c r="B4" s="343"/>
      <c r="C4" s="344"/>
      <c r="D4" s="345"/>
      <c r="E4" s="365"/>
      <c r="F4" s="366"/>
      <c r="G4" s="367"/>
      <c r="I4" s="349"/>
    </row>
    <row r="5" spans="1:12" ht="39" customHeight="1">
      <c r="D5" s="23"/>
      <c r="E5" s="1221" t="s">
        <v>755</v>
      </c>
      <c r="F5" s="1222"/>
      <c r="G5" s="406"/>
      <c r="J5" s="289"/>
    </row>
    <row r="6" spans="1:12" s="348" customFormat="1" ht="6">
      <c r="A6" s="342"/>
      <c r="B6" s="343"/>
      <c r="C6" s="344"/>
      <c r="D6" s="345"/>
      <c r="E6" s="350"/>
      <c r="F6" s="351"/>
      <c r="G6" s="352"/>
      <c r="I6" s="349"/>
    </row>
    <row r="7" spans="1:12" ht="27">
      <c r="D7" s="23"/>
      <c r="E7" s="24" t="s">
        <v>51</v>
      </c>
      <c r="F7" s="308" t="s">
        <v>89</v>
      </c>
      <c r="G7" s="360"/>
    </row>
    <row r="8" spans="1:12" s="348" customFormat="1" ht="6">
      <c r="A8" s="342"/>
      <c r="B8" s="343"/>
      <c r="C8" s="344"/>
      <c r="D8" s="345"/>
      <c r="E8" s="346"/>
      <c r="F8" s="347"/>
      <c r="G8" s="345"/>
      <c r="I8" s="349"/>
    </row>
    <row r="9" spans="1:12" ht="27">
      <c r="D9" s="23"/>
      <c r="E9" s="24" t="s">
        <v>456</v>
      </c>
      <c r="F9" s="326" t="s">
        <v>84</v>
      </c>
      <c r="G9" s="359"/>
    </row>
    <row r="10" spans="1:12" s="348" customFormat="1" ht="6">
      <c r="A10" s="353"/>
      <c r="B10" s="343"/>
      <c r="C10" s="344"/>
      <c r="D10" s="354"/>
      <c r="E10" s="350"/>
      <c r="F10" s="355"/>
      <c r="G10" s="356"/>
      <c r="I10" s="349"/>
    </row>
    <row r="11" spans="1:12" ht="27">
      <c r="A11" s="192"/>
      <c r="D11" s="23"/>
      <c r="E11" s="78" t="s">
        <v>454</v>
      </c>
      <c r="F11" s="1194" t="s">
        <v>2658</v>
      </c>
      <c r="G11" s="357"/>
    </row>
    <row r="12" spans="1:12" ht="27">
      <c r="D12" s="23"/>
      <c r="E12" s="78" t="s">
        <v>455</v>
      </c>
      <c r="F12" s="1194" t="s">
        <v>2659</v>
      </c>
      <c r="G12" s="359"/>
    </row>
    <row r="13" spans="1:12" s="348" customFormat="1" ht="6">
      <c r="A13" s="353"/>
      <c r="B13" s="343"/>
      <c r="C13" s="344"/>
      <c r="D13" s="354"/>
      <c r="E13" s="350"/>
      <c r="F13" s="355"/>
      <c r="G13" s="356"/>
      <c r="I13" s="349"/>
    </row>
    <row r="14" spans="1:12" ht="27">
      <c r="D14" s="23"/>
      <c r="E14" s="78" t="s">
        <v>367</v>
      </c>
      <c r="F14" s="1163" t="s">
        <v>41</v>
      </c>
      <c r="G14" s="359"/>
    </row>
    <row r="15" spans="1:12" ht="27" hidden="1">
      <c r="D15" s="23"/>
      <c r="E15" s="78" t="s">
        <v>298</v>
      </c>
      <c r="F15" s="309" t="s">
        <v>762</v>
      </c>
      <c r="G15" s="359"/>
    </row>
    <row r="16" spans="1:12" ht="27" hidden="1">
      <c r="D16" s="23"/>
      <c r="E16" s="78" t="s">
        <v>573</v>
      </c>
      <c r="F16" s="309"/>
      <c r="G16" s="359"/>
    </row>
    <row r="17" spans="1:9" ht="19.5">
      <c r="D17" s="23"/>
      <c r="E17" s="24"/>
      <c r="F17" s="1054" t="s">
        <v>679</v>
      </c>
      <c r="G17" s="20"/>
    </row>
    <row r="18" spans="1:9" s="1053" customFormat="1" ht="5.25" hidden="1">
      <c r="A18" s="1050"/>
      <c r="B18" s="1048"/>
      <c r="C18" s="1051"/>
      <c r="D18" s="1052"/>
      <c r="E18" s="1046"/>
      <c r="F18" s="1045"/>
      <c r="G18" s="1052"/>
      <c r="I18" s="1049"/>
    </row>
    <row r="19" spans="1:9" ht="27">
      <c r="D19" s="23"/>
      <c r="E19" s="1047" t="s">
        <v>677</v>
      </c>
      <c r="F19" s="1164" t="s">
        <v>3380</v>
      </c>
      <c r="G19" s="359"/>
    </row>
    <row r="20" spans="1:9" ht="27">
      <c r="D20" s="23"/>
      <c r="E20" s="1047" t="s">
        <v>678</v>
      </c>
      <c r="F20" s="1163" t="s">
        <v>3381</v>
      </c>
      <c r="G20" s="359"/>
    </row>
    <row r="21" spans="1:9" s="1053" customFormat="1" ht="5.25" hidden="1">
      <c r="A21" s="1050"/>
      <c r="B21" s="1048"/>
      <c r="C21" s="1051"/>
      <c r="D21" s="1052"/>
      <c r="E21" s="1046"/>
      <c r="F21" s="1045"/>
      <c r="G21" s="1052"/>
      <c r="I21" s="1049"/>
    </row>
    <row r="22" spans="1:9" ht="19.5" hidden="1">
      <c r="D22" s="23"/>
      <c r="E22" s="24"/>
      <c r="F22" s="414" t="s">
        <v>580</v>
      </c>
      <c r="G22" s="20"/>
    </row>
    <row r="23" spans="1:9" s="1070" customFormat="1" ht="5.25" hidden="1">
      <c r="A23" s="1067"/>
      <c r="B23" s="1065"/>
      <c r="C23" s="1068"/>
      <c r="D23" s="1069"/>
      <c r="E23" s="1046"/>
      <c r="F23" s="1045"/>
      <c r="G23" s="1069"/>
      <c r="I23" s="1066"/>
    </row>
    <row r="24" spans="1:9" ht="27" hidden="1">
      <c r="D24" s="23"/>
      <c r="E24" s="1055" t="s">
        <v>680</v>
      </c>
      <c r="F24" s="309"/>
      <c r="G24" s="359"/>
    </row>
    <row r="25" spans="1:9" ht="27" hidden="1">
      <c r="D25" s="23"/>
      <c r="E25" s="1055" t="s">
        <v>681</v>
      </c>
      <c r="F25" s="311"/>
      <c r="G25" s="359"/>
    </row>
    <row r="26" spans="1:9" s="1070" customFormat="1" ht="5.25" hidden="1">
      <c r="A26" s="1067"/>
      <c r="B26" s="1065"/>
      <c r="C26" s="1068"/>
      <c r="D26" s="1069"/>
      <c r="E26" s="1046"/>
      <c r="F26" s="1045"/>
      <c r="G26" s="1069"/>
      <c r="I26" s="1066"/>
    </row>
    <row r="27" spans="1:9" s="348" customFormat="1" ht="35.1" customHeight="1">
      <c r="A27" s="353"/>
      <c r="B27" s="343"/>
      <c r="C27" s="344"/>
      <c r="D27" s="354"/>
      <c r="E27" s="350"/>
      <c r="F27" s="355"/>
      <c r="G27" s="356"/>
      <c r="I27" s="349"/>
    </row>
    <row r="28" spans="1:9" ht="27">
      <c r="D28" s="23"/>
      <c r="E28" s="78" t="s">
        <v>169</v>
      </c>
      <c r="F28" s="326" t="s">
        <v>84</v>
      </c>
      <c r="G28" s="359"/>
    </row>
    <row r="29" spans="1:9" ht="27">
      <c r="C29" s="27"/>
      <c r="D29" s="28"/>
      <c r="E29" s="29" t="s">
        <v>78</v>
      </c>
      <c r="F29" s="310" t="s">
        <v>2752</v>
      </c>
      <c r="G29" s="358"/>
    </row>
    <row r="30" spans="1:9" ht="27" hidden="1">
      <c r="C30" s="27"/>
      <c r="D30" s="28"/>
      <c r="E30" s="49" t="s">
        <v>202</v>
      </c>
      <c r="F30" s="311"/>
      <c r="G30" s="358"/>
    </row>
    <row r="31" spans="1:9" ht="27">
      <c r="C31" s="27"/>
      <c r="D31" s="28"/>
      <c r="E31" s="29" t="s">
        <v>52</v>
      </c>
      <c r="F31" s="310" t="s">
        <v>2753</v>
      </c>
      <c r="G31" s="358"/>
    </row>
    <row r="32" spans="1:9" ht="27">
      <c r="C32" s="27"/>
      <c r="D32" s="28"/>
      <c r="E32" s="29" t="s">
        <v>53</v>
      </c>
      <c r="F32" s="310" t="s">
        <v>2754</v>
      </c>
      <c r="G32" s="358"/>
      <c r="H32" s="30"/>
    </row>
    <row r="33" spans="1:9" s="348" customFormat="1" ht="6">
      <c r="A33" s="353"/>
      <c r="B33" s="343"/>
      <c r="C33" s="344"/>
      <c r="D33" s="354"/>
      <c r="E33" s="350"/>
      <c r="F33" s="355"/>
      <c r="G33" s="356"/>
      <c r="I33" s="349"/>
    </row>
    <row r="34" spans="1:9" ht="27">
      <c r="A34" s="191"/>
      <c r="D34" s="25"/>
      <c r="E34" s="750" t="s">
        <v>637</v>
      </c>
      <c r="F34" s="1165" t="s">
        <v>640</v>
      </c>
      <c r="G34" s="357"/>
    </row>
    <row r="35" spans="1:9" s="348" customFormat="1" ht="6">
      <c r="A35" s="353"/>
      <c r="B35" s="343"/>
      <c r="C35" s="344"/>
      <c r="D35" s="354"/>
      <c r="E35" s="350"/>
      <c r="F35" s="355"/>
      <c r="G35" s="356"/>
      <c r="I35" s="349"/>
    </row>
    <row r="36" spans="1:9" ht="27">
      <c r="A36" s="191"/>
      <c r="D36" s="25"/>
      <c r="E36" s="78" t="s">
        <v>242</v>
      </c>
      <c r="F36" s="1165" t="s">
        <v>203</v>
      </c>
      <c r="G36" s="357"/>
    </row>
    <row r="37" spans="1:9" s="348" customFormat="1" ht="6" hidden="1">
      <c r="A37" s="342"/>
      <c r="B37" s="343"/>
      <c r="C37" s="344"/>
      <c r="D37" s="345"/>
      <c r="E37" s="346"/>
      <c r="F37" s="347"/>
      <c r="G37" s="345"/>
      <c r="I37" s="349"/>
    </row>
    <row r="38" spans="1:9" s="1058" customFormat="1" ht="6" hidden="1">
      <c r="A38" s="1061"/>
      <c r="B38" s="1056"/>
      <c r="C38" s="1057"/>
      <c r="D38" s="1062"/>
      <c r="E38" s="1060"/>
      <c r="F38" s="1063"/>
      <c r="G38" s="1064"/>
      <c r="I38" s="1059"/>
    </row>
    <row r="39" spans="1:9" s="348" customFormat="1" ht="6">
      <c r="A39" s="353"/>
      <c r="B39" s="343"/>
      <c r="C39" s="344"/>
      <c r="D39" s="354"/>
      <c r="E39" s="350"/>
      <c r="F39" s="355"/>
      <c r="G39" s="356"/>
      <c r="I39" s="349"/>
    </row>
    <row r="40" spans="1:9" ht="27">
      <c r="A40" s="193"/>
      <c r="B40" s="87"/>
      <c r="D40" s="32"/>
      <c r="E40" s="31" t="s">
        <v>523</v>
      </c>
      <c r="F40" s="1163" t="s">
        <v>3382</v>
      </c>
      <c r="G40" s="357"/>
    </row>
    <row r="41" spans="1:9" ht="27">
      <c r="A41" s="193"/>
      <c r="B41" s="87"/>
      <c r="D41" s="32"/>
      <c r="E41" s="38" t="s">
        <v>524</v>
      </c>
      <c r="F41" s="1163" t="s">
        <v>3383</v>
      </c>
      <c r="G41" s="357"/>
    </row>
    <row r="42" spans="1:9" ht="19.5">
      <c r="D42" s="23"/>
      <c r="E42" s="24"/>
      <c r="F42" s="414" t="s">
        <v>556</v>
      </c>
      <c r="G42" s="20"/>
    </row>
    <row r="43" spans="1:9" ht="27">
      <c r="A43" s="193"/>
      <c r="D43" s="20"/>
      <c r="E43" s="412" t="s">
        <v>86</v>
      </c>
      <c r="F43" s="1167" t="s">
        <v>3384</v>
      </c>
      <c r="G43" s="357"/>
    </row>
    <row r="44" spans="1:9" ht="27">
      <c r="A44" s="193"/>
      <c r="B44" s="87"/>
      <c r="D44" s="32"/>
      <c r="E44" s="412" t="s">
        <v>87</v>
      </c>
      <c r="F44" s="1167" t="s">
        <v>3387</v>
      </c>
      <c r="G44" s="357"/>
    </row>
    <row r="45" spans="1:9" ht="27">
      <c r="A45" s="193"/>
      <c r="B45" s="87"/>
      <c r="D45" s="32"/>
      <c r="E45" s="412" t="s">
        <v>557</v>
      </c>
      <c r="F45" s="1167" t="s">
        <v>3385</v>
      </c>
      <c r="G45" s="357"/>
    </row>
    <row r="46" spans="1:9" ht="27">
      <c r="D46" s="23"/>
      <c r="E46" s="413" t="s">
        <v>558</v>
      </c>
      <c r="F46" s="1167" t="s">
        <v>3386</v>
      </c>
      <c r="G46" s="359"/>
    </row>
    <row r="47" spans="1:9" ht="3" customHeight="1">
      <c r="A47" s="193"/>
      <c r="D47" s="20"/>
      <c r="F47" s="156"/>
      <c r="G47" s="26"/>
    </row>
    <row r="48" spans="1:9" ht="69" customHeight="1">
      <c r="A48" s="193"/>
      <c r="B48" s="87"/>
      <c r="D48" s="1176" t="s">
        <v>756</v>
      </c>
      <c r="E48" s="1224" t="s">
        <v>754</v>
      </c>
      <c r="F48" s="1224"/>
      <c r="G48" s="26"/>
    </row>
    <row r="49" spans="1:9" ht="19.5">
      <c r="A49" s="193"/>
      <c r="B49" s="87"/>
      <c r="D49" s="32"/>
      <c r="E49" s="31"/>
      <c r="F49" s="157"/>
      <c r="G49" s="26"/>
    </row>
    <row r="50" spans="1:9" ht="19.5">
      <c r="A50" s="193"/>
      <c r="B50" s="87"/>
      <c r="D50" s="32"/>
      <c r="E50" s="38"/>
      <c r="F50" s="157"/>
      <c r="G50" s="26"/>
    </row>
    <row r="51" spans="1:9" ht="19.5">
      <c r="A51" s="193"/>
      <c r="B51" s="87"/>
      <c r="D51" s="32"/>
      <c r="E51" s="31"/>
      <c r="F51" s="157"/>
      <c r="G51" s="26"/>
    </row>
    <row r="54" spans="1:9">
      <c r="E54" s="1223"/>
      <c r="F54" s="1223"/>
      <c r="G54" s="1223"/>
      <c r="H54" s="1223"/>
      <c r="I54" s="1223"/>
    </row>
  </sheetData>
  <sheetProtection algorithmName="SHA-512" hashValue="OcmsOS9s/gxiBzNLXVrj3bBaRud7KMcDMUStGFtHRzUPHIC14Xe+gXhbZdIqBPyo630R9kbnd6tUAmvvvqbzFQ==" saltValue="l1CnagUJI73O6B2Ak4xuUg==" spinCount="100000" sheet="1" objects="1" scenarios="1" formatColumns="0" formatRows="0"/>
  <dataConsolidate leftLabels="1" link="1"/>
  <mergeCells count="3">
    <mergeCell ref="E5:F5"/>
    <mergeCell ref="E54:I54"/>
    <mergeCell ref="E48:F48"/>
  </mergeCells>
  <phoneticPr fontId="9" type="noConversion"/>
  <dataValidations xWindow="446" yWindow="425" count="6">
    <dataValidation type="textLength" operator="lessThanOrEqual" allowBlank="1" showInputMessage="1" showErrorMessage="1" errorTitle="Ошибка" error="Допускается ввод не более 900 символов!" sqref="F25:F26 F30 F40:F41 F18 F43:F46 F23 F20:F21 F49:F51">
      <formula1>900</formula1>
    </dataValidation>
    <dataValidation type="list" allowBlank="1" showInputMessage="1" showErrorMessage="1" errorTitle="Ошибка" error="Выберите значение из списка" prompt="Выберите значение из списка" sqref="F36">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4 F19 F15:F16"/>
    <dataValidation type="list" allowBlank="1" showInputMessage="1" showErrorMessage="1" errorTitle="Ошибка" error="Выберите значение из списка" prompt="Выберите значение из списка" sqref="F14">
      <formula1>kind_of_data_type</formula1>
    </dataValidation>
    <dataValidation allowBlank="1" showInputMessage="1" showErrorMessage="1" prompt="Для выбора выполните двойной щелчок левой клавиши мыши по соответствующей ячейке." sqref="F28 F9"/>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1">
    <tabColor rgb="FFCCCCFF"/>
    <pageSetUpPr fitToPage="1"/>
  </sheetPr>
  <dimension ref="A1:IV20"/>
  <sheetViews>
    <sheetView showGridLines="0" topLeftCell="C3" zoomScaleNormal="100" workbookViewId="0">
      <selection activeCell="E12" sqref="E12:E16"/>
    </sheetView>
  </sheetViews>
  <sheetFormatPr defaultRowHeight="14.25"/>
  <cols>
    <col min="1" max="1" width="9.140625" style="119" hidden="1" customWidth="1"/>
    <col min="2" max="2" width="9.140625" style="35" hidden="1" customWidth="1"/>
    <col min="3" max="3" width="3.7109375" style="224" customWidth="1"/>
    <col min="4" max="4" width="6.28515625" style="35" customWidth="1"/>
    <col min="5" max="5" width="46.42578125" style="35" customWidth="1"/>
    <col min="6" max="6" width="3.7109375" style="35" customWidth="1"/>
    <col min="7" max="7" width="5.7109375" style="35" customWidth="1"/>
    <col min="8" max="8" width="41.42578125" style="35" bestFit="1" customWidth="1"/>
    <col min="9" max="9" width="3.7109375" style="35" customWidth="1"/>
    <col min="10" max="10" width="5.7109375" style="35" customWidth="1"/>
    <col min="11" max="11" width="32.5703125" style="35" customWidth="1"/>
    <col min="12" max="12" width="14.85546875" style="35" customWidth="1"/>
    <col min="13" max="13" width="3.7109375" style="204" hidden="1" customWidth="1"/>
    <col min="14" max="16" width="9.140625" style="204" hidden="1" customWidth="1"/>
    <col min="17" max="17" width="25.7109375" style="336" hidden="1" customWidth="1"/>
    <col min="18" max="18" width="14.42578125" style="204" hidden="1" customWidth="1"/>
    <col min="19" max="22" width="9.140625" style="333"/>
    <col min="23" max="16384" width="9.140625" style="35"/>
  </cols>
  <sheetData>
    <row r="1" spans="1:256" s="194" customFormat="1" ht="16.5" hidden="1" customHeight="1">
      <c r="C1" s="328"/>
      <c r="H1" s="328"/>
      <c r="I1" s="328"/>
      <c r="J1" s="328"/>
      <c r="K1" s="328" t="s">
        <v>492</v>
      </c>
      <c r="L1" s="337" t="s">
        <v>399</v>
      </c>
      <c r="M1" s="372" t="s">
        <v>491</v>
      </c>
      <c r="N1" s="372"/>
      <c r="O1" s="372"/>
      <c r="P1" s="372"/>
      <c r="Q1" s="373"/>
      <c r="R1" s="372"/>
      <c r="S1" s="372"/>
      <c r="T1" s="372"/>
      <c r="U1" s="372"/>
      <c r="V1" s="372"/>
      <c r="W1" s="337"/>
      <c r="X1" s="337"/>
      <c r="Y1" s="337"/>
      <c r="Z1" s="337"/>
      <c r="AA1" s="337"/>
      <c r="AB1" s="337"/>
      <c r="AC1" s="337"/>
      <c r="AD1" s="337"/>
      <c r="AE1" s="337"/>
      <c r="AF1" s="337"/>
      <c r="AG1" s="337"/>
      <c r="AH1" s="337"/>
      <c r="AI1" s="337"/>
      <c r="AJ1" s="337"/>
      <c r="AK1" s="337"/>
      <c r="AL1" s="337"/>
      <c r="AM1" s="337"/>
      <c r="AN1" s="337"/>
      <c r="AO1" s="337"/>
      <c r="AP1" s="337"/>
      <c r="AQ1" s="337"/>
      <c r="AR1" s="337"/>
      <c r="AS1" s="337"/>
      <c r="AT1" s="337"/>
      <c r="AU1" s="337"/>
      <c r="AV1" s="337"/>
      <c r="AW1" s="337"/>
      <c r="AX1" s="337"/>
      <c r="AY1" s="337"/>
      <c r="AZ1" s="337"/>
      <c r="BA1" s="337"/>
      <c r="BB1" s="337"/>
      <c r="BC1" s="337"/>
      <c r="BD1" s="337"/>
      <c r="BE1" s="337"/>
      <c r="BF1" s="337"/>
      <c r="BG1" s="337"/>
      <c r="BH1" s="337"/>
      <c r="BI1" s="337"/>
      <c r="BJ1" s="337"/>
      <c r="BK1" s="337"/>
      <c r="BL1" s="337"/>
      <c r="BM1" s="337"/>
      <c r="BN1" s="337"/>
      <c r="BO1" s="337"/>
      <c r="BP1" s="337"/>
      <c r="BQ1" s="337"/>
      <c r="BR1" s="337"/>
      <c r="BS1" s="337"/>
      <c r="BT1" s="337"/>
      <c r="BU1" s="337"/>
      <c r="BV1" s="337"/>
      <c r="BW1" s="337"/>
      <c r="BX1" s="337"/>
      <c r="BY1" s="337"/>
      <c r="BZ1" s="337"/>
      <c r="CA1" s="337"/>
      <c r="CB1" s="337"/>
      <c r="CC1" s="337"/>
      <c r="CD1" s="337"/>
      <c r="CE1" s="337"/>
      <c r="CF1" s="337"/>
      <c r="CG1" s="337"/>
      <c r="CH1" s="337"/>
      <c r="CI1" s="337"/>
      <c r="CJ1" s="337"/>
      <c r="CK1" s="337"/>
      <c r="CL1" s="337"/>
      <c r="CM1" s="337"/>
      <c r="CN1" s="337"/>
      <c r="CO1" s="337"/>
      <c r="CP1" s="337"/>
      <c r="CQ1" s="337"/>
      <c r="CR1" s="337"/>
      <c r="CS1" s="337"/>
      <c r="CT1" s="337"/>
      <c r="CU1" s="337"/>
      <c r="CV1" s="337"/>
      <c r="CW1" s="337"/>
      <c r="CX1" s="337"/>
      <c r="CY1" s="337"/>
      <c r="CZ1" s="337"/>
      <c r="DA1" s="337"/>
      <c r="DB1" s="337"/>
      <c r="DC1" s="337"/>
      <c r="DD1" s="337"/>
      <c r="DE1" s="337"/>
      <c r="DF1" s="337"/>
      <c r="DG1" s="337"/>
      <c r="DH1" s="337"/>
      <c r="DI1" s="337"/>
      <c r="DJ1" s="337"/>
      <c r="DK1" s="337"/>
      <c r="DL1" s="337"/>
      <c r="DM1" s="337"/>
      <c r="DN1" s="337"/>
      <c r="DO1" s="337"/>
      <c r="DP1" s="337"/>
      <c r="DQ1" s="337"/>
      <c r="DR1" s="337"/>
      <c r="DS1" s="337"/>
      <c r="DT1" s="337"/>
      <c r="DU1" s="337"/>
      <c r="DV1" s="337"/>
      <c r="DW1" s="337"/>
      <c r="DX1" s="337"/>
      <c r="DY1" s="337"/>
      <c r="DZ1" s="337"/>
      <c r="EA1" s="337"/>
      <c r="EB1" s="337"/>
      <c r="EC1" s="337"/>
      <c r="ED1" s="337"/>
      <c r="EE1" s="337"/>
      <c r="EF1" s="337"/>
      <c r="EG1" s="337"/>
      <c r="EH1" s="337"/>
      <c r="EI1" s="337"/>
      <c r="EJ1" s="337"/>
      <c r="EK1" s="337"/>
      <c r="EL1" s="337"/>
      <c r="EM1" s="337"/>
      <c r="EN1" s="337"/>
      <c r="EO1" s="337"/>
      <c r="EP1" s="337"/>
      <c r="EQ1" s="337"/>
      <c r="ER1" s="337"/>
      <c r="ES1" s="337"/>
      <c r="ET1" s="337"/>
      <c r="EU1" s="337"/>
      <c r="EV1" s="337"/>
      <c r="EW1" s="337"/>
      <c r="EX1" s="337"/>
      <c r="EY1" s="337"/>
      <c r="EZ1" s="337"/>
      <c r="FA1" s="337"/>
      <c r="FB1" s="337"/>
      <c r="FC1" s="337"/>
      <c r="FD1" s="337"/>
      <c r="FE1" s="337"/>
      <c r="FF1" s="337"/>
      <c r="FG1" s="337"/>
      <c r="FH1" s="337"/>
      <c r="FI1" s="337"/>
      <c r="FJ1" s="337"/>
      <c r="FK1" s="337"/>
      <c r="FL1" s="337"/>
      <c r="FM1" s="337"/>
      <c r="FN1" s="337"/>
      <c r="FO1" s="337"/>
      <c r="FP1" s="337"/>
      <c r="FQ1" s="337"/>
      <c r="FR1" s="337"/>
      <c r="FS1" s="337"/>
      <c r="FT1" s="337"/>
      <c r="FU1" s="337"/>
      <c r="FV1" s="337"/>
      <c r="FW1" s="337"/>
      <c r="FX1" s="337"/>
      <c r="FY1" s="337"/>
      <c r="FZ1" s="337"/>
      <c r="GA1" s="337"/>
      <c r="GB1" s="337"/>
      <c r="GC1" s="337"/>
      <c r="GD1" s="337"/>
      <c r="GE1" s="337"/>
      <c r="GF1" s="337"/>
      <c r="GG1" s="337"/>
      <c r="GH1" s="337"/>
      <c r="GI1" s="337"/>
      <c r="GJ1" s="337"/>
      <c r="GK1" s="337"/>
      <c r="GL1" s="337"/>
      <c r="GM1" s="337"/>
      <c r="GN1" s="337"/>
      <c r="GO1" s="337"/>
      <c r="GP1" s="337"/>
      <c r="GQ1" s="337"/>
      <c r="GR1" s="337"/>
      <c r="GS1" s="337"/>
      <c r="GT1" s="337"/>
      <c r="GU1" s="337"/>
      <c r="GV1" s="337"/>
      <c r="GW1" s="337"/>
      <c r="GX1" s="337"/>
      <c r="GY1" s="337"/>
      <c r="GZ1" s="337"/>
      <c r="HA1" s="337"/>
      <c r="HB1" s="337"/>
      <c r="HC1" s="337"/>
      <c r="HD1" s="337"/>
      <c r="HE1" s="337"/>
      <c r="HF1" s="337"/>
      <c r="HG1" s="337"/>
      <c r="HH1" s="337"/>
      <c r="HI1" s="337"/>
      <c r="HJ1" s="337"/>
      <c r="HK1" s="337"/>
      <c r="HL1" s="337"/>
      <c r="HM1" s="337"/>
      <c r="HN1" s="337"/>
      <c r="HO1" s="337"/>
      <c r="HP1" s="337"/>
      <c r="HQ1" s="337"/>
      <c r="HR1" s="337"/>
      <c r="HS1" s="337"/>
      <c r="HT1" s="337"/>
      <c r="HU1" s="337"/>
      <c r="HV1" s="337"/>
      <c r="HW1" s="337"/>
      <c r="HX1" s="337"/>
      <c r="HY1" s="337"/>
      <c r="HZ1" s="337"/>
      <c r="IA1" s="337"/>
      <c r="IB1" s="337"/>
      <c r="IC1" s="337"/>
      <c r="ID1" s="337"/>
      <c r="IE1" s="337"/>
      <c r="IF1" s="337"/>
      <c r="IG1" s="337"/>
      <c r="IH1" s="337"/>
      <c r="II1" s="337"/>
      <c r="IJ1" s="337"/>
      <c r="IK1" s="337"/>
      <c r="IL1" s="337"/>
      <c r="IM1" s="337"/>
      <c r="IN1" s="337"/>
      <c r="IO1" s="337"/>
      <c r="IP1" s="337"/>
      <c r="IQ1" s="337"/>
      <c r="IR1" s="337"/>
      <c r="IS1" s="337"/>
      <c r="IT1" s="337"/>
      <c r="IU1" s="337"/>
      <c r="IV1" s="337"/>
    </row>
    <row r="2" spans="1:256" s="341" customFormat="1" ht="16.5" hidden="1" customHeight="1">
      <c r="A2" s="338"/>
      <c r="B2" s="338"/>
      <c r="C2" s="339"/>
      <c r="D2" s="338"/>
      <c r="E2" s="338"/>
      <c r="F2" s="338"/>
      <c r="G2" s="338"/>
      <c r="H2" s="338"/>
      <c r="I2" s="338"/>
      <c r="J2" s="338"/>
      <c r="K2" s="338"/>
      <c r="L2" s="338"/>
      <c r="M2" s="372"/>
      <c r="N2" s="372"/>
      <c r="O2" s="372"/>
      <c r="P2" s="372"/>
      <c r="Q2" s="373"/>
      <c r="R2" s="372"/>
      <c r="S2" s="340"/>
      <c r="T2" s="340"/>
      <c r="U2" s="340"/>
      <c r="V2" s="340"/>
      <c r="W2" s="339"/>
      <c r="X2" s="339"/>
      <c r="Y2" s="339"/>
      <c r="Z2" s="339"/>
      <c r="AA2" s="339"/>
      <c r="AB2" s="339"/>
      <c r="AC2" s="339"/>
      <c r="AD2" s="339"/>
      <c r="AE2" s="339"/>
      <c r="AF2" s="339"/>
      <c r="AG2" s="339"/>
      <c r="AH2" s="339"/>
      <c r="AI2" s="339"/>
      <c r="AJ2" s="339"/>
      <c r="AK2" s="339"/>
      <c r="AL2" s="339"/>
      <c r="AM2" s="339"/>
      <c r="AN2" s="339"/>
      <c r="AO2" s="339"/>
      <c r="AP2" s="339"/>
      <c r="AQ2" s="339"/>
      <c r="AR2" s="339"/>
      <c r="AS2" s="339"/>
      <c r="AT2" s="339"/>
      <c r="AU2" s="339"/>
      <c r="AV2" s="339"/>
      <c r="AW2" s="339"/>
      <c r="AX2" s="339"/>
      <c r="AY2" s="339"/>
      <c r="AZ2" s="339"/>
      <c r="BA2" s="339"/>
      <c r="BB2" s="339"/>
      <c r="BC2" s="339"/>
      <c r="BD2" s="339"/>
      <c r="BE2" s="339"/>
      <c r="BF2" s="339"/>
      <c r="BG2" s="339"/>
      <c r="BH2" s="339"/>
      <c r="BI2" s="339"/>
      <c r="BJ2" s="339"/>
      <c r="BK2" s="339"/>
      <c r="BL2" s="339"/>
      <c r="BM2" s="339"/>
      <c r="BN2" s="339"/>
      <c r="BO2" s="339"/>
      <c r="BP2" s="339"/>
      <c r="BQ2" s="339"/>
      <c r="BR2" s="339"/>
      <c r="BS2" s="339"/>
      <c r="BT2" s="339"/>
      <c r="BU2" s="339"/>
      <c r="BV2" s="339"/>
      <c r="BW2" s="339"/>
      <c r="BX2" s="339"/>
      <c r="BY2" s="339"/>
      <c r="BZ2" s="339"/>
      <c r="CA2" s="339"/>
      <c r="CB2" s="339"/>
      <c r="CC2" s="339"/>
      <c r="CD2" s="339"/>
      <c r="CE2" s="339"/>
      <c r="CF2" s="339"/>
      <c r="CG2" s="339"/>
      <c r="CH2" s="339"/>
      <c r="CI2" s="339"/>
      <c r="CJ2" s="339"/>
      <c r="CK2" s="339"/>
      <c r="CL2" s="339"/>
      <c r="CM2" s="339"/>
      <c r="CN2" s="339"/>
      <c r="CO2" s="339"/>
      <c r="CP2" s="339"/>
      <c r="CQ2" s="339"/>
      <c r="CR2" s="339"/>
      <c r="CS2" s="339"/>
      <c r="CT2" s="339"/>
      <c r="CU2" s="339"/>
      <c r="CV2" s="339"/>
      <c r="CW2" s="339"/>
      <c r="CX2" s="339"/>
      <c r="CY2" s="339"/>
      <c r="CZ2" s="339"/>
      <c r="DA2" s="339"/>
      <c r="DB2" s="339"/>
      <c r="DC2" s="339"/>
      <c r="DD2" s="339"/>
      <c r="DE2" s="339"/>
      <c r="DF2" s="339"/>
      <c r="DG2" s="339"/>
      <c r="DH2" s="339"/>
      <c r="DI2" s="339"/>
      <c r="DJ2" s="339"/>
      <c r="DK2" s="339"/>
      <c r="DL2" s="339"/>
      <c r="DM2" s="339"/>
      <c r="DN2" s="339"/>
      <c r="DO2" s="339"/>
      <c r="DP2" s="339"/>
      <c r="DQ2" s="339"/>
      <c r="DR2" s="339"/>
      <c r="DS2" s="339"/>
      <c r="DT2" s="339"/>
      <c r="DU2" s="339"/>
      <c r="DV2" s="339"/>
      <c r="DW2" s="339"/>
      <c r="DX2" s="339"/>
      <c r="DY2" s="339"/>
      <c r="DZ2" s="339"/>
      <c r="EA2" s="339"/>
      <c r="EB2" s="339"/>
      <c r="EC2" s="339"/>
      <c r="ED2" s="339"/>
      <c r="EE2" s="339"/>
      <c r="EF2" s="339"/>
      <c r="EG2" s="339"/>
      <c r="EH2" s="339"/>
      <c r="EI2" s="339"/>
      <c r="EJ2" s="339"/>
      <c r="EK2" s="339"/>
      <c r="EL2" s="339"/>
      <c r="EM2" s="339"/>
      <c r="EN2" s="339"/>
      <c r="EO2" s="339"/>
      <c r="EP2" s="339"/>
      <c r="EQ2" s="339"/>
      <c r="ER2" s="339"/>
      <c r="ES2" s="339"/>
      <c r="ET2" s="339"/>
    </row>
    <row r="3" spans="1:256" s="120" customFormat="1" ht="3" customHeight="1">
      <c r="A3" s="119"/>
      <c r="B3" s="35"/>
      <c r="C3" s="222"/>
      <c r="D3" s="94"/>
      <c r="E3" s="94"/>
      <c r="F3" s="94"/>
      <c r="G3" s="94"/>
      <c r="H3" s="94"/>
      <c r="I3" s="94"/>
      <c r="J3" s="94"/>
      <c r="K3" s="94"/>
      <c r="L3" s="225"/>
      <c r="M3" s="204"/>
      <c r="N3" s="204"/>
      <c r="O3" s="204"/>
      <c r="P3" s="204"/>
      <c r="Q3" s="336"/>
      <c r="R3" s="204"/>
      <c r="S3" s="333"/>
      <c r="T3" s="333"/>
      <c r="U3" s="333"/>
      <c r="V3" s="333"/>
    </row>
    <row r="4" spans="1:256" s="120" customFormat="1" ht="22.5">
      <c r="A4" s="119"/>
      <c r="B4" s="35"/>
      <c r="C4" s="222"/>
      <c r="D4" s="1229" t="s">
        <v>395</v>
      </c>
      <c r="E4" s="1230"/>
      <c r="F4" s="1230"/>
      <c r="G4" s="1230"/>
      <c r="H4" s="1231"/>
      <c r="I4" s="407"/>
      <c r="M4" s="204"/>
      <c r="N4" s="204"/>
      <c r="O4" s="204"/>
      <c r="P4" s="204"/>
      <c r="Q4" s="336"/>
      <c r="R4" s="204"/>
      <c r="S4" s="333"/>
      <c r="T4" s="333"/>
      <c r="U4" s="333"/>
      <c r="V4" s="333"/>
    </row>
    <row r="5" spans="1:256" s="120" customFormat="1" ht="3" hidden="1" customHeight="1">
      <c r="A5" s="119"/>
      <c r="B5" s="35"/>
      <c r="C5" s="222"/>
      <c r="D5" s="94"/>
      <c r="E5" s="94"/>
      <c r="F5" s="94"/>
      <c r="G5" s="94"/>
      <c r="H5" s="226"/>
      <c r="I5" s="226"/>
      <c r="J5" s="226"/>
      <c r="K5" s="226"/>
      <c r="L5" s="227"/>
      <c r="M5" s="204"/>
      <c r="N5" s="204"/>
      <c r="O5" s="204"/>
      <c r="P5" s="204"/>
      <c r="Q5" s="336"/>
      <c r="R5" s="204"/>
      <c r="S5" s="333"/>
      <c r="T5" s="333"/>
      <c r="U5" s="333"/>
      <c r="V5" s="333"/>
    </row>
    <row r="6" spans="1:256" s="120" customFormat="1" ht="20.100000000000001" hidden="1" customHeight="1">
      <c r="A6" s="228"/>
      <c r="B6" s="228"/>
      <c r="C6" s="222"/>
      <c r="D6" s="1232"/>
      <c r="E6" s="1232"/>
      <c r="F6" s="1233" t="s">
        <v>83</v>
      </c>
      <c r="G6" s="1233"/>
      <c r="H6" s="226"/>
      <c r="I6" s="226"/>
      <c r="J6" s="229"/>
      <c r="K6" s="230"/>
      <c r="L6" s="230"/>
      <c r="M6" s="204"/>
      <c r="N6" s="204"/>
      <c r="O6" s="204"/>
      <c r="P6" s="204"/>
      <c r="Q6" s="336"/>
      <c r="R6" s="204"/>
      <c r="S6" s="333"/>
      <c r="T6" s="333"/>
      <c r="U6" s="333"/>
      <c r="V6" s="333"/>
    </row>
    <row r="7" spans="1:256" ht="3" customHeight="1"/>
    <row r="8" spans="1:256" s="120" customFormat="1">
      <c r="A8" s="119"/>
      <c r="B8" s="35"/>
      <c r="C8" s="222"/>
      <c r="D8" s="1234" t="s">
        <v>15</v>
      </c>
      <c r="E8" s="1234"/>
      <c r="F8" s="1234" t="s">
        <v>396</v>
      </c>
      <c r="G8" s="1234"/>
      <c r="H8" s="1234"/>
      <c r="I8" s="1235" t="s">
        <v>397</v>
      </c>
      <c r="J8" s="1235"/>
      <c r="K8" s="1235"/>
      <c r="L8" s="1235"/>
      <c r="M8" s="204"/>
      <c r="N8" s="204"/>
      <c r="O8" s="204"/>
      <c r="P8" s="204"/>
      <c r="Q8" s="336"/>
      <c r="R8" s="204"/>
      <c r="S8" s="333"/>
      <c r="T8" s="333"/>
      <c r="U8" s="333"/>
      <c r="V8" s="333"/>
    </row>
    <row r="9" spans="1:256" s="120" customFormat="1" ht="20.25" customHeight="1">
      <c r="A9" s="119"/>
      <c r="B9" s="35"/>
      <c r="C9" s="222"/>
      <c r="D9" s="232" t="s">
        <v>91</v>
      </c>
      <c r="E9" s="232" t="s">
        <v>398</v>
      </c>
      <c r="F9" s="1225" t="s">
        <v>91</v>
      </c>
      <c r="G9" s="1226"/>
      <c r="H9" s="233" t="s">
        <v>398</v>
      </c>
      <c r="I9" s="1227" t="s">
        <v>91</v>
      </c>
      <c r="J9" s="1227"/>
      <c r="K9" s="233" t="s">
        <v>398</v>
      </c>
      <c r="L9" s="233" t="s">
        <v>399</v>
      </c>
      <c r="M9" s="204"/>
      <c r="N9" s="204"/>
      <c r="O9" s="204"/>
      <c r="P9" s="204"/>
      <c r="Q9" s="336"/>
      <c r="R9" s="204"/>
      <c r="S9" s="333"/>
      <c r="T9" s="333"/>
      <c r="U9" s="333"/>
      <c r="V9" s="333"/>
    </row>
    <row r="10" spans="1:256" ht="12" customHeight="1">
      <c r="C10" s="241"/>
      <c r="D10" s="331" t="s">
        <v>92</v>
      </c>
      <c r="E10" s="331" t="s">
        <v>48</v>
      </c>
      <c r="F10" s="1228" t="s">
        <v>49</v>
      </c>
      <c r="G10" s="1228"/>
      <c r="H10" s="331" t="s">
        <v>50</v>
      </c>
      <c r="I10" s="1228" t="s">
        <v>67</v>
      </c>
      <c r="J10" s="1228"/>
      <c r="K10" s="331" t="s">
        <v>68</v>
      </c>
      <c r="L10" s="331" t="s">
        <v>182</v>
      </c>
      <c r="M10" s="255"/>
      <c r="N10" s="255"/>
      <c r="O10" s="255"/>
      <c r="P10" s="255"/>
      <c r="Q10" s="231"/>
      <c r="R10" s="255"/>
      <c r="S10" s="332"/>
      <c r="T10" s="332"/>
      <c r="U10" s="332"/>
      <c r="V10" s="332"/>
    </row>
    <row r="11" spans="1:256" s="120" customFormat="1" hidden="1">
      <c r="A11" s="35"/>
      <c r="B11" s="35"/>
      <c r="C11" s="222"/>
      <c r="D11" s="234">
        <v>0</v>
      </c>
      <c r="E11" s="235"/>
      <c r="F11" s="155"/>
      <c r="G11" s="155"/>
      <c r="H11" s="236"/>
      <c r="I11" s="237"/>
      <c r="J11" s="155"/>
      <c r="K11" s="236"/>
      <c r="L11" s="238"/>
      <c r="M11" s="376" t="s">
        <v>499</v>
      </c>
      <c r="N11" s="204"/>
      <c r="O11" s="204"/>
      <c r="P11" s="204" t="s">
        <v>497</v>
      </c>
      <c r="Q11" s="336" t="s">
        <v>498</v>
      </c>
      <c r="R11" s="204" t="s">
        <v>562</v>
      </c>
      <c r="S11" s="333"/>
      <c r="T11" s="333"/>
      <c r="U11" s="333"/>
      <c r="V11" s="333"/>
    </row>
    <row r="12" spans="1:256" s="257" customFormat="1" ht="0.95" customHeight="1">
      <c r="A12" s="84"/>
      <c r="B12" s="1095" t="s">
        <v>403</v>
      </c>
      <c r="C12" s="1237"/>
      <c r="D12" s="1234">
        <v>1</v>
      </c>
      <c r="E12" s="1238" t="s">
        <v>3389</v>
      </c>
      <c r="F12" s="1188"/>
      <c r="G12" s="1181">
        <v>0</v>
      </c>
      <c r="H12" s="334"/>
      <c r="I12" s="242"/>
      <c r="J12" s="371" t="s">
        <v>496</v>
      </c>
      <c r="K12" s="1089"/>
      <c r="L12" s="258"/>
      <c r="M12" s="1101" t="e">
        <f ca="1">mergeValue(H12)</f>
        <v>#NAME?</v>
      </c>
      <c r="N12" s="1100"/>
      <c r="O12" s="1100"/>
      <c r="P12" s="1101" t="str">
        <f>IF(ISERROR(MATCH(Q12,MODesc,0)),"n","y")</f>
        <v>n</v>
      </c>
      <c r="Q12" s="1100" t="s">
        <v>3389</v>
      </c>
      <c r="R12" s="1101" t="str">
        <f>K12&amp;"("&amp;L12&amp;")"</f>
        <v>()</v>
      </c>
      <c r="S12" s="1095"/>
      <c r="T12" s="1095"/>
      <c r="U12" s="240"/>
      <c r="V12" s="1095"/>
      <c r="W12" s="1095"/>
      <c r="X12" s="1095"/>
      <c r="Y12" s="256"/>
      <c r="Z12" s="256"/>
      <c r="AA12" s="565"/>
      <c r="AB12" s="565"/>
      <c r="AC12" s="565"/>
      <c r="AD12" s="565"/>
      <c r="AE12" s="565"/>
      <c r="AF12" s="565"/>
      <c r="AG12" s="565"/>
      <c r="AH12" s="565"/>
      <c r="AI12" s="565"/>
      <c r="AJ12" s="565"/>
      <c r="AK12" s="565"/>
      <c r="AL12" s="565"/>
      <c r="AM12" s="565"/>
      <c r="AN12" s="565"/>
      <c r="AO12" s="565"/>
      <c r="AP12" s="565"/>
      <c r="AQ12" s="565"/>
      <c r="AR12" s="565"/>
      <c r="AS12" s="565"/>
      <c r="AT12" s="565"/>
      <c r="AU12" s="565"/>
      <c r="AV12" s="565"/>
      <c r="AW12" s="565"/>
      <c r="AX12" s="565"/>
      <c r="AY12" s="565"/>
      <c r="AZ12" s="565"/>
      <c r="BA12" s="565"/>
      <c r="BB12" s="565"/>
      <c r="BC12" s="565"/>
      <c r="BD12" s="565"/>
      <c r="BE12" s="565"/>
      <c r="BF12" s="565"/>
      <c r="BG12" s="565"/>
      <c r="BH12" s="565"/>
      <c r="BI12" s="565"/>
      <c r="BJ12" s="565"/>
      <c r="BK12" s="565"/>
      <c r="BL12" s="565"/>
      <c r="BM12" s="565"/>
      <c r="BN12" s="565"/>
      <c r="BO12" s="565"/>
      <c r="BP12" s="565"/>
      <c r="BQ12" s="565"/>
      <c r="BR12" s="565"/>
      <c r="BS12" s="565"/>
      <c r="BT12" s="565"/>
      <c r="BU12" s="565"/>
      <c r="BV12" s="256"/>
      <c r="BW12" s="256"/>
      <c r="BX12" s="256"/>
      <c r="BY12" s="256"/>
      <c r="BZ12" s="256"/>
      <c r="CA12" s="256"/>
      <c r="CB12" s="256"/>
      <c r="CC12" s="256"/>
      <c r="CD12" s="256"/>
      <c r="CE12" s="256"/>
    </row>
    <row r="13" spans="1:256" s="257" customFormat="1" ht="0.95" customHeight="1">
      <c r="A13" s="84"/>
      <c r="B13" s="1095" t="s">
        <v>403</v>
      </c>
      <c r="C13" s="1237"/>
      <c r="D13" s="1234"/>
      <c r="E13" s="1239"/>
      <c r="F13" s="1240"/>
      <c r="G13" s="1234">
        <v>1</v>
      </c>
      <c r="H13" s="1236" t="s">
        <v>1496</v>
      </c>
      <c r="I13" s="242"/>
      <c r="J13" s="371" t="s">
        <v>496</v>
      </c>
      <c r="K13" s="1089"/>
      <c r="L13" s="258"/>
      <c r="M13" s="1101" t="e">
        <f ca="1">mergeValue(H13)</f>
        <v>#NAME?</v>
      </c>
      <c r="N13" s="1100"/>
      <c r="O13" s="1100"/>
      <c r="P13" s="1100"/>
      <c r="Q13" s="1100"/>
      <c r="R13" s="1101" t="str">
        <f>K13&amp;"("&amp;L13&amp;")"</f>
        <v>()</v>
      </c>
      <c r="S13" s="1095"/>
      <c r="T13" s="1095"/>
      <c r="U13" s="240"/>
      <c r="V13" s="1095"/>
      <c r="W13" s="1095"/>
      <c r="X13" s="1095"/>
      <c r="Y13" s="256"/>
      <c r="Z13" s="256"/>
      <c r="AA13" s="565"/>
      <c r="AB13" s="565"/>
      <c r="AC13" s="565"/>
      <c r="AD13" s="565"/>
      <c r="AE13" s="565"/>
      <c r="AF13" s="565"/>
      <c r="AG13" s="565"/>
      <c r="AH13" s="565"/>
      <c r="AI13" s="565"/>
      <c r="AJ13" s="565"/>
      <c r="AK13" s="565"/>
      <c r="AL13" s="565"/>
      <c r="AM13" s="565"/>
      <c r="AN13" s="565"/>
      <c r="AO13" s="565"/>
      <c r="AP13" s="565"/>
      <c r="AQ13" s="565"/>
      <c r="AR13" s="565"/>
      <c r="AS13" s="565"/>
      <c r="AT13" s="565"/>
      <c r="AU13" s="565"/>
      <c r="AV13" s="565"/>
      <c r="AW13" s="565"/>
      <c r="AX13" s="565"/>
      <c r="AY13" s="565"/>
      <c r="AZ13" s="565"/>
      <c r="BA13" s="565"/>
      <c r="BB13" s="565"/>
      <c r="BC13" s="565"/>
      <c r="BD13" s="565"/>
      <c r="BE13" s="565"/>
      <c r="BF13" s="565"/>
      <c r="BG13" s="565"/>
      <c r="BH13" s="565"/>
      <c r="BI13" s="565"/>
      <c r="BJ13" s="565"/>
      <c r="BK13" s="565"/>
      <c r="BL13" s="565"/>
      <c r="BM13" s="565"/>
      <c r="BN13" s="565"/>
      <c r="BO13" s="565"/>
      <c r="BP13" s="565"/>
      <c r="BQ13" s="565"/>
      <c r="BR13" s="565"/>
      <c r="BS13" s="565"/>
      <c r="BT13" s="565"/>
      <c r="BU13" s="565"/>
      <c r="BV13" s="256"/>
      <c r="BW13" s="256"/>
      <c r="BX13" s="256"/>
      <c r="BY13" s="256"/>
      <c r="BZ13" s="256"/>
      <c r="CA13" s="256"/>
      <c r="CB13" s="256"/>
      <c r="CC13" s="256"/>
      <c r="CD13" s="256"/>
      <c r="CE13" s="256"/>
    </row>
    <row r="14" spans="1:256" s="257" customFormat="1" ht="15" customHeight="1">
      <c r="A14" s="84"/>
      <c r="B14" s="1095" t="s">
        <v>403</v>
      </c>
      <c r="C14" s="1237"/>
      <c r="D14" s="1234"/>
      <c r="E14" s="1239"/>
      <c r="F14" s="1241"/>
      <c r="G14" s="1234"/>
      <c r="H14" s="1236"/>
      <c r="I14" s="1195"/>
      <c r="J14" s="1181">
        <v>1</v>
      </c>
      <c r="K14" s="1187" t="s">
        <v>1496</v>
      </c>
      <c r="L14" s="239" t="s">
        <v>1497</v>
      </c>
      <c r="M14" s="1101" t="e">
        <f ca="1">mergeValue(H14)</f>
        <v>#NAME?</v>
      </c>
      <c r="N14" s="1100"/>
      <c r="O14" s="1100"/>
      <c r="P14" s="1100"/>
      <c r="Q14" s="1100"/>
      <c r="R14" s="1101" t="str">
        <f>K14&amp;" ("&amp;L14&amp;")"</f>
        <v>Город Казань (92701000)</v>
      </c>
      <c r="S14" s="1095"/>
      <c r="T14" s="1095"/>
      <c r="U14" s="240"/>
      <c r="V14" s="1095"/>
      <c r="W14" s="1095"/>
      <c r="X14" s="1095"/>
      <c r="Y14" s="256"/>
      <c r="Z14" s="256"/>
      <c r="AA14" s="565"/>
      <c r="AB14" s="565"/>
      <c r="AC14" s="565"/>
      <c r="AD14" s="565"/>
      <c r="AE14" s="565"/>
      <c r="AF14" s="565"/>
      <c r="AG14" s="565"/>
      <c r="AH14" s="565"/>
      <c r="AI14" s="565"/>
      <c r="AJ14" s="565"/>
      <c r="AK14" s="565"/>
      <c r="AL14" s="565"/>
      <c r="AM14" s="565"/>
      <c r="AN14" s="565"/>
      <c r="AO14" s="565"/>
      <c r="AP14" s="565"/>
      <c r="AQ14" s="565"/>
      <c r="AR14" s="565"/>
      <c r="AS14" s="565"/>
      <c r="AT14" s="565"/>
      <c r="AU14" s="565"/>
      <c r="AV14" s="565"/>
      <c r="AW14" s="565"/>
      <c r="AX14" s="565"/>
      <c r="AY14" s="565"/>
      <c r="AZ14" s="565"/>
      <c r="BA14" s="565"/>
      <c r="BB14" s="565"/>
      <c r="BC14" s="565"/>
      <c r="BD14" s="565"/>
      <c r="BE14" s="565"/>
      <c r="BF14" s="565"/>
      <c r="BG14" s="565"/>
      <c r="BH14" s="565"/>
      <c r="BI14" s="565"/>
      <c r="BJ14" s="565"/>
      <c r="BK14" s="565"/>
      <c r="BL14" s="565"/>
      <c r="BM14" s="565"/>
      <c r="BN14" s="565"/>
      <c r="BO14" s="565"/>
      <c r="BP14" s="565"/>
      <c r="BQ14" s="565"/>
      <c r="BR14" s="565"/>
      <c r="BS14" s="565"/>
      <c r="BT14" s="565"/>
      <c r="BU14" s="565"/>
      <c r="BV14" s="256"/>
      <c r="BW14" s="256"/>
      <c r="BX14" s="256"/>
      <c r="BY14" s="256"/>
      <c r="BZ14" s="256"/>
      <c r="CA14" s="256"/>
      <c r="CB14" s="256"/>
      <c r="CC14" s="256"/>
      <c r="CD14" s="256"/>
      <c r="CE14" s="256"/>
    </row>
    <row r="15" spans="1:256" s="120" customFormat="1" ht="0.95" customHeight="1">
      <c r="A15" s="35"/>
      <c r="B15" s="35" t="s">
        <v>400</v>
      </c>
      <c r="C15" s="222"/>
      <c r="D15" s="242"/>
      <c r="E15" s="195"/>
      <c r="F15" s="244"/>
      <c r="G15" s="244"/>
      <c r="H15" s="244"/>
      <c r="I15" s="244"/>
      <c r="J15" s="244"/>
      <c r="K15" s="244"/>
      <c r="L15" s="245"/>
      <c r="M15" s="376"/>
      <c r="N15" s="204"/>
      <c r="O15" s="204"/>
      <c r="P15" s="204"/>
      <c r="Q15" s="336" t="s">
        <v>18</v>
      </c>
      <c r="R15" s="204"/>
      <c r="S15" s="333"/>
      <c r="T15" s="333"/>
      <c r="U15" s="333"/>
      <c r="V15" s="333"/>
    </row>
    <row r="16" spans="1:256" s="120" customFormat="1" ht="21" customHeight="1">
      <c r="A16" s="119"/>
      <c r="B16" s="35"/>
      <c r="C16" s="224"/>
      <c r="D16" s="246"/>
      <c r="E16" s="246"/>
      <c r="F16" s="246"/>
      <c r="G16" s="246"/>
      <c r="H16" s="246"/>
      <c r="I16" s="246"/>
      <c r="J16" s="246"/>
      <c r="K16" s="246"/>
      <c r="L16" s="246"/>
      <c r="M16" s="204"/>
      <c r="N16" s="204"/>
      <c r="O16" s="204"/>
      <c r="P16" s="204"/>
      <c r="Q16" s="336"/>
      <c r="R16" s="204"/>
      <c r="S16" s="333"/>
      <c r="T16" s="333"/>
      <c r="U16" s="333"/>
      <c r="V16" s="333"/>
    </row>
    <row r="17" spans="1:22" s="120" customFormat="1">
      <c r="A17" s="119"/>
      <c r="B17" s="35"/>
      <c r="C17" s="224"/>
      <c r="D17" s="35"/>
      <c r="E17" s="35"/>
      <c r="F17" s="35"/>
      <c r="G17" s="35"/>
      <c r="H17" s="35"/>
      <c r="I17" s="35"/>
      <c r="J17" s="35"/>
      <c r="K17" s="35"/>
      <c r="L17" s="35"/>
      <c r="M17" s="204"/>
      <c r="N17" s="204"/>
      <c r="O17" s="204"/>
      <c r="P17" s="204"/>
      <c r="Q17" s="336"/>
      <c r="R17" s="204"/>
      <c r="S17" s="333"/>
      <c r="T17" s="333"/>
      <c r="U17" s="333"/>
      <c r="V17" s="333"/>
    </row>
    <row r="18" spans="1:22" s="120" customFormat="1" ht="0.75" customHeight="1">
      <c r="A18" s="119"/>
      <c r="B18" s="35"/>
      <c r="C18" s="224"/>
      <c r="D18" s="35"/>
      <c r="E18" s="35"/>
      <c r="F18" s="35"/>
      <c r="G18" s="35"/>
      <c r="H18" s="35"/>
      <c r="I18" s="35"/>
      <c r="J18" s="35"/>
      <c r="K18" s="35"/>
      <c r="L18" s="35"/>
      <c r="M18" s="204"/>
      <c r="N18" s="204"/>
      <c r="O18" s="204"/>
      <c r="P18" s="204"/>
      <c r="Q18" s="336"/>
      <c r="R18" s="204"/>
      <c r="S18" s="333"/>
      <c r="T18" s="333"/>
      <c r="U18" s="333"/>
      <c r="V18" s="333"/>
    </row>
    <row r="19" spans="1:22" s="248" customFormat="1" ht="10.5">
      <c r="A19" s="247"/>
      <c r="C19" s="249"/>
      <c r="D19" s="250"/>
      <c r="E19" s="250"/>
      <c r="M19" s="204"/>
      <c r="N19" s="204"/>
      <c r="O19" s="204"/>
      <c r="P19" s="204"/>
      <c r="Q19" s="336"/>
      <c r="R19" s="204"/>
      <c r="S19" s="333"/>
      <c r="T19" s="333"/>
      <c r="U19" s="333"/>
      <c r="V19" s="333"/>
    </row>
    <row r="20" spans="1:22" s="248" customFormat="1" ht="10.5">
      <c r="A20" s="247"/>
      <c r="C20" s="249"/>
      <c r="D20" s="250"/>
      <c r="E20" s="250"/>
      <c r="M20" s="204"/>
      <c r="N20" s="204"/>
      <c r="O20" s="204"/>
      <c r="P20" s="204"/>
      <c r="Q20" s="336"/>
      <c r="R20" s="204"/>
      <c r="S20" s="333"/>
      <c r="T20" s="333"/>
      <c r="U20" s="333"/>
      <c r="V20" s="333"/>
    </row>
  </sheetData>
  <sheetProtection algorithmName="SHA-512" hashValue="eFZ1NTZJ9X/hFm8Tn1oKqCn9IQ/ay1x8fhakB9cfCQkpNOhItiXlJsRmdwBZMFHN0SJkxi14UFCAWoU8KxOCuQ==" saltValue="KHK3OaDfsBM1oH0XcZj/sg==" spinCount="100000" sheet="1" objects="1" scenarios="1" formatColumns="0" formatRows="0"/>
  <mergeCells count="16">
    <mergeCell ref="H13:H14"/>
    <mergeCell ref="C12:C14"/>
    <mergeCell ref="D12:D14"/>
    <mergeCell ref="E12:E14"/>
    <mergeCell ref="F13:F14"/>
    <mergeCell ref="G13:G14"/>
    <mergeCell ref="F9:G9"/>
    <mergeCell ref="I9:J9"/>
    <mergeCell ref="F10:G10"/>
    <mergeCell ref="I10:J10"/>
    <mergeCell ref="D4:H4"/>
    <mergeCell ref="D6:E6"/>
    <mergeCell ref="F6:G6"/>
    <mergeCell ref="D8:E8"/>
    <mergeCell ref="I8:L8"/>
    <mergeCell ref="F8:H8"/>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2">
    <tabColor rgb="FFCCCCFF"/>
  </sheetPr>
  <dimension ref="A1:X40"/>
  <sheetViews>
    <sheetView showGridLines="0" topLeftCell="C4" zoomScaleNormal="100" workbookViewId="0">
      <selection activeCell="J21" sqref="J21:J24"/>
    </sheetView>
  </sheetViews>
  <sheetFormatPr defaultRowHeight="11.25"/>
  <cols>
    <col min="1" max="2" width="3.7109375" style="202" hidden="1" customWidth="1"/>
    <col min="3" max="3" width="3.7109375" style="96" bestFit="1" customWidth="1"/>
    <col min="4" max="4" width="6.140625" style="96" customWidth="1"/>
    <col min="5" max="5" width="50.7109375" style="96" customWidth="1"/>
    <col min="6" max="6" width="33.85546875" style="96" customWidth="1"/>
    <col min="7" max="7" width="8.5703125" style="96" customWidth="1"/>
    <col min="8" max="8" width="3.7109375" style="96" customWidth="1"/>
    <col min="9" max="9" width="5.42578125" style="96" customWidth="1"/>
    <col min="10" max="10" width="47.85546875" style="96" customWidth="1"/>
    <col min="11" max="12" width="3.7109375" style="96" customWidth="1"/>
    <col min="13" max="13" width="5.7109375" style="96" customWidth="1"/>
    <col min="14" max="14" width="28.140625" style="96" customWidth="1"/>
    <col min="15" max="16" width="3.7109375" style="96" customWidth="1"/>
    <col min="17" max="17" width="5.7109375" style="96" customWidth="1"/>
    <col min="18" max="18" width="34.42578125" style="96" customWidth="1"/>
    <col min="19" max="20" width="3.7109375" style="503" customWidth="1"/>
    <col min="21" max="21" width="5.7109375" style="503" customWidth="1"/>
    <col min="22" max="22" width="34.42578125" style="503" customWidth="1"/>
    <col min="23" max="23" width="30.7109375" style="96" customWidth="1"/>
    <col min="24" max="24" width="3.7109375" style="96" customWidth="1"/>
    <col min="25" max="16384" width="9.140625" style="96"/>
  </cols>
  <sheetData>
    <row r="1" spans="1:24" ht="11.25" hidden="1" customHeight="1">
      <c r="A1" s="208"/>
    </row>
    <row r="2" spans="1:24" ht="11.25" hidden="1" customHeight="1"/>
    <row r="3" spans="1:24" ht="11.25" hidden="1" customHeight="1"/>
    <row r="4" spans="1:24" ht="3" customHeight="1"/>
    <row r="5" spans="1:24" s="114" customFormat="1" ht="29.1" customHeight="1">
      <c r="A5" s="203"/>
      <c r="B5" s="203"/>
      <c r="D5" s="1229" t="s">
        <v>626</v>
      </c>
      <c r="E5" s="1230"/>
      <c r="F5" s="1230"/>
      <c r="G5" s="1230"/>
      <c r="H5" s="1230"/>
      <c r="I5" s="1230"/>
      <c r="J5" s="1231"/>
      <c r="K5" s="408"/>
      <c r="L5" s="169"/>
      <c r="M5" s="169"/>
      <c r="N5" s="169"/>
      <c r="O5" s="169"/>
      <c r="P5" s="169"/>
      <c r="Q5" s="169"/>
      <c r="R5" s="169"/>
      <c r="S5" s="537"/>
      <c r="T5" s="537"/>
      <c r="U5" s="537"/>
      <c r="V5" s="537"/>
      <c r="W5" s="169"/>
    </row>
    <row r="6" spans="1:24" s="438" customFormat="1" ht="3" customHeight="1">
      <c r="A6" s="292"/>
      <c r="B6" s="292"/>
      <c r="D6" s="1255"/>
      <c r="E6" s="1256"/>
      <c r="F6" s="1256"/>
      <c r="G6" s="1256"/>
      <c r="H6" s="1256"/>
      <c r="I6" s="1256"/>
      <c r="J6" s="1257"/>
      <c r="S6" s="614"/>
      <c r="T6" s="614"/>
      <c r="U6" s="614"/>
      <c r="V6" s="614"/>
    </row>
    <row r="7" spans="1:24" s="438" customFormat="1" ht="5.25" hidden="1" customHeight="1">
      <c r="A7" s="292"/>
      <c r="B7" s="292"/>
      <c r="E7" s="1258"/>
      <c r="F7" s="1258"/>
      <c r="G7" s="1245"/>
      <c r="H7" s="1245"/>
      <c r="I7" s="1245"/>
      <c r="J7" s="1245"/>
      <c r="S7" s="614"/>
      <c r="T7" s="614"/>
      <c r="U7" s="614"/>
      <c r="V7" s="614"/>
    </row>
    <row r="8" spans="1:24" s="438" customFormat="1" ht="5.25" hidden="1" customHeight="1">
      <c r="A8" s="292"/>
      <c r="B8" s="292"/>
      <c r="E8" s="1258"/>
      <c r="F8" s="1258"/>
      <c r="G8" s="1245"/>
      <c r="H8" s="1245"/>
      <c r="I8" s="1245"/>
      <c r="J8" s="1245"/>
      <c r="S8" s="614"/>
      <c r="T8" s="614"/>
      <c r="U8" s="614"/>
      <c r="V8" s="614"/>
    </row>
    <row r="9" spans="1:24" s="438" customFormat="1" ht="5.25" hidden="1" customHeight="1">
      <c r="A9" s="292"/>
      <c r="B9" s="292"/>
      <c r="E9" s="1258"/>
      <c r="F9" s="1258"/>
      <c r="G9" s="1245"/>
      <c r="H9" s="1245"/>
      <c r="I9" s="1245"/>
      <c r="J9" s="1245"/>
      <c r="S9" s="614"/>
      <c r="T9" s="614"/>
      <c r="U9" s="614"/>
      <c r="V9" s="614"/>
    </row>
    <row r="10" spans="1:24" s="614" customFormat="1" ht="5.25" hidden="1">
      <c r="A10" s="292"/>
      <c r="B10" s="292"/>
      <c r="E10" s="1259"/>
      <c r="F10" s="1259"/>
      <c r="G10" s="788"/>
      <c r="H10" s="434"/>
      <c r="I10" s="746"/>
      <c r="J10" s="746"/>
    </row>
    <row r="11" spans="1:24" s="152" customFormat="1" ht="18.75" hidden="1" customHeight="1">
      <c r="A11" s="292"/>
      <c r="B11" s="292"/>
      <c r="D11" s="145"/>
      <c r="E11" s="1260" t="s">
        <v>633</v>
      </c>
      <c r="F11" s="1260"/>
      <c r="G11" s="1196" t="s">
        <v>84</v>
      </c>
      <c r="H11" s="436"/>
      <c r="I11" s="159"/>
      <c r="J11" s="145"/>
      <c r="K11" s="146"/>
      <c r="L11" s="145"/>
      <c r="M11" s="145"/>
      <c r="N11" s="146"/>
      <c r="O11" s="146"/>
      <c r="P11" s="145"/>
      <c r="Q11" s="145"/>
      <c r="R11" s="146"/>
      <c r="S11" s="523"/>
      <c r="T11" s="522"/>
      <c r="U11" s="522"/>
      <c r="V11" s="523"/>
    </row>
    <row r="12" spans="1:24" s="438" customFormat="1" ht="18.75" hidden="1">
      <c r="A12" s="292"/>
      <c r="B12" s="292"/>
      <c r="E12" s="1260" t="s">
        <v>634</v>
      </c>
      <c r="F12" s="1260"/>
      <c r="G12" s="1196" t="s">
        <v>84</v>
      </c>
      <c r="H12" s="436"/>
      <c r="I12" s="434"/>
      <c r="J12" s="437"/>
      <c r="K12" s="433"/>
      <c r="L12" s="433"/>
      <c r="M12" s="433"/>
      <c r="N12" s="432"/>
      <c r="O12" s="433"/>
      <c r="P12" s="433"/>
      <c r="Q12" s="433"/>
      <c r="R12" s="432"/>
      <c r="S12" s="613"/>
      <c r="T12" s="613"/>
      <c r="U12" s="613"/>
      <c r="V12" s="612"/>
    </row>
    <row r="13" spans="1:24" s="438" customFormat="1" ht="5.25" hidden="1" customHeight="1">
      <c r="A13" s="292"/>
      <c r="B13" s="292"/>
      <c r="E13" s="1254"/>
      <c r="F13" s="1254"/>
      <c r="G13" s="435"/>
      <c r="H13" s="434"/>
      <c r="I13" s="433"/>
      <c r="J13" s="433"/>
      <c r="K13" s="433"/>
      <c r="L13" s="433"/>
      <c r="M13" s="433"/>
      <c r="N13" s="432"/>
      <c r="O13" s="433"/>
      <c r="P13" s="433"/>
      <c r="Q13" s="433"/>
      <c r="R13" s="432"/>
      <c r="S13" s="613"/>
      <c r="T13" s="613"/>
      <c r="U13" s="613"/>
      <c r="V13" s="612"/>
    </row>
    <row r="14" spans="1:24" s="438" customFormat="1" ht="5.25" hidden="1" customHeight="1">
      <c r="A14" s="292"/>
      <c r="B14" s="292"/>
      <c r="S14" s="614"/>
      <c r="T14" s="614"/>
      <c r="U14" s="614"/>
      <c r="V14" s="614"/>
    </row>
    <row r="15" spans="1:24" s="431" customFormat="1" ht="5.25" hidden="1" customHeight="1">
      <c r="A15" s="440"/>
      <c r="B15" s="440"/>
      <c r="S15" s="611"/>
      <c r="T15" s="611"/>
      <c r="U15" s="611"/>
      <c r="V15" s="611"/>
    </row>
    <row r="16" spans="1:24" s="114" customFormat="1" ht="3" customHeight="1">
      <c r="A16" s="203"/>
      <c r="B16" s="203"/>
      <c r="D16" s="293"/>
      <c r="E16" s="293"/>
      <c r="F16" s="293"/>
      <c r="G16" s="293"/>
      <c r="H16" s="293"/>
      <c r="I16" s="293"/>
      <c r="J16" s="293"/>
      <c r="K16" s="293"/>
      <c r="L16" s="293"/>
      <c r="M16" s="293"/>
      <c r="N16" s="293"/>
      <c r="O16" s="293"/>
      <c r="P16" s="293"/>
      <c r="Q16" s="293"/>
      <c r="R16" s="293"/>
      <c r="S16" s="293"/>
      <c r="T16" s="293"/>
      <c r="U16" s="293"/>
      <c r="V16" s="293"/>
      <c r="W16" s="293"/>
      <c r="X16" s="147"/>
    </row>
    <row r="17" spans="1:24" ht="27" customHeight="1">
      <c r="D17" s="1246" t="s">
        <v>91</v>
      </c>
      <c r="E17" s="1246" t="s">
        <v>296</v>
      </c>
      <c r="F17" s="1246" t="s">
        <v>79</v>
      </c>
      <c r="G17" s="1246" t="s">
        <v>436</v>
      </c>
      <c r="H17" s="1246" t="s">
        <v>91</v>
      </c>
      <c r="I17" s="1246"/>
      <c r="J17" s="1246" t="s">
        <v>19</v>
      </c>
      <c r="K17" s="1248" t="s">
        <v>461</v>
      </c>
      <c r="L17" s="1248"/>
      <c r="M17" s="1248"/>
      <c r="N17" s="1248"/>
      <c r="O17" s="1248" t="s">
        <v>624</v>
      </c>
      <c r="P17" s="1248"/>
      <c r="Q17" s="1248"/>
      <c r="R17" s="1248"/>
      <c r="S17" s="1248" t="s">
        <v>625</v>
      </c>
      <c r="T17" s="1248"/>
      <c r="U17" s="1248"/>
      <c r="V17" s="1248"/>
      <c r="W17" s="1246" t="s">
        <v>243</v>
      </c>
    </row>
    <row r="18" spans="1:24" ht="30.75" customHeight="1">
      <c r="D18" s="1246"/>
      <c r="E18" s="1246"/>
      <c r="F18" s="1246"/>
      <c r="G18" s="1246"/>
      <c r="H18" s="1246"/>
      <c r="I18" s="1246"/>
      <c r="J18" s="1246"/>
      <c r="K18" s="109" t="s">
        <v>299</v>
      </c>
      <c r="L18" s="1246" t="s">
        <v>91</v>
      </c>
      <c r="M18" s="1246"/>
      <c r="N18" s="109" t="s">
        <v>229</v>
      </c>
      <c r="O18" s="109" t="s">
        <v>299</v>
      </c>
      <c r="P18" s="1246" t="s">
        <v>91</v>
      </c>
      <c r="Q18" s="1246"/>
      <c r="R18" s="109" t="s">
        <v>229</v>
      </c>
      <c r="S18" s="510" t="s">
        <v>299</v>
      </c>
      <c r="T18" s="1246" t="s">
        <v>91</v>
      </c>
      <c r="U18" s="1246"/>
      <c r="V18" s="510" t="s">
        <v>398</v>
      </c>
      <c r="W18" s="1246"/>
    </row>
    <row r="19" spans="1:24" s="382" customFormat="1" ht="12" customHeight="1">
      <c r="A19" s="381"/>
      <c r="B19" s="381"/>
      <c r="D19" s="39" t="s">
        <v>92</v>
      </c>
      <c r="E19" s="39" t="s">
        <v>48</v>
      </c>
      <c r="F19" s="39" t="s">
        <v>49</v>
      </c>
      <c r="G19" s="39" t="s">
        <v>50</v>
      </c>
      <c r="H19" s="1247" t="s">
        <v>67</v>
      </c>
      <c r="I19" s="1247"/>
      <c r="J19" s="39" t="s">
        <v>68</v>
      </c>
      <c r="K19" s="39" t="s">
        <v>182</v>
      </c>
      <c r="L19" s="1247" t="s">
        <v>183</v>
      </c>
      <c r="M19" s="1247"/>
      <c r="N19" s="39" t="s">
        <v>207</v>
      </c>
      <c r="O19" s="39" t="s">
        <v>208</v>
      </c>
      <c r="P19" s="1247" t="s">
        <v>209</v>
      </c>
      <c r="Q19" s="1247"/>
      <c r="R19" s="39" t="s">
        <v>210</v>
      </c>
      <c r="S19" s="495" t="s">
        <v>209</v>
      </c>
      <c r="T19" s="1247" t="s">
        <v>210</v>
      </c>
      <c r="U19" s="1247"/>
      <c r="V19" s="495" t="s">
        <v>211</v>
      </c>
      <c r="W19" s="39" t="s">
        <v>212</v>
      </c>
    </row>
    <row r="20" spans="1:24" ht="14.25" hidden="1" customHeight="1">
      <c r="C20" s="290"/>
      <c r="D20" s="327">
        <v>0</v>
      </c>
      <c r="E20" s="377"/>
      <c r="F20" s="377"/>
      <c r="G20" s="115"/>
      <c r="H20" s="378"/>
      <c r="I20" s="378"/>
      <c r="J20" s="213"/>
      <c r="K20" s="115"/>
      <c r="L20" s="213"/>
      <c r="M20" s="213"/>
      <c r="N20" s="379"/>
      <c r="O20" s="115"/>
      <c r="P20" s="213"/>
      <c r="Q20" s="213"/>
      <c r="R20" s="380"/>
      <c r="S20" s="512"/>
      <c r="T20" s="561"/>
      <c r="U20" s="561"/>
      <c r="V20" s="598"/>
      <c r="W20" s="115"/>
      <c r="X20" s="168"/>
    </row>
    <row r="21" spans="1:24" s="1180" customFormat="1" ht="17.100000000000001" customHeight="1">
      <c r="A21" s="711">
        <v>10</v>
      </c>
      <c r="C21" s="290"/>
      <c r="D21" s="1249">
        <v>1</v>
      </c>
      <c r="E21" s="1261" t="s">
        <v>588</v>
      </c>
      <c r="F21" s="1263" t="s">
        <v>2653</v>
      </c>
      <c r="G21" s="1266" t="s">
        <v>84</v>
      </c>
      <c r="H21" s="1249"/>
      <c r="I21" s="1249">
        <v>1</v>
      </c>
      <c r="J21" s="1251" t="s">
        <v>3390</v>
      </c>
      <c r="K21" s="1270" t="s">
        <v>84</v>
      </c>
      <c r="L21" s="1268"/>
      <c r="M21" s="1268" t="s">
        <v>92</v>
      </c>
      <c r="N21" s="1271"/>
      <c r="O21" s="1270" t="s">
        <v>84</v>
      </c>
      <c r="P21" s="1268"/>
      <c r="Q21" s="1268" t="s">
        <v>92</v>
      </c>
      <c r="R21" s="1269"/>
      <c r="S21" s="1270" t="s">
        <v>84</v>
      </c>
      <c r="T21" s="1034"/>
      <c r="U21" s="1034" t="s">
        <v>92</v>
      </c>
      <c r="V21" s="1197"/>
      <c r="W21" s="288"/>
    </row>
    <row r="22" spans="1:24" s="1180" customFormat="1" ht="17.100000000000001" customHeight="1">
      <c r="A22" s="711"/>
      <c r="C22" s="710"/>
      <c r="D22" s="1249"/>
      <c r="E22" s="1261"/>
      <c r="F22" s="1264"/>
      <c r="G22" s="1266"/>
      <c r="H22" s="1249"/>
      <c r="I22" s="1249"/>
      <c r="J22" s="1252"/>
      <c r="K22" s="1270"/>
      <c r="L22" s="1268"/>
      <c r="M22" s="1268"/>
      <c r="N22" s="1271"/>
      <c r="O22" s="1270"/>
      <c r="P22" s="1268"/>
      <c r="Q22" s="1268"/>
      <c r="R22" s="1269"/>
      <c r="S22" s="1270"/>
      <c r="T22" s="1036"/>
      <c r="U22" s="707"/>
      <c r="V22" s="708"/>
      <c r="W22" s="709"/>
    </row>
    <row r="23" spans="1:24" s="1180" customFormat="1" ht="17.100000000000001" customHeight="1">
      <c r="A23" s="711"/>
      <c r="C23" s="710"/>
      <c r="D23" s="1250"/>
      <c r="E23" s="1262"/>
      <c r="F23" s="1264"/>
      <c r="G23" s="1267"/>
      <c r="H23" s="1250"/>
      <c r="I23" s="1250"/>
      <c r="J23" s="1252"/>
      <c r="K23" s="1267"/>
      <c r="L23" s="1250"/>
      <c r="M23" s="1250"/>
      <c r="N23" s="1269"/>
      <c r="O23" s="1267"/>
      <c r="P23" s="1189"/>
      <c r="Q23" s="707"/>
      <c r="R23" s="708"/>
      <c r="S23" s="704"/>
      <c r="T23" s="704"/>
      <c r="U23" s="704"/>
      <c r="V23" s="704"/>
      <c r="W23" s="709"/>
    </row>
    <row r="24" spans="1:24" s="1180" customFormat="1" ht="15" customHeight="1">
      <c r="A24" s="711"/>
      <c r="C24" s="710"/>
      <c r="D24" s="1250"/>
      <c r="E24" s="1262"/>
      <c r="F24" s="1264"/>
      <c r="G24" s="1267"/>
      <c r="H24" s="1250"/>
      <c r="I24" s="1250"/>
      <c r="J24" s="1253"/>
      <c r="K24" s="1267"/>
      <c r="L24" s="707"/>
      <c r="M24" s="708"/>
      <c r="N24" s="708"/>
      <c r="O24" s="708"/>
      <c r="P24" s="708"/>
      <c r="Q24" s="708"/>
      <c r="R24" s="708"/>
      <c r="S24" s="704"/>
      <c r="T24" s="704"/>
      <c r="U24" s="704"/>
      <c r="V24" s="704"/>
      <c r="W24" s="709"/>
    </row>
    <row r="25" spans="1:24" s="1180" customFormat="1" ht="15" customHeight="1">
      <c r="A25" s="711"/>
      <c r="C25" s="710"/>
      <c r="D25" s="1250"/>
      <c r="E25" s="1262"/>
      <c r="F25" s="1265"/>
      <c r="G25" s="1267"/>
      <c r="H25" s="707"/>
      <c r="I25" s="708"/>
      <c r="J25" s="708"/>
      <c r="K25" s="708"/>
      <c r="L25" s="708"/>
      <c r="M25" s="708"/>
      <c r="N25" s="708"/>
      <c r="O25" s="708"/>
      <c r="P25" s="708"/>
      <c r="Q25" s="708"/>
      <c r="R25" s="708"/>
      <c r="S25" s="704"/>
      <c r="T25" s="704"/>
      <c r="U25" s="704"/>
      <c r="V25" s="704"/>
      <c r="W25" s="709"/>
    </row>
    <row r="26" spans="1:24" ht="17.100000000000001" customHeight="1">
      <c r="D26" s="111"/>
      <c r="E26" s="112"/>
      <c r="F26" s="112"/>
      <c r="G26" s="112"/>
      <c r="H26" s="112"/>
      <c r="I26" s="112"/>
      <c r="J26" s="112"/>
      <c r="K26" s="112"/>
      <c r="L26" s="112"/>
      <c r="M26" s="112"/>
      <c r="N26" s="112"/>
      <c r="O26" s="112"/>
      <c r="P26" s="112"/>
      <c r="Q26" s="112"/>
      <c r="R26" s="112"/>
      <c r="S26" s="511"/>
      <c r="T26" s="511"/>
      <c r="U26" s="511"/>
      <c r="V26" s="511"/>
      <c r="W26" s="113"/>
    </row>
    <row r="27" spans="1:24" ht="3" customHeight="1"/>
    <row r="28" spans="1:24" ht="11.25" hidden="1" customHeight="1"/>
    <row r="29" spans="1:24" ht="0.95" customHeight="1"/>
    <row r="30" spans="1:24" ht="23.25" customHeight="1"/>
    <row r="31" spans="1:24" ht="3" customHeight="1"/>
    <row r="32" spans="1:24" ht="17.100000000000001" customHeight="1">
      <c r="E32" s="1242" t="s">
        <v>643</v>
      </c>
      <c r="F32" s="1242"/>
      <c r="G32" s="1242"/>
      <c r="H32" s="1242"/>
      <c r="I32" s="1242"/>
      <c r="J32" s="1242"/>
      <c r="K32" s="1242"/>
      <c r="L32" s="1242"/>
      <c r="M32" s="1242"/>
      <c r="N32" s="1242"/>
      <c r="O32" s="1242"/>
      <c r="P32" s="1242"/>
      <c r="Q32" s="1242"/>
      <c r="R32" s="1242"/>
      <c r="S32" s="1242"/>
      <c r="T32" s="1242"/>
      <c r="U32" s="1242"/>
      <c r="V32" s="1242"/>
      <c r="W32" s="1242"/>
    </row>
    <row r="33" spans="5:23" ht="36.950000000000003" customHeight="1">
      <c r="E33" s="1243" t="s">
        <v>645</v>
      </c>
      <c r="F33" s="1244"/>
      <c r="G33" s="1244"/>
      <c r="H33" s="1244"/>
      <c r="I33" s="1244"/>
      <c r="J33" s="1244"/>
      <c r="K33" s="1244"/>
      <c r="L33" s="1244"/>
      <c r="M33" s="1244"/>
      <c r="N33" s="1244"/>
      <c r="O33" s="1244"/>
      <c r="P33" s="1244"/>
      <c r="Q33" s="1244"/>
      <c r="R33" s="1244"/>
      <c r="S33" s="1244"/>
      <c r="T33" s="1244"/>
      <c r="U33" s="1244"/>
      <c r="V33" s="1244"/>
      <c r="W33" s="1244"/>
    </row>
    <row r="34" spans="5:23" ht="17.100000000000001" customHeight="1">
      <c r="E34" s="1243" t="s">
        <v>646</v>
      </c>
      <c r="F34" s="1244"/>
      <c r="G34" s="1244"/>
      <c r="H34" s="1244"/>
      <c r="I34" s="1244"/>
      <c r="J34" s="1244"/>
      <c r="K34" s="1244"/>
      <c r="L34" s="1244"/>
      <c r="M34" s="1244"/>
      <c r="N34" s="1244"/>
      <c r="O34" s="1244"/>
      <c r="P34" s="1244"/>
      <c r="Q34" s="1244"/>
      <c r="R34" s="1244"/>
      <c r="S34" s="1244"/>
      <c r="T34" s="1244"/>
      <c r="U34" s="1244"/>
      <c r="V34" s="1244"/>
      <c r="W34" s="1244"/>
    </row>
    <row r="35" spans="5:23" ht="27" customHeight="1">
      <c r="E35" s="1243" t="s">
        <v>647</v>
      </c>
      <c r="F35" s="1244"/>
      <c r="G35" s="1244"/>
      <c r="H35" s="1244"/>
      <c r="I35" s="1244"/>
      <c r="J35" s="1244"/>
      <c r="K35" s="1244"/>
      <c r="L35" s="1244"/>
      <c r="M35" s="1244"/>
      <c r="N35" s="1244"/>
      <c r="O35" s="1244"/>
      <c r="P35" s="1244"/>
      <c r="Q35" s="1244"/>
      <c r="R35" s="1244"/>
      <c r="S35" s="1244"/>
      <c r="T35" s="1244"/>
      <c r="U35" s="1244"/>
      <c r="V35" s="1244"/>
      <c r="W35" s="1244"/>
    </row>
    <row r="36" spans="5:23" ht="17.100000000000001" customHeight="1">
      <c r="E36" s="1243" t="s">
        <v>648</v>
      </c>
      <c r="F36" s="1244"/>
      <c r="G36" s="1244"/>
      <c r="H36" s="1244"/>
      <c r="I36" s="1244"/>
      <c r="J36" s="1244"/>
      <c r="K36" s="1244"/>
      <c r="L36" s="1244"/>
      <c r="M36" s="1244"/>
      <c r="N36" s="1244"/>
      <c r="O36" s="1244"/>
      <c r="P36" s="1244"/>
      <c r="Q36" s="1244"/>
      <c r="R36" s="1244"/>
      <c r="S36" s="1244"/>
      <c r="T36" s="1244"/>
      <c r="U36" s="1244"/>
      <c r="V36" s="1244"/>
      <c r="W36" s="1244"/>
    </row>
    <row r="37" spans="5:23" ht="15" customHeight="1">
      <c r="E37" s="745"/>
      <c r="F37" s="210"/>
      <c r="G37" s="210"/>
      <c r="H37" s="210"/>
      <c r="I37" s="210"/>
      <c r="J37" s="210"/>
      <c r="K37" s="210"/>
      <c r="L37" s="210"/>
      <c r="M37" s="210"/>
      <c r="N37" s="210"/>
      <c r="O37" s="210"/>
      <c r="P37" s="210"/>
      <c r="Q37" s="210"/>
      <c r="R37" s="210"/>
      <c r="S37" s="210"/>
      <c r="T37" s="210"/>
      <c r="U37" s="210"/>
      <c r="V37" s="210"/>
      <c r="W37" s="210"/>
    </row>
    <row r="38" spans="5:23" ht="15" customHeight="1">
      <c r="E38" s="1242" t="s">
        <v>644</v>
      </c>
      <c r="F38" s="1242"/>
      <c r="G38" s="1242"/>
      <c r="H38" s="1242"/>
      <c r="I38" s="1242"/>
      <c r="J38" s="1242"/>
      <c r="K38" s="1242"/>
      <c r="L38" s="1242"/>
      <c r="M38" s="1242"/>
      <c r="N38" s="1242"/>
      <c r="O38" s="1242"/>
      <c r="P38" s="1242"/>
      <c r="Q38" s="1242"/>
      <c r="R38" s="1242"/>
      <c r="S38" s="1242"/>
      <c r="T38" s="1242"/>
      <c r="U38" s="1242"/>
      <c r="V38" s="1242"/>
      <c r="W38" s="1242"/>
    </row>
    <row r="39" spans="5:23" ht="17.100000000000001" customHeight="1">
      <c r="E39" s="1243" t="s">
        <v>649</v>
      </c>
      <c r="F39" s="1244"/>
      <c r="G39" s="1244"/>
      <c r="H39" s="1244"/>
      <c r="I39" s="1244"/>
      <c r="J39" s="1244"/>
      <c r="K39" s="1244"/>
      <c r="L39" s="1244"/>
      <c r="M39" s="1244"/>
      <c r="N39" s="1244"/>
      <c r="O39" s="1244"/>
      <c r="P39" s="1244"/>
      <c r="Q39" s="1244"/>
      <c r="R39" s="1244"/>
      <c r="S39" s="1244"/>
      <c r="T39" s="1244"/>
      <c r="U39" s="1244"/>
      <c r="V39" s="1244"/>
      <c r="W39" s="1244"/>
    </row>
    <row r="40" spans="5:23" ht="17.100000000000001" customHeight="1">
      <c r="E40" s="1243" t="s">
        <v>650</v>
      </c>
      <c r="F40" s="1244"/>
      <c r="G40" s="1244"/>
      <c r="H40" s="1244"/>
      <c r="I40" s="1244"/>
      <c r="J40" s="1244"/>
      <c r="K40" s="1244"/>
      <c r="L40" s="1244"/>
      <c r="M40" s="1244"/>
      <c r="N40" s="1244"/>
      <c r="O40" s="1244"/>
      <c r="P40" s="1244"/>
      <c r="Q40" s="1244"/>
      <c r="R40" s="1244"/>
      <c r="S40" s="1244"/>
      <c r="T40" s="1244"/>
      <c r="U40" s="1244"/>
      <c r="V40" s="1244"/>
      <c r="W40" s="1244"/>
    </row>
  </sheetData>
  <sheetProtection algorithmName="SHA-512" hashValue="0rEVh3E3KRAykZcgb0+U2k73o4hXS3lY7IilMbtyf3NZyJpy1z+Ukpdv6UnwbOqeU7sX9GyEYfyh2IUb5esTiQ==" saltValue="mp+tJB8N8nKObugAwKhmUw==" spinCount="100000" sheet="1" objects="1" scenarios="1" formatColumns="0" formatRows="0"/>
  <dataConsolidate link="1"/>
  <mergeCells count="53">
    <mergeCell ref="P21:P22"/>
    <mergeCell ref="Q21:Q22"/>
    <mergeCell ref="R21:R22"/>
    <mergeCell ref="S21:S22"/>
    <mergeCell ref="K21:K24"/>
    <mergeCell ref="L21:L23"/>
    <mergeCell ref="M21:M23"/>
    <mergeCell ref="N21:N23"/>
    <mergeCell ref="O21:O23"/>
    <mergeCell ref="D21:D25"/>
    <mergeCell ref="E21:E25"/>
    <mergeCell ref="F21:F25"/>
    <mergeCell ref="G21:G25"/>
    <mergeCell ref="H21:H24"/>
    <mergeCell ref="D5:J5"/>
    <mergeCell ref="D17:D18"/>
    <mergeCell ref="E17:E18"/>
    <mergeCell ref="E13:F13"/>
    <mergeCell ref="G9:J9"/>
    <mergeCell ref="D6:J6"/>
    <mergeCell ref="E8:F8"/>
    <mergeCell ref="E9:F9"/>
    <mergeCell ref="E10:F10"/>
    <mergeCell ref="E7:F7"/>
    <mergeCell ref="F17:F18"/>
    <mergeCell ref="E12:F12"/>
    <mergeCell ref="E11:F11"/>
    <mergeCell ref="G7:J7"/>
    <mergeCell ref="G17:G18"/>
    <mergeCell ref="H17:I18"/>
    <mergeCell ref="G8:J8"/>
    <mergeCell ref="J17:J18"/>
    <mergeCell ref="H19:I19"/>
    <mergeCell ref="L19:M19"/>
    <mergeCell ref="E36:W36"/>
    <mergeCell ref="P19:Q19"/>
    <mergeCell ref="W17:W18"/>
    <mergeCell ref="O17:R17"/>
    <mergeCell ref="K17:N17"/>
    <mergeCell ref="T19:U19"/>
    <mergeCell ref="S17:V17"/>
    <mergeCell ref="T18:U18"/>
    <mergeCell ref="L18:M18"/>
    <mergeCell ref="P18:Q18"/>
    <mergeCell ref="I21:I24"/>
    <mergeCell ref="J21:J24"/>
    <mergeCell ref="E38:W38"/>
    <mergeCell ref="E39:W39"/>
    <mergeCell ref="E40:W40"/>
    <mergeCell ref="E32:W32"/>
    <mergeCell ref="E33:W33"/>
    <mergeCell ref="E34:W34"/>
    <mergeCell ref="E35:W35"/>
  </mergeCells>
  <phoneticPr fontId="9" type="noConversion"/>
  <dataValidations xWindow="622" yWindow="221" count="5">
    <dataValidation allowBlank="1" showInputMessage="1" showErrorMessage="1" prompt="Для выбора выполните двойной щелчок левой клавиши мыши по соответствующей ячейке." sqref="G10:G12 G21:G22 K21:K22 O21:O22 S21:S2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N23">
      <formula1>DESCRIPTION_TERRITORY</formula1>
    </dataValidation>
    <dataValidation allowBlank="1" showInputMessage="1" showErrorMessage="1" prompt="Выберите виды деятельности, выполнив двойной щелчок левой кнопки мыши по ячейке." sqref="F21"/>
    <dataValidation type="textLength" operator="lessThanOrEqual" allowBlank="1" showInputMessage="1" showErrorMessage="1" errorTitle="Ошибка" error="Допускается ввод не более 900 символов!" sqref="V21:W21 R21:R22">
      <formula1>900</formula1>
    </dataValidation>
    <dataValidation type="textLength" operator="lessThanOrEqual" allowBlank="1" showInputMessage="1" showErrorMessage="1" errorTitle="Ошибка" error="Допускается ввод не более 900 символов!" sqref="J21">
      <formula1>900</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
    <tabColor indexed="22"/>
  </sheetPr>
  <dimension ref="A1:N19"/>
  <sheetViews>
    <sheetView showGridLines="0" topLeftCell="E1" zoomScaleNormal="100" workbookViewId="0"/>
  </sheetViews>
  <sheetFormatPr defaultColWidth="10.5703125" defaultRowHeight="14.25"/>
  <cols>
    <col min="1" max="1" width="3.7109375" style="560" hidden="1" customWidth="1"/>
    <col min="2" max="4" width="3.7109375" style="554" hidden="1" customWidth="1"/>
    <col min="5" max="5" width="3.7109375" style="500" customWidth="1"/>
    <col min="6" max="6" width="9.7109375" style="493" customWidth="1"/>
    <col min="7" max="7" width="37.7109375" style="493" customWidth="1"/>
    <col min="8" max="8" width="66.85546875" style="493" customWidth="1"/>
    <col min="9" max="9" width="115.7109375" style="493" customWidth="1"/>
    <col min="10" max="11" width="10.5703125" style="554"/>
    <col min="12" max="12" width="11.140625" style="554" customWidth="1"/>
    <col min="13" max="14" width="10.5703125" style="554"/>
    <col min="15" max="16384" width="10.5703125" style="493"/>
  </cols>
  <sheetData>
    <row r="1" spans="1:14" ht="3" customHeight="1">
      <c r="A1" s="560" t="s">
        <v>92</v>
      </c>
    </row>
    <row r="2" spans="1:14" ht="22.5">
      <c r="F2" s="1273" t="s">
        <v>470</v>
      </c>
      <c r="G2" s="1274"/>
      <c r="H2" s="1275"/>
      <c r="I2" s="609"/>
    </row>
    <row r="3" spans="1:14" ht="3" customHeight="1"/>
    <row r="4" spans="1:14" s="539" customFormat="1" ht="11.25">
      <c r="A4" s="559"/>
      <c r="B4" s="559"/>
      <c r="C4" s="559"/>
      <c r="D4" s="559"/>
      <c r="F4" s="1234" t="s">
        <v>445</v>
      </c>
      <c r="G4" s="1234"/>
      <c r="H4" s="1234"/>
      <c r="I4" s="1276" t="s">
        <v>446</v>
      </c>
      <c r="J4" s="559"/>
      <c r="K4" s="559"/>
      <c r="L4" s="559"/>
      <c r="M4" s="559"/>
      <c r="N4" s="559"/>
    </row>
    <row r="5" spans="1:14" s="539" customFormat="1" ht="11.25" customHeight="1">
      <c r="A5" s="559"/>
      <c r="B5" s="559"/>
      <c r="C5" s="559"/>
      <c r="D5" s="559"/>
      <c r="F5" s="575" t="s">
        <v>91</v>
      </c>
      <c r="G5" s="587" t="s">
        <v>448</v>
      </c>
      <c r="H5" s="574" t="s">
        <v>439</v>
      </c>
      <c r="I5" s="1276"/>
      <c r="J5" s="559"/>
      <c r="K5" s="559"/>
      <c r="L5" s="559"/>
      <c r="M5" s="559"/>
      <c r="N5" s="559"/>
    </row>
    <row r="6" spans="1:14" s="539" customFormat="1" ht="12" customHeight="1">
      <c r="A6" s="559"/>
      <c r="B6" s="559"/>
      <c r="C6" s="559"/>
      <c r="D6" s="559"/>
      <c r="F6" s="576" t="s">
        <v>92</v>
      </c>
      <c r="G6" s="578">
        <v>2</v>
      </c>
      <c r="H6" s="579">
        <v>3</v>
      </c>
      <c r="I6" s="577">
        <v>4</v>
      </c>
      <c r="J6" s="559">
        <v>4</v>
      </c>
      <c r="K6" s="559"/>
      <c r="L6" s="559"/>
      <c r="M6" s="559"/>
      <c r="N6" s="559"/>
    </row>
    <row r="7" spans="1:14" s="539" customFormat="1" ht="18.75">
      <c r="A7" s="559"/>
      <c r="B7" s="559"/>
      <c r="C7" s="559"/>
      <c r="D7" s="559"/>
      <c r="F7" s="585">
        <v>1</v>
      </c>
      <c r="G7" s="601" t="s">
        <v>471</v>
      </c>
      <c r="H7" s="573" t="str">
        <f>IF(dateCh="","",dateCh)</f>
        <v>07.11.2022</v>
      </c>
      <c r="I7" s="550" t="s">
        <v>472</v>
      </c>
      <c r="J7" s="584"/>
      <c r="K7" s="559"/>
      <c r="L7" s="559"/>
      <c r="M7" s="559"/>
      <c r="N7" s="559"/>
    </row>
    <row r="8" spans="1:14" s="539" customFormat="1" ht="45">
      <c r="A8" s="1277">
        <v>1</v>
      </c>
      <c r="B8" s="559"/>
      <c r="C8" s="559"/>
      <c r="D8" s="559"/>
      <c r="F8" s="585" t="e">
        <f ca="1">"2." &amp;mergeValue(A8)</f>
        <v>#NAME?</v>
      </c>
      <c r="G8" s="601" t="s">
        <v>473</v>
      </c>
      <c r="H8" s="573"/>
      <c r="I8" s="550" t="s">
        <v>568</v>
      </c>
      <c r="J8" s="584"/>
      <c r="K8" s="559"/>
      <c r="L8" s="559"/>
      <c r="M8" s="559"/>
      <c r="N8" s="559"/>
    </row>
    <row r="9" spans="1:14" s="539" customFormat="1" ht="22.5">
      <c r="A9" s="1277"/>
      <c r="B9" s="559"/>
      <c r="C9" s="559"/>
      <c r="D9" s="559"/>
      <c r="F9" s="585" t="e">
        <f ca="1">"3." &amp;mergeValue(A9)</f>
        <v>#NAME?</v>
      </c>
      <c r="G9" s="601" t="s">
        <v>474</v>
      </c>
      <c r="H9" s="573"/>
      <c r="I9" s="550" t="s">
        <v>566</v>
      </c>
      <c r="J9" s="584"/>
      <c r="K9" s="559"/>
      <c r="L9" s="559"/>
      <c r="M9" s="559"/>
      <c r="N9" s="559"/>
    </row>
    <row r="10" spans="1:14" s="539" customFormat="1" ht="22.5">
      <c r="A10" s="1277"/>
      <c r="B10" s="559"/>
      <c r="C10" s="559"/>
      <c r="D10" s="559"/>
      <c r="F10" s="585" t="e">
        <f ca="1">"4."&amp;mergeValue(A10)</f>
        <v>#NAME?</v>
      </c>
      <c r="G10" s="601" t="s">
        <v>475</v>
      </c>
      <c r="H10" s="574" t="s">
        <v>449</v>
      </c>
      <c r="I10" s="550"/>
      <c r="J10" s="584"/>
      <c r="K10" s="559"/>
      <c r="L10" s="559"/>
      <c r="M10" s="559"/>
      <c r="N10" s="559"/>
    </row>
    <row r="11" spans="1:14" s="539" customFormat="1" ht="18.75">
      <c r="A11" s="1277"/>
      <c r="B11" s="1277">
        <v>1</v>
      </c>
      <c r="C11" s="592"/>
      <c r="D11" s="592"/>
      <c r="F11" s="585" t="e">
        <f ca="1">"4."&amp;mergeValue(A11) &amp;"."&amp;mergeValue(B11)</f>
        <v>#NAME?</v>
      </c>
      <c r="G11" s="580" t="s">
        <v>570</v>
      </c>
      <c r="H11" s="573" t="str">
        <f>IF(region_name="","",region_name)</f>
        <v>Республика Татарстан</v>
      </c>
      <c r="I11" s="550" t="s">
        <v>478</v>
      </c>
      <c r="J11" s="584"/>
      <c r="K11" s="559"/>
      <c r="L11" s="559"/>
      <c r="M11" s="559"/>
      <c r="N11" s="559"/>
    </row>
    <row r="12" spans="1:14" s="539" customFormat="1" ht="22.5">
      <c r="A12" s="1277"/>
      <c r="B12" s="1277"/>
      <c r="C12" s="1277">
        <v>1</v>
      </c>
      <c r="D12" s="592"/>
      <c r="F12" s="585" t="e">
        <f ca="1">"4."&amp;mergeValue(A12) &amp;"."&amp;mergeValue(B12)&amp;"."&amp;mergeValue(C12)</f>
        <v>#NAME?</v>
      </c>
      <c r="G12" s="591" t="s">
        <v>476</v>
      </c>
      <c r="H12" s="573"/>
      <c r="I12" s="550" t="s">
        <v>479</v>
      </c>
      <c r="J12" s="584"/>
      <c r="K12" s="559"/>
      <c r="L12" s="559"/>
      <c r="M12" s="559"/>
      <c r="N12" s="559"/>
    </row>
    <row r="13" spans="1:14" s="539" customFormat="1" ht="39" customHeight="1">
      <c r="A13" s="1277"/>
      <c r="B13" s="1277"/>
      <c r="C13" s="1277"/>
      <c r="D13" s="592">
        <v>1</v>
      </c>
      <c r="F13" s="585" t="e">
        <f ca="1">"4."&amp;mergeValue(A13) &amp;"."&amp;mergeValue(B13)&amp;"."&amp;mergeValue(C13)&amp;"."&amp;mergeValue(D13)</f>
        <v>#NAME?</v>
      </c>
      <c r="G13" s="602" t="s">
        <v>477</v>
      </c>
      <c r="H13" s="573"/>
      <c r="I13" s="1278" t="s">
        <v>569</v>
      </c>
      <c r="J13" s="584"/>
      <c r="K13" s="559"/>
      <c r="L13" s="559"/>
      <c r="M13" s="559"/>
      <c r="N13" s="559"/>
    </row>
    <row r="14" spans="1:14" s="539" customFormat="1" ht="18.75">
      <c r="A14" s="1277"/>
      <c r="B14" s="1277"/>
      <c r="C14" s="1277"/>
      <c r="D14" s="592"/>
      <c r="F14" s="588"/>
      <c r="G14" s="520" t="s">
        <v>4</v>
      </c>
      <c r="H14" s="593"/>
      <c r="I14" s="1278"/>
      <c r="J14" s="584"/>
      <c r="K14" s="559"/>
      <c r="L14" s="559"/>
      <c r="M14" s="559"/>
      <c r="N14" s="559"/>
    </row>
    <row r="15" spans="1:14" s="539" customFormat="1" ht="18.75">
      <c r="A15" s="1277"/>
      <c r="B15" s="1277"/>
      <c r="C15" s="592"/>
      <c r="D15" s="592"/>
      <c r="F15" s="603"/>
      <c r="G15" s="546" t="s">
        <v>401</v>
      </c>
      <c r="H15" s="604"/>
      <c r="I15" s="605"/>
      <c r="J15" s="584"/>
      <c r="K15" s="559"/>
      <c r="L15" s="559"/>
      <c r="M15" s="559"/>
      <c r="N15" s="559"/>
    </row>
    <row r="16" spans="1:14" s="539" customFormat="1" ht="18.75">
      <c r="A16" s="1277"/>
      <c r="B16" s="559"/>
      <c r="C16" s="559"/>
      <c r="D16" s="559"/>
      <c r="F16" s="588"/>
      <c r="G16" s="528" t="s">
        <v>483</v>
      </c>
      <c r="H16" s="589"/>
      <c r="I16" s="590"/>
      <c r="J16" s="584"/>
      <c r="K16" s="559"/>
      <c r="L16" s="559"/>
      <c r="M16" s="559"/>
      <c r="N16" s="559"/>
    </row>
    <row r="17" spans="1:14" s="539" customFormat="1" ht="18.75">
      <c r="A17" s="559"/>
      <c r="B17" s="559"/>
      <c r="C17" s="559"/>
      <c r="D17" s="559"/>
      <c r="F17" s="588"/>
      <c r="G17" s="535" t="s">
        <v>482</v>
      </c>
      <c r="H17" s="589"/>
      <c r="I17" s="590"/>
      <c r="J17" s="584"/>
      <c r="K17" s="559"/>
      <c r="L17" s="559"/>
      <c r="M17" s="559"/>
      <c r="N17" s="559"/>
    </row>
    <row r="18" spans="1:14" s="582" customFormat="1" ht="3" customHeight="1">
      <c r="A18" s="583"/>
      <c r="B18" s="583"/>
      <c r="C18" s="583"/>
      <c r="D18" s="583"/>
      <c r="F18" s="594"/>
      <c r="G18" s="595"/>
      <c r="H18" s="596"/>
      <c r="I18" s="597"/>
      <c r="J18" s="583"/>
      <c r="K18" s="583"/>
      <c r="L18" s="583"/>
      <c r="M18" s="583"/>
      <c r="N18" s="583"/>
    </row>
    <row r="19" spans="1:14" s="582" customFormat="1" ht="15" customHeight="1">
      <c r="A19" s="583"/>
      <c r="B19" s="583"/>
      <c r="C19" s="583"/>
      <c r="D19" s="583"/>
      <c r="F19" s="581"/>
      <c r="G19" s="1272" t="s">
        <v>571</v>
      </c>
      <c r="H19" s="1272"/>
      <c r="I19" s="563"/>
      <c r="J19" s="583"/>
      <c r="K19" s="583"/>
      <c r="L19" s="583"/>
      <c r="M19" s="583"/>
      <c r="N19" s="58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1">
    <tabColor rgb="FFEAEBEE"/>
    <pageSetUpPr fitToPage="1"/>
  </sheetPr>
  <dimension ref="A1:AB34"/>
  <sheetViews>
    <sheetView showGridLines="0" topLeftCell="I4" zoomScaleNormal="100" workbookViewId="0"/>
  </sheetViews>
  <sheetFormatPr defaultColWidth="10.5703125" defaultRowHeight="14.25"/>
  <cols>
    <col min="1" max="6" width="10.5703125" style="554" hidden="1" customWidth="1"/>
    <col min="7" max="8" width="9.140625" style="560" hidden="1" customWidth="1"/>
    <col min="9" max="9" width="3.7109375" style="501" customWidth="1"/>
    <col min="10" max="11" width="3.7109375" style="500" customWidth="1"/>
    <col min="12" max="12" width="12.7109375" style="493" customWidth="1"/>
    <col min="13" max="13" width="44.7109375" style="493" customWidth="1"/>
    <col min="14" max="14" width="1.7109375" style="493" hidden="1" customWidth="1"/>
    <col min="15" max="15" width="29.7109375" style="493" hidden="1" customWidth="1"/>
    <col min="16" max="17" width="23.7109375" style="493" hidden="1" customWidth="1"/>
    <col min="18" max="18" width="11.7109375" style="493" customWidth="1"/>
    <col min="19" max="19" width="3.7109375" style="493" customWidth="1"/>
    <col min="20" max="20" width="11.7109375" style="493" customWidth="1"/>
    <col min="21" max="21" width="8.5703125" style="493" hidden="1" customWidth="1"/>
    <col min="22" max="22" width="4.7109375" style="493" customWidth="1"/>
    <col min="23" max="23" width="115.7109375" style="493" customWidth="1"/>
    <col min="24" max="25" width="10.5703125" style="554"/>
    <col min="26" max="26" width="11.140625" style="554" customWidth="1"/>
    <col min="27" max="28" width="10.5703125" style="554"/>
    <col min="29" max="16384" width="10.5703125" style="493"/>
  </cols>
  <sheetData>
    <row r="1" spans="1:28" hidden="1">
      <c r="Q1" s="552"/>
      <c r="R1" s="552"/>
    </row>
    <row r="2" spans="1:28" hidden="1">
      <c r="U2" s="552"/>
    </row>
    <row r="3" spans="1:28" hidden="1"/>
    <row r="4" spans="1:28" ht="3" customHeight="1">
      <c r="J4" s="499"/>
      <c r="K4" s="499"/>
      <c r="L4" s="494"/>
      <c r="M4" s="494"/>
      <c r="N4" s="494"/>
      <c r="O4" s="502"/>
      <c r="P4" s="502"/>
      <c r="Q4" s="502"/>
      <c r="R4" s="502"/>
      <c r="S4" s="502"/>
      <c r="T4" s="502"/>
      <c r="U4" s="502"/>
    </row>
    <row r="5" spans="1:28" ht="26.1" customHeight="1">
      <c r="J5" s="499"/>
      <c r="K5" s="499"/>
      <c r="L5" s="1306" t="s">
        <v>717</v>
      </c>
      <c r="M5" s="1306"/>
      <c r="N5" s="1306"/>
      <c r="O5" s="1306"/>
      <c r="P5" s="1306"/>
      <c r="Q5" s="1306"/>
      <c r="R5" s="1306"/>
      <c r="S5" s="1306"/>
      <c r="T5" s="1306"/>
      <c r="U5" s="633"/>
    </row>
    <row r="6" spans="1:28" ht="3" customHeight="1">
      <c r="J6" s="499"/>
      <c r="K6" s="499"/>
      <c r="L6" s="494"/>
      <c r="M6" s="494"/>
      <c r="N6" s="494"/>
      <c r="O6" s="498"/>
      <c r="P6" s="498"/>
      <c r="Q6" s="498"/>
      <c r="R6" s="498"/>
      <c r="S6" s="498"/>
      <c r="T6" s="498"/>
      <c r="U6" s="498"/>
      <c r="V6" s="502"/>
    </row>
    <row r="7" spans="1:28" s="746" customFormat="1" ht="5.25" hidden="1">
      <c r="A7" s="1122"/>
      <c r="B7" s="1122"/>
      <c r="C7" s="1122"/>
      <c r="D7" s="1122"/>
      <c r="E7" s="1122"/>
      <c r="F7" s="1122"/>
      <c r="G7" s="1122"/>
      <c r="H7" s="1122"/>
      <c r="L7" s="1173"/>
      <c r="M7" s="1046"/>
      <c r="O7" s="1282"/>
      <c r="P7" s="1282"/>
      <c r="Q7" s="1282"/>
      <c r="R7" s="1282"/>
      <c r="S7" s="1282"/>
      <c r="T7" s="1282"/>
      <c r="U7" s="780"/>
      <c r="V7" s="780"/>
      <c r="X7" s="1122"/>
      <c r="Y7" s="1122"/>
      <c r="Z7" s="1122"/>
      <c r="AA7" s="1122"/>
      <c r="AB7" s="1122"/>
    </row>
    <row r="8" spans="1:28" s="539" customFormat="1" ht="18.75">
      <c r="A8" s="559"/>
      <c r="B8" s="559"/>
      <c r="C8" s="559"/>
      <c r="D8" s="559"/>
      <c r="E8" s="559"/>
      <c r="F8" s="559"/>
      <c r="G8" s="559"/>
      <c r="H8" s="559"/>
      <c r="L8" s="469"/>
      <c r="M8" s="586" t="str">
        <f>"Дата подачи заявления об "&amp;IF(datePr_ch="","утверждении","изменении") &amp; " тарифов"</f>
        <v>Дата подачи заявления об утверждении тарифов</v>
      </c>
      <c r="N8" s="1126"/>
      <c r="O8" s="1283" t="str">
        <f>IF(datePr_ch="",IF(datePr="","",datePr),datePr_ch)</f>
        <v>31.08.2022</v>
      </c>
      <c r="P8" s="1283"/>
      <c r="Q8" s="1283"/>
      <c r="R8" s="1283"/>
      <c r="S8" s="1283"/>
      <c r="T8" s="1283"/>
      <c r="U8" s="551"/>
      <c r="V8" s="551"/>
      <c r="W8" s="489"/>
      <c r="X8" s="559"/>
      <c r="Y8" s="559"/>
      <c r="Z8" s="559"/>
      <c r="AA8" s="559"/>
      <c r="AB8" s="559"/>
    </row>
    <row r="9" spans="1:28" s="539" customFormat="1" ht="22.5">
      <c r="A9" s="559"/>
      <c r="B9" s="559"/>
      <c r="C9" s="559"/>
      <c r="D9" s="559"/>
      <c r="E9" s="559"/>
      <c r="F9" s="559"/>
      <c r="G9" s="559"/>
      <c r="H9" s="559"/>
      <c r="L9" s="522"/>
      <c r="M9" s="586" t="str">
        <f>"Номер подачи заявления об "&amp;IF(numberPr_ch="","утверждении","изменении") &amp; " тарифов"</f>
        <v>Номер подачи заявления об утверждении тарифов</v>
      </c>
      <c r="N9" s="1126"/>
      <c r="O9" s="1283" t="str">
        <f>IF(numberPr_ch="",IF(numberPr="","",numberPr),numberPr_ch)</f>
        <v>Исх.№ 5191/05-02 (Вх.№ 7599)</v>
      </c>
      <c r="P9" s="1283"/>
      <c r="Q9" s="1283"/>
      <c r="R9" s="1283"/>
      <c r="S9" s="1283"/>
      <c r="T9" s="1283"/>
      <c r="U9" s="551"/>
      <c r="V9" s="551"/>
      <c r="W9" s="489"/>
      <c r="X9" s="559"/>
      <c r="Y9" s="559"/>
      <c r="Z9" s="559"/>
      <c r="AA9" s="559"/>
      <c r="AB9" s="559"/>
    </row>
    <row r="10" spans="1:28" s="746" customFormat="1" ht="5.25" hidden="1">
      <c r="A10" s="1122"/>
      <c r="B10" s="1122"/>
      <c r="C10" s="1122"/>
      <c r="D10" s="1122"/>
      <c r="E10" s="1122"/>
      <c r="F10" s="1122"/>
      <c r="G10" s="1122"/>
      <c r="H10" s="1122"/>
      <c r="L10" s="1140"/>
      <c r="M10" s="1046"/>
      <c r="O10" s="1282"/>
      <c r="P10" s="1282"/>
      <c r="Q10" s="1282"/>
      <c r="R10" s="1282"/>
      <c r="S10" s="1282"/>
      <c r="T10" s="1282"/>
      <c r="U10" s="780"/>
      <c r="V10" s="780"/>
      <c r="X10" s="1122"/>
      <c r="Y10" s="1122"/>
      <c r="Z10" s="1122"/>
      <c r="AA10" s="1122"/>
      <c r="AB10" s="1122"/>
    </row>
    <row r="11" spans="1:28" s="539" customFormat="1" ht="11.25" hidden="1">
      <c r="A11" s="559"/>
      <c r="B11" s="559"/>
      <c r="C11" s="559"/>
      <c r="D11" s="559"/>
      <c r="E11" s="559"/>
      <c r="F11" s="559"/>
      <c r="G11" s="559"/>
      <c r="H11" s="559"/>
      <c r="L11" s="1307"/>
      <c r="M11" s="1307"/>
      <c r="N11" s="536"/>
      <c r="O11" s="551"/>
      <c r="P11" s="551"/>
      <c r="Q11" s="551"/>
      <c r="R11" s="551"/>
      <c r="S11" s="551"/>
      <c r="T11" s="551"/>
      <c r="U11" s="557" t="s">
        <v>371</v>
      </c>
      <c r="X11" s="559"/>
      <c r="Y11" s="559"/>
      <c r="Z11" s="559"/>
      <c r="AA11" s="559"/>
      <c r="AB11" s="559"/>
    </row>
    <row r="12" spans="1:28">
      <c r="J12" s="499"/>
      <c r="K12" s="499"/>
      <c r="L12" s="494"/>
      <c r="M12" s="494"/>
      <c r="N12" s="472"/>
      <c r="O12" s="1284"/>
      <c r="P12" s="1284"/>
      <c r="Q12" s="1284"/>
      <c r="R12" s="1284"/>
      <c r="S12" s="1284"/>
      <c r="T12" s="1284"/>
      <c r="U12" s="1284"/>
    </row>
    <row r="13" spans="1:28">
      <c r="J13" s="499"/>
      <c r="K13" s="499"/>
      <c r="L13" s="1234" t="s">
        <v>445</v>
      </c>
      <c r="M13" s="1234"/>
      <c r="N13" s="1234"/>
      <c r="O13" s="1234"/>
      <c r="P13" s="1234"/>
      <c r="Q13" s="1234"/>
      <c r="R13" s="1234"/>
      <c r="S13" s="1234"/>
      <c r="T13" s="1234"/>
      <c r="U13" s="1234"/>
      <c r="V13" s="1234"/>
      <c r="W13" s="1234" t="s">
        <v>446</v>
      </c>
    </row>
    <row r="14" spans="1:28" ht="14.25" customHeight="1">
      <c r="J14" s="499"/>
      <c r="K14" s="499"/>
      <c r="L14" s="1290" t="s">
        <v>91</v>
      </c>
      <c r="M14" s="1290" t="s">
        <v>602</v>
      </c>
      <c r="N14" s="630"/>
      <c r="O14" s="1291" t="s">
        <v>604</v>
      </c>
      <c r="P14" s="1292"/>
      <c r="Q14" s="1292"/>
      <c r="R14" s="1292"/>
      <c r="S14" s="1292"/>
      <c r="T14" s="1293"/>
      <c r="U14" s="1301" t="s">
        <v>339</v>
      </c>
      <c r="V14" s="1287" t="s">
        <v>274</v>
      </c>
      <c r="W14" s="1234"/>
    </row>
    <row r="15" spans="1:28" ht="14.25" customHeight="1">
      <c r="J15" s="499"/>
      <c r="K15" s="499"/>
      <c r="L15" s="1290"/>
      <c r="M15" s="1290"/>
      <c r="N15" s="631"/>
      <c r="O15" s="1296" t="s">
        <v>578</v>
      </c>
      <c r="P15" s="1294" t="s">
        <v>270</v>
      </c>
      <c r="Q15" s="1295"/>
      <c r="R15" s="1298" t="s">
        <v>615</v>
      </c>
      <c r="S15" s="1299"/>
      <c r="T15" s="1300"/>
      <c r="U15" s="1302"/>
      <c r="V15" s="1288"/>
      <c r="W15" s="1234"/>
    </row>
    <row r="16" spans="1:28" ht="33.75" customHeight="1">
      <c r="J16" s="499"/>
      <c r="K16" s="499"/>
      <c r="L16" s="1290"/>
      <c r="M16" s="1290"/>
      <c r="N16" s="632"/>
      <c r="O16" s="1297"/>
      <c r="P16" s="505" t="s">
        <v>579</v>
      </c>
      <c r="Q16" s="505" t="s">
        <v>6</v>
      </c>
      <c r="R16" s="506" t="s">
        <v>273</v>
      </c>
      <c r="S16" s="1285" t="s">
        <v>272</v>
      </c>
      <c r="T16" s="1286"/>
      <c r="U16" s="1303"/>
      <c r="V16" s="1289"/>
      <c r="W16" s="1234"/>
    </row>
    <row r="17" spans="1:28">
      <c r="J17" s="499"/>
      <c r="K17" s="538">
        <v>1</v>
      </c>
      <c r="L17" s="616" t="s">
        <v>92</v>
      </c>
      <c r="M17" s="616" t="s">
        <v>48</v>
      </c>
      <c r="N17" s="618" t="str">
        <f ca="1">OFFSET(N17,0,-1)</f>
        <v>2</v>
      </c>
      <c r="O17" s="617">
        <f ca="1">OFFSET(O17,0,-1)+1</f>
        <v>3</v>
      </c>
      <c r="P17" s="617">
        <f ca="1">OFFSET(P17,0,-1)+1</f>
        <v>4</v>
      </c>
      <c r="Q17" s="617">
        <f ca="1">OFFSET(Q17,0,-1)+1</f>
        <v>5</v>
      </c>
      <c r="R17" s="617">
        <f ca="1">OFFSET(R17,0,-1)+1</f>
        <v>6</v>
      </c>
      <c r="S17" s="1308">
        <f ca="1">OFFSET(S17,0,-1)+1</f>
        <v>7</v>
      </c>
      <c r="T17" s="1308"/>
      <c r="U17" s="617">
        <f ca="1">OFFSET(U17,0,-2)+1</f>
        <v>8</v>
      </c>
      <c r="V17" s="618">
        <f ca="1">OFFSET(V17,0,-1)</f>
        <v>8</v>
      </c>
      <c r="W17" s="617">
        <f ca="1">OFFSET(W17,0,-1)+1</f>
        <v>9</v>
      </c>
    </row>
    <row r="18" spans="1:28" ht="22.5">
      <c r="A18" s="1309">
        <v>1</v>
      </c>
      <c r="B18" s="795"/>
      <c r="C18" s="795"/>
      <c r="D18" s="795"/>
      <c r="E18" s="796"/>
      <c r="F18" s="797"/>
      <c r="G18" s="797"/>
      <c r="H18" s="797"/>
      <c r="I18" s="798"/>
      <c r="J18" s="793"/>
      <c r="K18" s="800"/>
      <c r="L18" s="562" t="e">
        <f ca="1">mergeValue(A18)</f>
        <v>#NAME?</v>
      </c>
      <c r="M18" s="610" t="s">
        <v>19</v>
      </c>
      <c r="N18" s="615"/>
      <c r="O18" s="1310"/>
      <c r="P18" s="1310"/>
      <c r="Q18" s="1310"/>
      <c r="R18" s="1310"/>
      <c r="S18" s="1310"/>
      <c r="T18" s="1310"/>
      <c r="U18" s="1310"/>
      <c r="V18" s="1310"/>
      <c r="W18" s="599" t="s">
        <v>718</v>
      </c>
      <c r="Y18" s="558"/>
      <c r="Z18" s="558" t="str">
        <f t="shared" ref="Z18:Z31" si="0">IF(M18="","",M18 )</f>
        <v>Наименование тарифа</v>
      </c>
      <c r="AA18" s="558"/>
      <c r="AB18" s="558"/>
    </row>
    <row r="19" spans="1:28" ht="22.5">
      <c r="A19" s="1309"/>
      <c r="B19" s="1309">
        <v>1</v>
      </c>
      <c r="C19" s="795"/>
      <c r="D19" s="795"/>
      <c r="E19" s="797"/>
      <c r="F19" s="797"/>
      <c r="G19" s="797"/>
      <c r="H19" s="797"/>
      <c r="I19" s="792"/>
      <c r="J19" s="791"/>
      <c r="K19" s="794"/>
      <c r="L19" s="562" t="e">
        <f ca="1">mergeValue(A19) &amp;"."&amp; mergeValue(B19)</f>
        <v>#NAME?</v>
      </c>
      <c r="M19" s="516" t="s">
        <v>15</v>
      </c>
      <c r="N19" s="615"/>
      <c r="O19" s="1310"/>
      <c r="P19" s="1310"/>
      <c r="Q19" s="1310"/>
      <c r="R19" s="1310"/>
      <c r="S19" s="1310"/>
      <c r="T19" s="1310"/>
      <c r="U19" s="1310"/>
      <c r="V19" s="1310"/>
      <c r="W19" s="599" t="s">
        <v>459</v>
      </c>
      <c r="Y19" s="558"/>
      <c r="Z19" s="558" t="str">
        <f t="shared" si="0"/>
        <v>Территория действия тарифа</v>
      </c>
      <c r="AA19" s="558"/>
      <c r="AB19" s="558"/>
    </row>
    <row r="20" spans="1:28" ht="22.5">
      <c r="A20" s="1309"/>
      <c r="B20" s="1309"/>
      <c r="C20" s="1309">
        <v>1</v>
      </c>
      <c r="D20" s="795"/>
      <c r="E20" s="797"/>
      <c r="F20" s="797"/>
      <c r="G20" s="797"/>
      <c r="H20" s="797"/>
      <c r="I20" s="799"/>
      <c r="J20" s="791"/>
      <c r="K20" s="794"/>
      <c r="L20" s="562" t="e">
        <f ca="1">mergeValue(A20) &amp;"."&amp; mergeValue(B20)&amp;"."&amp; mergeValue(C20)</f>
        <v>#NAME?</v>
      </c>
      <c r="M20" s="517" t="s">
        <v>7</v>
      </c>
      <c r="N20" s="615"/>
      <c r="O20" s="1310"/>
      <c r="P20" s="1310"/>
      <c r="Q20" s="1310"/>
      <c r="R20" s="1310"/>
      <c r="S20" s="1310"/>
      <c r="T20" s="1310"/>
      <c r="U20" s="1310"/>
      <c r="V20" s="1310"/>
      <c r="W20" s="599" t="s">
        <v>600</v>
      </c>
      <c r="Y20" s="558"/>
      <c r="Z20" s="558" t="str">
        <f t="shared" si="0"/>
        <v xml:space="preserve">Наименование системы теплоснабжения </v>
      </c>
      <c r="AA20" s="558"/>
      <c r="AB20" s="558"/>
    </row>
    <row r="21" spans="1:28" ht="22.5">
      <c r="A21" s="1309"/>
      <c r="B21" s="1309"/>
      <c r="C21" s="1309"/>
      <c r="D21" s="1309">
        <v>1</v>
      </c>
      <c r="E21" s="797"/>
      <c r="F21" s="797"/>
      <c r="G21" s="797"/>
      <c r="H21" s="797"/>
      <c r="I21" s="799"/>
      <c r="J21" s="791"/>
      <c r="K21" s="794"/>
      <c r="L21" s="562" t="e">
        <f ca="1">mergeValue(A21) &amp;"."&amp; mergeValue(B21)&amp;"."&amp; mergeValue(C21)&amp;"."&amp; mergeValue(D21)</f>
        <v>#NAME?</v>
      </c>
      <c r="M21" s="518" t="s">
        <v>21</v>
      </c>
      <c r="N21" s="615"/>
      <c r="O21" s="1310"/>
      <c r="P21" s="1310"/>
      <c r="Q21" s="1310"/>
      <c r="R21" s="1310"/>
      <c r="S21" s="1310"/>
      <c r="T21" s="1310"/>
      <c r="U21" s="1310"/>
      <c r="V21" s="1310"/>
      <c r="W21" s="599" t="s">
        <v>601</v>
      </c>
      <c r="Y21" s="558"/>
      <c r="Z21" s="558" t="str">
        <f t="shared" si="0"/>
        <v xml:space="preserve">Источник тепловой энергии  </v>
      </c>
      <c r="AA21" s="558"/>
      <c r="AB21" s="558"/>
    </row>
    <row r="22" spans="1:28" ht="78.75">
      <c r="A22" s="1309"/>
      <c r="B22" s="1309"/>
      <c r="C22" s="1309"/>
      <c r="D22" s="1309"/>
      <c r="E22" s="1309">
        <v>1</v>
      </c>
      <c r="F22" s="797"/>
      <c r="G22" s="797"/>
      <c r="H22" s="795">
        <v>1</v>
      </c>
      <c r="I22" s="1309">
        <v>1</v>
      </c>
      <c r="J22" s="797"/>
      <c r="K22" s="802"/>
      <c r="L22" s="562" t="e">
        <f ca="1">mergeValue(A22) &amp;"."&amp; mergeValue(B22)&amp;"."&amp; mergeValue(C22)&amp;"."&amp; mergeValue(D22)&amp;"."&amp; mergeValue(E22)</f>
        <v>#NAME?</v>
      </c>
      <c r="M22" s="524" t="s">
        <v>8</v>
      </c>
      <c r="N22" s="615"/>
      <c r="O22" s="1311"/>
      <c r="P22" s="1311"/>
      <c r="Q22" s="1311"/>
      <c r="R22" s="1311"/>
      <c r="S22" s="1311"/>
      <c r="T22" s="1311"/>
      <c r="U22" s="1311"/>
      <c r="V22" s="1311"/>
      <c r="W22" s="599" t="s">
        <v>719</v>
      </c>
      <c r="Y22" s="558"/>
      <c r="Z22" s="558" t="str">
        <f t="shared" si="0"/>
        <v>Схема подключения теплопотребляющей установки к коллектору источника тепловой энергии</v>
      </c>
      <c r="AA22" s="558"/>
      <c r="AB22" s="558"/>
    </row>
    <row r="23" spans="1:28" ht="33.75">
      <c r="A23" s="1309"/>
      <c r="B23" s="1309"/>
      <c r="C23" s="1309"/>
      <c r="D23" s="1309"/>
      <c r="E23" s="1309"/>
      <c r="F23" s="1309">
        <v>1</v>
      </c>
      <c r="G23" s="795"/>
      <c r="H23" s="795"/>
      <c r="I23" s="1309"/>
      <c r="J23" s="1309">
        <v>1</v>
      </c>
      <c r="K23" s="803"/>
      <c r="L23" s="562" t="e">
        <f ca="1">mergeValue(A23) &amp;"."&amp; mergeValue(B23)&amp;"."&amp; mergeValue(C23)&amp;"."&amp; mergeValue(D23)&amp;"."&amp; mergeValue(E23)&amp;"."&amp; mergeValue(F23)</f>
        <v>#NAME?</v>
      </c>
      <c r="M23" s="525" t="s">
        <v>9</v>
      </c>
      <c r="N23" s="615"/>
      <c r="O23" s="1312"/>
      <c r="P23" s="1313"/>
      <c r="Q23" s="1313"/>
      <c r="R23" s="1313"/>
      <c r="S23" s="1313"/>
      <c r="T23" s="1313"/>
      <c r="U23" s="1313"/>
      <c r="V23" s="1314"/>
      <c r="W23" s="599" t="s">
        <v>720</v>
      </c>
      <c r="Y23" s="558"/>
      <c r="Z23" s="558" t="str">
        <f t="shared" si="0"/>
        <v>Группа потребителей</v>
      </c>
      <c r="AA23" s="558"/>
      <c r="AB23" s="558"/>
    </row>
    <row r="24" spans="1:28" ht="122.1" customHeight="1">
      <c r="A24" s="1309"/>
      <c r="B24" s="1309"/>
      <c r="C24" s="1309"/>
      <c r="D24" s="1309"/>
      <c r="E24" s="1309"/>
      <c r="F24" s="1309"/>
      <c r="G24" s="795">
        <v>1</v>
      </c>
      <c r="H24" s="795"/>
      <c r="I24" s="1309"/>
      <c r="J24" s="1309"/>
      <c r="K24" s="803">
        <v>1</v>
      </c>
      <c r="L24" s="562" t="e">
        <f ca="1">mergeValue(A24) &amp;"."&amp; mergeValue(B24)&amp;"."&amp; mergeValue(C24)&amp;"."&amp; mergeValue(D24)&amp;"."&amp; mergeValue(E24)&amp;"."&amp; mergeValue(F24)&amp;"."&amp; mergeValue(G24)</f>
        <v>#NAME?</v>
      </c>
      <c r="M24" s="1088"/>
      <c r="N24" s="615"/>
      <c r="O24" s="532"/>
      <c r="P24" s="532"/>
      <c r="Q24" s="1040"/>
      <c r="R24" s="1315"/>
      <c r="S24" s="1305" t="s">
        <v>83</v>
      </c>
      <c r="T24" s="1304"/>
      <c r="U24" s="1305" t="s">
        <v>84</v>
      </c>
      <c r="V24" s="532"/>
      <c r="W24" s="1279" t="s">
        <v>721</v>
      </c>
      <c r="X24" s="554" t="e">
        <f ca="1">strCheckDate(O25:V25)</f>
        <v>#NAME?</v>
      </c>
      <c r="Y24" s="558"/>
      <c r="Z24" s="558" t="str">
        <f t="shared" si="0"/>
        <v/>
      </c>
      <c r="AA24" s="558"/>
      <c r="AB24" s="558"/>
    </row>
    <row r="25" spans="1:28" ht="11.25" hidden="1">
      <c r="A25" s="1309"/>
      <c r="B25" s="1309"/>
      <c r="C25" s="1309"/>
      <c r="D25" s="1309"/>
      <c r="E25" s="1309"/>
      <c r="F25" s="1309"/>
      <c r="G25" s="795"/>
      <c r="H25" s="795"/>
      <c r="I25" s="1309"/>
      <c r="J25" s="1309"/>
      <c r="K25" s="803"/>
      <c r="L25" s="569"/>
      <c r="M25" s="615"/>
      <c r="N25" s="615"/>
      <c r="O25" s="532"/>
      <c r="P25" s="532"/>
      <c r="Q25" s="553" t="str">
        <f>R24 &amp; "-" &amp; T24</f>
        <v>-</v>
      </c>
      <c r="R25" s="1304"/>
      <c r="S25" s="1305"/>
      <c r="T25" s="1304"/>
      <c r="U25" s="1305"/>
      <c r="V25" s="532"/>
      <c r="W25" s="1280"/>
      <c r="Y25" s="558"/>
      <c r="Z25" s="558" t="str">
        <f t="shared" si="0"/>
        <v/>
      </c>
      <c r="AA25" s="558"/>
      <c r="AB25" s="558"/>
    </row>
    <row r="26" spans="1:28" ht="15" customHeight="1">
      <c r="A26" s="1309"/>
      <c r="B26" s="1309"/>
      <c r="C26" s="1309"/>
      <c r="D26" s="1309"/>
      <c r="E26" s="1309"/>
      <c r="F26" s="1309"/>
      <c r="G26" s="797"/>
      <c r="H26" s="795"/>
      <c r="I26" s="1309"/>
      <c r="J26" s="1309"/>
      <c r="K26" s="802"/>
      <c r="L26" s="508"/>
      <c r="M26" s="527" t="s">
        <v>24</v>
      </c>
      <c r="N26" s="534"/>
      <c r="O26" s="534"/>
      <c r="P26" s="534"/>
      <c r="Q26" s="534"/>
      <c r="R26" s="534"/>
      <c r="S26" s="534"/>
      <c r="T26" s="534"/>
      <c r="U26" s="534"/>
      <c r="V26" s="530"/>
      <c r="W26" s="1281"/>
      <c r="Y26" s="558"/>
      <c r="Z26" s="558" t="str">
        <f t="shared" si="0"/>
        <v>Добавить вид теплоносителя (параметры теплоносителя)</v>
      </c>
      <c r="AA26" s="558"/>
      <c r="AB26" s="558"/>
    </row>
    <row r="27" spans="1:28" ht="15" customHeight="1">
      <c r="A27" s="1309"/>
      <c r="B27" s="1309"/>
      <c r="C27" s="1309"/>
      <c r="D27" s="1309"/>
      <c r="E27" s="1309"/>
      <c r="F27" s="797"/>
      <c r="G27" s="797"/>
      <c r="H27" s="795"/>
      <c r="I27" s="1309"/>
      <c r="J27" s="797"/>
      <c r="K27" s="802"/>
      <c r="L27" s="508"/>
      <c r="M27" s="526" t="s">
        <v>10</v>
      </c>
      <c r="N27" s="534"/>
      <c r="O27" s="534"/>
      <c r="P27" s="534"/>
      <c r="Q27" s="534"/>
      <c r="R27" s="534"/>
      <c r="S27" s="534"/>
      <c r="T27" s="534"/>
      <c r="U27" s="533"/>
      <c r="V27" s="534"/>
      <c r="W27" s="634"/>
      <c r="Y27" s="558"/>
      <c r="Z27" s="558" t="str">
        <f t="shared" si="0"/>
        <v>Добавить группу потребителей</v>
      </c>
      <c r="AA27" s="558"/>
      <c r="AB27" s="558"/>
    </row>
    <row r="28" spans="1:28" ht="15" customHeight="1">
      <c r="A28" s="1309"/>
      <c r="B28" s="1309"/>
      <c r="C28" s="1309"/>
      <c r="D28" s="1309"/>
      <c r="E28" s="801"/>
      <c r="F28" s="797"/>
      <c r="G28" s="797"/>
      <c r="H28" s="797"/>
      <c r="I28" s="793"/>
      <c r="J28" s="790"/>
      <c r="K28" s="800"/>
      <c r="L28" s="508"/>
      <c r="M28" s="521" t="s">
        <v>11</v>
      </c>
      <c r="N28" s="534"/>
      <c r="O28" s="534"/>
      <c r="P28" s="534"/>
      <c r="Q28" s="534"/>
      <c r="R28" s="534"/>
      <c r="S28" s="534"/>
      <c r="T28" s="534"/>
      <c r="U28" s="533"/>
      <c r="V28" s="534"/>
      <c r="W28" s="634"/>
      <c r="Y28" s="558"/>
      <c r="Z28" s="558" t="str">
        <f t="shared" si="0"/>
        <v>Добавить схему подключения</v>
      </c>
      <c r="AA28" s="558"/>
      <c r="AB28" s="558"/>
    </row>
    <row r="29" spans="1:28" ht="15" customHeight="1">
      <c r="A29" s="1309"/>
      <c r="B29" s="1309"/>
      <c r="C29" s="1309"/>
      <c r="D29" s="801"/>
      <c r="E29" s="801"/>
      <c r="F29" s="797"/>
      <c r="G29" s="797"/>
      <c r="H29" s="797"/>
      <c r="I29" s="793"/>
      <c r="J29" s="790"/>
      <c r="K29" s="800"/>
      <c r="L29" s="508"/>
      <c r="M29" s="520" t="s">
        <v>16</v>
      </c>
      <c r="N29" s="534"/>
      <c r="O29" s="534"/>
      <c r="P29" s="534"/>
      <c r="Q29" s="534"/>
      <c r="R29" s="534"/>
      <c r="S29" s="534"/>
      <c r="T29" s="534"/>
      <c r="U29" s="533"/>
      <c r="V29" s="534"/>
      <c r="W29" s="634"/>
      <c r="Y29" s="558"/>
      <c r="Z29" s="558" t="str">
        <f t="shared" si="0"/>
        <v>Добавить источник тепловой энергии</v>
      </c>
      <c r="AA29" s="558"/>
      <c r="AB29" s="558"/>
    </row>
    <row r="30" spans="1:28" ht="15" customHeight="1">
      <c r="A30" s="1309"/>
      <c r="B30" s="1309"/>
      <c r="C30" s="801"/>
      <c r="D30" s="801"/>
      <c r="E30" s="801"/>
      <c r="F30" s="801"/>
      <c r="G30" s="806"/>
      <c r="H30" s="793"/>
      <c r="I30" s="804"/>
      <c r="J30" s="790"/>
      <c r="K30" s="805"/>
      <c r="L30" s="508"/>
      <c r="M30" s="519" t="s">
        <v>17</v>
      </c>
      <c r="N30" s="534"/>
      <c r="O30" s="534"/>
      <c r="P30" s="534"/>
      <c r="Q30" s="534"/>
      <c r="R30" s="534"/>
      <c r="S30" s="534"/>
      <c r="T30" s="534"/>
      <c r="U30" s="533"/>
      <c r="V30" s="534"/>
      <c r="W30" s="634"/>
      <c r="Y30" s="558"/>
      <c r="Z30" s="558" t="str">
        <f t="shared" si="0"/>
        <v>Добавить наименование системы теплоснабжения</v>
      </c>
      <c r="AA30" s="558"/>
      <c r="AB30" s="558"/>
    </row>
    <row r="31" spans="1:28" ht="15" customHeight="1">
      <c r="A31" s="1309"/>
      <c r="B31" s="801"/>
      <c r="C31" s="801"/>
      <c r="D31" s="801"/>
      <c r="E31" s="801"/>
      <c r="F31" s="801"/>
      <c r="G31" s="806"/>
      <c r="H31" s="793"/>
      <c r="I31" s="793"/>
      <c r="J31" s="790"/>
      <c r="K31" s="800"/>
      <c r="L31" s="508"/>
      <c r="M31" s="528" t="s">
        <v>18</v>
      </c>
      <c r="N31" s="534"/>
      <c r="O31" s="534"/>
      <c r="P31" s="534"/>
      <c r="Q31" s="534"/>
      <c r="R31" s="534"/>
      <c r="S31" s="534"/>
      <c r="T31" s="534"/>
      <c r="U31" s="533"/>
      <c r="V31" s="534"/>
      <c r="W31" s="634"/>
      <c r="Y31" s="558"/>
      <c r="Z31" s="558" t="str">
        <f t="shared" si="0"/>
        <v>Добавить территорию действия тарифа</v>
      </c>
      <c r="AA31" s="558"/>
      <c r="AB31" s="558"/>
    </row>
    <row r="32" spans="1:28" s="492" customFormat="1" ht="15" customHeight="1">
      <c r="A32" s="789"/>
      <c r="B32" s="789"/>
      <c r="C32" s="789"/>
      <c r="D32" s="789"/>
      <c r="E32" s="789"/>
      <c r="F32" s="789"/>
      <c r="G32" s="789"/>
      <c r="H32" s="789"/>
      <c r="I32" s="789"/>
      <c r="J32" s="789"/>
      <c r="K32" s="789"/>
      <c r="L32" s="462"/>
      <c r="M32" s="535" t="s">
        <v>308</v>
      </c>
      <c r="N32" s="534"/>
      <c r="O32" s="534"/>
      <c r="P32" s="534"/>
      <c r="Q32" s="534"/>
      <c r="R32" s="534"/>
      <c r="S32" s="534"/>
      <c r="T32" s="534"/>
      <c r="U32" s="533"/>
      <c r="V32" s="534"/>
      <c r="W32" s="634"/>
      <c r="X32" s="556"/>
      <c r="Y32" s="556"/>
      <c r="Z32" s="556"/>
      <c r="AA32" s="556"/>
      <c r="AB32" s="556"/>
    </row>
    <row r="33" spans="1:28" ht="11.25">
      <c r="A33" s="493"/>
      <c r="B33" s="493"/>
      <c r="C33" s="493"/>
      <c r="D33" s="493"/>
      <c r="E33" s="493"/>
      <c r="F33" s="493"/>
      <c r="G33" s="493"/>
      <c r="H33" s="493"/>
      <c r="I33" s="493"/>
      <c r="J33" s="493"/>
      <c r="K33" s="493"/>
      <c r="X33" s="493"/>
      <c r="Y33" s="493"/>
      <c r="Z33" s="493"/>
      <c r="AA33" s="493"/>
      <c r="AB33" s="493"/>
    </row>
    <row r="34" spans="1:28" ht="89.25" customHeight="1">
      <c r="L34" s="1">
        <v>1</v>
      </c>
      <c r="M34" s="1272" t="s">
        <v>722</v>
      </c>
      <c r="N34" s="1272"/>
      <c r="O34" s="1272"/>
      <c r="P34" s="1272"/>
      <c r="Q34" s="1272"/>
      <c r="R34" s="1272"/>
      <c r="S34" s="1272"/>
      <c r="T34" s="1272"/>
      <c r="U34" s="1272"/>
      <c r="V34" s="1272"/>
      <c r="W34" s="1272"/>
    </row>
  </sheetData>
  <sheetProtection password="FA9C" sheet="1" objects="1" scenarios="1" formatColumns="0" formatRows="0"/>
  <dataConsolidate link="1"/>
  <mergeCells count="39">
    <mergeCell ref="I22:I27"/>
    <mergeCell ref="J23:J26"/>
    <mergeCell ref="A18:A31"/>
    <mergeCell ref="O18:V18"/>
    <mergeCell ref="B19:B30"/>
    <mergeCell ref="O19:V19"/>
    <mergeCell ref="C20:C29"/>
    <mergeCell ref="O20:V20"/>
    <mergeCell ref="D21:D28"/>
    <mergeCell ref="O21:V21"/>
    <mergeCell ref="E22:E27"/>
    <mergeCell ref="O22:V22"/>
    <mergeCell ref="F23:F26"/>
    <mergeCell ref="O23:V23"/>
    <mergeCell ref="R24:R25"/>
    <mergeCell ref="S24:S25"/>
    <mergeCell ref="R15:T15"/>
    <mergeCell ref="U14:U16"/>
    <mergeCell ref="T24:T25"/>
    <mergeCell ref="U24:U25"/>
    <mergeCell ref="L5:T5"/>
    <mergeCell ref="L11:M11"/>
    <mergeCell ref="S17:T17"/>
    <mergeCell ref="M34:W34"/>
    <mergeCell ref="W24:W26"/>
    <mergeCell ref="O7:T7"/>
    <mergeCell ref="O8:T8"/>
    <mergeCell ref="O9:T9"/>
    <mergeCell ref="O10:T10"/>
    <mergeCell ref="O12:U12"/>
    <mergeCell ref="W13:W16"/>
    <mergeCell ref="S16:T16"/>
    <mergeCell ref="V14:V16"/>
    <mergeCell ref="L13:V13"/>
    <mergeCell ref="L14:L16"/>
    <mergeCell ref="M14:M16"/>
    <mergeCell ref="O14:T14"/>
    <mergeCell ref="P15:Q15"/>
    <mergeCell ref="O15:O16"/>
  </mergeCells>
  <dataValidations count="9">
    <dataValidation allowBlank="1" sqref="L131098:W131104 L196634:W196640 L262170:W262176 L327706:W327712 L393242:W393248 L458778:W458784 L524314:W524320 L589850:W589856 L655386:W655392 L720922:W720928 L786458:W786464 L851994:W852000 L917530:W917536 L983066:W983072 L65562:W65568"/>
    <dataValidation type="list" allowBlank="1" showInputMessage="1" errorTitle="Ошибка" error="Выберите значение из списка" prompt="Выберите значение из списка" sqref="O983063:V983063 O65559:V65559 O131095:V131095 O196631:V196631 O262167:V262167 O327703:V327703 O393239:V393239 O458775:V458775 O524311:V524311 O589847:V589847 O655383:V655383 O720919:V720919 O786455:V786455 O851991:V851991 O917527:V917527">
      <formula1>kind_of_cons</formula1>
    </dataValidation>
    <dataValidation allowBlank="1" promptTitle="checkPeriodRange" sqref="Q25 Q65561 Q131097 Q196633 Q262169 Q327705 Q393241 Q458777 Q524313 Q589849 Q655385 Q720921 Q786457 Q851993 Q917529 Q983065"/>
    <dataValidation type="list" allowBlank="1" showInputMessage="1" showErrorMessage="1" errorTitle="Ошибка" error="Выберите значение из списка" sqref="O22 O65558 O131094 O196630 O262166 O327702 O393238 O458774 O524310 O589846 O655382 O720918 O786454 O851990 O917526 O983062">
      <formula1>kind_of_scheme_in</formula1>
    </dataValidation>
    <dataValidation type="textLength" operator="lessThanOrEqual" allowBlank="1" showInputMessage="1" showErrorMessage="1" errorTitle="Ошибка" error="Допускается ввод не более 900 символов!" sqref="W65554:W65561 W131090:W131097 W196626:W196633 W262162:W262169 W327698:W327705 W393234:W393241 W458770:W458777 W524306:W524313 W589842:W589849 W655378:W655385 W720914:W720921 W786450:W786457 W851986:W851993 W917522:W917529 W983058:W983065">
      <formula1>900</formula1>
    </dataValidation>
    <dataValidation type="list" allowBlank="1" showInputMessage="1" showErrorMessage="1" errorTitle="Ошибка" error="Выберите значение из списка" sqref="M65560 M131096 M196632 M262168 M327704 M393240 M458776 M524312 M589848 M655384 M720920 M786456 M851992 M917528 M983064 M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 R131096 R196632 R262168 R327704 R393240 R458776 R524312 R589848 R655384 R720920 R786456 R851992 R917528 R983064 T65560 T131096 T196632 T262168 T327704 T393240 T458776 T524312 T589848 T655384 T720920 T786456 T851992 T917528 T983064 T24 R24"/>
    <dataValidation allowBlank="1" showInputMessage="1" showErrorMessage="1" prompt="Для выбора выполните двойной щелчок левой клавиши мыши по соответствующей ячейке." sqref="S65560 S131096 S196632 S262168 S327704 S393240 S458776 S524312 S589848 S655384 S720920 S786456 S851992 S917528 S983064 U589848 U655384 U720920 U786456 U851992 U917528 U983064 U65560 U131096 U458776 U196632 U262168 U327704 U393240 U24 U524312 S24"/>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2">
    <tabColor theme="0" tint="-0.249977111117893"/>
  </sheetPr>
  <dimension ref="A1:T19"/>
  <sheetViews>
    <sheetView showGridLines="0" topLeftCell="E1" zoomScaleNormal="100" workbookViewId="0"/>
  </sheetViews>
  <sheetFormatPr defaultColWidth="10.5703125" defaultRowHeight="14.25"/>
  <cols>
    <col min="1" max="1" width="3.7109375" style="207" hidden="1" customWidth="1"/>
    <col min="2" max="4" width="3.7109375" style="194" hidden="1" customWidth="1"/>
    <col min="5" max="5" width="3.7109375" style="82" customWidth="1"/>
    <col min="6" max="6" width="9.7109375" style="35" customWidth="1"/>
    <col min="7" max="7" width="37.7109375" style="35" customWidth="1"/>
    <col min="8" max="8" width="66.85546875" style="35" customWidth="1"/>
    <col min="9" max="9" width="115.7109375" style="35" customWidth="1"/>
    <col min="10" max="11" width="10.5703125" style="194"/>
    <col min="12" max="12" width="11.140625" style="194" customWidth="1"/>
    <col min="13" max="20" width="10.5703125" style="194"/>
    <col min="21" max="16384" width="10.5703125" style="35"/>
  </cols>
  <sheetData>
    <row r="1" spans="1:20" ht="3" customHeight="1">
      <c r="A1" s="207" t="s">
        <v>48</v>
      </c>
    </row>
    <row r="2" spans="1:20" ht="22.5">
      <c r="F2" s="1273" t="s">
        <v>470</v>
      </c>
      <c r="G2" s="1274"/>
      <c r="H2" s="1275"/>
      <c r="I2" s="407"/>
    </row>
    <row r="3" spans="1:20" ht="3" customHeight="1"/>
    <row r="4" spans="1:20" s="182" customFormat="1" ht="11.25">
      <c r="A4" s="206"/>
      <c r="B4" s="206"/>
      <c r="C4" s="206"/>
      <c r="D4" s="206"/>
      <c r="F4" s="1234" t="s">
        <v>445</v>
      </c>
      <c r="G4" s="1234"/>
      <c r="H4" s="1234"/>
      <c r="I4" s="1276" t="s">
        <v>446</v>
      </c>
      <c r="J4" s="206"/>
      <c r="K4" s="206"/>
      <c r="L4" s="206"/>
      <c r="M4" s="206"/>
      <c r="N4" s="206"/>
      <c r="O4" s="206"/>
      <c r="P4" s="206"/>
      <c r="Q4" s="206"/>
      <c r="R4" s="206"/>
      <c r="S4" s="206"/>
      <c r="T4" s="206"/>
    </row>
    <row r="5" spans="1:20" s="182" customFormat="1" ht="11.25" customHeight="1">
      <c r="A5" s="206"/>
      <c r="B5" s="206"/>
      <c r="C5" s="206"/>
      <c r="D5" s="206"/>
      <c r="F5" s="299" t="s">
        <v>91</v>
      </c>
      <c r="G5" s="314" t="s">
        <v>448</v>
      </c>
      <c r="H5" s="298" t="s">
        <v>439</v>
      </c>
      <c r="I5" s="1276"/>
      <c r="J5" s="206"/>
      <c r="K5" s="206"/>
      <c r="L5" s="206"/>
      <c r="M5" s="206"/>
      <c r="N5" s="206"/>
      <c r="O5" s="206"/>
      <c r="P5" s="206"/>
      <c r="Q5" s="206"/>
      <c r="R5" s="206"/>
      <c r="S5" s="206"/>
      <c r="T5" s="206"/>
    </row>
    <row r="6" spans="1:20" s="182" customFormat="1" ht="12" customHeight="1">
      <c r="A6" s="206"/>
      <c r="B6" s="206"/>
      <c r="C6" s="206"/>
      <c r="D6" s="206"/>
      <c r="F6" s="300" t="s">
        <v>92</v>
      </c>
      <c r="G6" s="302">
        <v>2</v>
      </c>
      <c r="H6" s="303">
        <v>3</v>
      </c>
      <c r="I6" s="301">
        <v>4</v>
      </c>
      <c r="J6" s="206">
        <v>4</v>
      </c>
      <c r="K6" s="206"/>
      <c r="L6" s="206"/>
      <c r="M6" s="206"/>
      <c r="N6" s="206"/>
      <c r="O6" s="206"/>
      <c r="P6" s="206"/>
      <c r="Q6" s="206"/>
      <c r="R6" s="206"/>
      <c r="S6" s="206"/>
      <c r="T6" s="206"/>
    </row>
    <row r="7" spans="1:20" s="182" customFormat="1" ht="18.75">
      <c r="A7" s="206"/>
      <c r="B7" s="206"/>
      <c r="C7" s="206"/>
      <c r="D7" s="206"/>
      <c r="F7" s="313">
        <v>1</v>
      </c>
      <c r="G7" s="389" t="s">
        <v>471</v>
      </c>
      <c r="H7" s="297" t="str">
        <f>IF(dateCh="","",dateCh)</f>
        <v>07.11.2022</v>
      </c>
      <c r="I7" s="188" t="s">
        <v>472</v>
      </c>
      <c r="J7" s="312"/>
      <c r="K7" s="206"/>
      <c r="L7" s="206"/>
      <c r="M7" s="206"/>
      <c r="N7" s="206"/>
      <c r="O7" s="206"/>
      <c r="P7" s="206"/>
      <c r="Q7" s="206"/>
      <c r="R7" s="206"/>
      <c r="S7" s="206"/>
      <c r="T7" s="206"/>
    </row>
    <row r="8" spans="1:20" s="182" customFormat="1" ht="45">
      <c r="A8" s="1277">
        <v>1</v>
      </c>
      <c r="B8" s="206"/>
      <c r="C8" s="206"/>
      <c r="D8" s="206"/>
      <c r="F8" s="313" t="e">
        <f ca="1">"2." &amp;mergeValue(A8)</f>
        <v>#NAME?</v>
      </c>
      <c r="G8" s="389" t="s">
        <v>473</v>
      </c>
      <c r="H8" s="297"/>
      <c r="I8" s="188" t="s">
        <v>568</v>
      </c>
      <c r="J8" s="312"/>
      <c r="K8" s="206"/>
      <c r="L8" s="206"/>
      <c r="M8" s="206"/>
      <c r="N8" s="206"/>
      <c r="O8" s="206"/>
      <c r="P8" s="206"/>
      <c r="Q8" s="206"/>
      <c r="R8" s="206"/>
      <c r="S8" s="206"/>
      <c r="T8" s="206"/>
    </row>
    <row r="9" spans="1:20" s="182" customFormat="1" ht="22.5">
      <c r="A9" s="1277"/>
      <c r="B9" s="206"/>
      <c r="C9" s="206"/>
      <c r="D9" s="206"/>
      <c r="F9" s="313" t="e">
        <f ca="1">"3." &amp;mergeValue(A9)</f>
        <v>#NAME?</v>
      </c>
      <c r="G9" s="389" t="s">
        <v>474</v>
      </c>
      <c r="H9" s="297"/>
      <c r="I9" s="188" t="s">
        <v>566</v>
      </c>
      <c r="J9" s="312"/>
      <c r="K9" s="206"/>
      <c r="L9" s="206"/>
      <c r="M9" s="206"/>
      <c r="N9" s="206"/>
      <c r="O9" s="206"/>
      <c r="P9" s="206"/>
      <c r="Q9" s="206"/>
      <c r="R9" s="206"/>
      <c r="S9" s="206"/>
      <c r="T9" s="206"/>
    </row>
    <row r="10" spans="1:20" s="182" customFormat="1" ht="22.5">
      <c r="A10" s="1277"/>
      <c r="B10" s="206"/>
      <c r="C10" s="206"/>
      <c r="D10" s="206"/>
      <c r="F10" s="313" t="e">
        <f ca="1">"4."&amp;mergeValue(A10)</f>
        <v>#NAME?</v>
      </c>
      <c r="G10" s="389" t="s">
        <v>475</v>
      </c>
      <c r="H10" s="298" t="s">
        <v>449</v>
      </c>
      <c r="I10" s="188"/>
      <c r="J10" s="312"/>
      <c r="K10" s="206"/>
      <c r="L10" s="206"/>
      <c r="M10" s="206"/>
      <c r="N10" s="206"/>
      <c r="O10" s="206"/>
      <c r="P10" s="206"/>
      <c r="Q10" s="206"/>
      <c r="R10" s="206"/>
      <c r="S10" s="206"/>
      <c r="T10" s="206"/>
    </row>
    <row r="11" spans="1:20" s="182" customFormat="1" ht="18.75">
      <c r="A11" s="1277"/>
      <c r="B11" s="1277">
        <v>1</v>
      </c>
      <c r="C11" s="321"/>
      <c r="D11" s="321"/>
      <c r="F11" s="313" t="e">
        <f ca="1">"4."&amp;mergeValue(A11) &amp;"."&amp;mergeValue(B11)</f>
        <v>#NAME?</v>
      </c>
      <c r="G11" s="304" t="s">
        <v>570</v>
      </c>
      <c r="H11" s="297" t="str">
        <f>IF(region_name="","",region_name)</f>
        <v>Республика Татарстан</v>
      </c>
      <c r="I11" s="188" t="s">
        <v>478</v>
      </c>
      <c r="J11" s="312"/>
      <c r="K11" s="206"/>
      <c r="L11" s="206"/>
      <c r="M11" s="206"/>
      <c r="N11" s="206"/>
      <c r="O11" s="206"/>
      <c r="P11" s="206"/>
      <c r="Q11" s="206"/>
      <c r="R11" s="206"/>
      <c r="S11" s="206"/>
      <c r="T11" s="206"/>
    </row>
    <row r="12" spans="1:20" s="182" customFormat="1" ht="22.5">
      <c r="A12" s="1277"/>
      <c r="B12" s="1277"/>
      <c r="C12" s="1277">
        <v>1</v>
      </c>
      <c r="D12" s="321"/>
      <c r="F12" s="313" t="e">
        <f ca="1">"4."&amp;mergeValue(A12) &amp;"."&amp;mergeValue(B12)&amp;"."&amp;mergeValue(C12)</f>
        <v>#NAME?</v>
      </c>
      <c r="G12" s="318" t="s">
        <v>476</v>
      </c>
      <c r="H12" s="297"/>
      <c r="I12" s="188" t="s">
        <v>479</v>
      </c>
      <c r="J12" s="312"/>
      <c r="K12" s="206"/>
      <c r="L12" s="206"/>
      <c r="M12" s="206"/>
      <c r="N12" s="206"/>
      <c r="O12" s="206"/>
      <c r="P12" s="206"/>
      <c r="Q12" s="206"/>
      <c r="R12" s="206"/>
      <c r="S12" s="206"/>
      <c r="T12" s="206"/>
    </row>
    <row r="13" spans="1:20" s="182" customFormat="1" ht="39" customHeight="1">
      <c r="A13" s="1277"/>
      <c r="B13" s="1277"/>
      <c r="C13" s="1277"/>
      <c r="D13" s="321">
        <v>1</v>
      </c>
      <c r="F13" s="313" t="e">
        <f ca="1">"4."&amp;mergeValue(A13) &amp;"."&amp;mergeValue(B13)&amp;"."&amp;mergeValue(C13)&amp;"."&amp;mergeValue(D13)</f>
        <v>#NAME?</v>
      </c>
      <c r="G13" s="392" t="s">
        <v>477</v>
      </c>
      <c r="H13" s="297"/>
      <c r="I13" s="1278" t="s">
        <v>569</v>
      </c>
      <c r="J13" s="312"/>
      <c r="K13" s="206"/>
      <c r="L13" s="206"/>
      <c r="M13" s="206"/>
      <c r="N13" s="206"/>
      <c r="O13" s="206"/>
      <c r="P13" s="206"/>
      <c r="Q13" s="206"/>
      <c r="R13" s="206"/>
      <c r="S13" s="206"/>
      <c r="T13" s="206"/>
    </row>
    <row r="14" spans="1:20" s="182" customFormat="1" ht="18.75">
      <c r="A14" s="1277"/>
      <c r="B14" s="1277"/>
      <c r="C14" s="1277"/>
      <c r="D14" s="321"/>
      <c r="F14" s="315"/>
      <c r="G14" s="143" t="s">
        <v>4</v>
      </c>
      <c r="H14" s="320"/>
      <c r="I14" s="1278"/>
      <c r="J14" s="312"/>
      <c r="K14" s="206"/>
      <c r="L14" s="206"/>
      <c r="M14" s="206"/>
      <c r="N14" s="206"/>
      <c r="O14" s="206"/>
      <c r="P14" s="206"/>
      <c r="Q14" s="206"/>
      <c r="R14" s="206"/>
      <c r="S14" s="206"/>
      <c r="T14" s="206"/>
    </row>
    <row r="15" spans="1:20" s="182" customFormat="1" ht="18.75">
      <c r="A15" s="1277"/>
      <c r="B15" s="1277"/>
      <c r="C15" s="321"/>
      <c r="D15" s="321"/>
      <c r="F15" s="393"/>
      <c r="G15" s="187" t="s">
        <v>401</v>
      </c>
      <c r="H15" s="394"/>
      <c r="I15" s="395"/>
      <c r="J15" s="312"/>
      <c r="K15" s="206"/>
      <c r="L15" s="206"/>
      <c r="M15" s="206"/>
      <c r="N15" s="206"/>
      <c r="O15" s="206"/>
      <c r="P15" s="206"/>
      <c r="Q15" s="206"/>
      <c r="R15" s="206"/>
      <c r="S15" s="206"/>
      <c r="T15" s="206"/>
    </row>
    <row r="16" spans="1:20" s="182" customFormat="1" ht="18.75">
      <c r="A16" s="1277"/>
      <c r="B16" s="206"/>
      <c r="C16" s="206"/>
      <c r="D16" s="206"/>
      <c r="F16" s="315"/>
      <c r="G16" s="148" t="s">
        <v>483</v>
      </c>
      <c r="H16" s="316"/>
      <c r="I16" s="317"/>
      <c r="J16" s="312"/>
      <c r="K16" s="206"/>
      <c r="L16" s="206"/>
      <c r="M16" s="206"/>
      <c r="N16" s="206"/>
      <c r="O16" s="206"/>
      <c r="P16" s="206"/>
      <c r="Q16" s="206"/>
      <c r="R16" s="206"/>
      <c r="S16" s="206"/>
      <c r="T16" s="206"/>
    </row>
    <row r="17" spans="1:20" s="182" customFormat="1" ht="18.75">
      <c r="A17" s="206"/>
      <c r="B17" s="206"/>
      <c r="C17" s="206"/>
      <c r="D17" s="206"/>
      <c r="F17" s="315"/>
      <c r="G17" s="158" t="s">
        <v>482</v>
      </c>
      <c r="H17" s="316"/>
      <c r="I17" s="317"/>
      <c r="J17" s="312"/>
      <c r="K17" s="206"/>
      <c r="L17" s="206"/>
      <c r="M17" s="206"/>
      <c r="N17" s="206"/>
      <c r="O17" s="206"/>
      <c r="P17" s="206"/>
      <c r="Q17" s="206"/>
      <c r="R17" s="206"/>
      <c r="S17" s="206"/>
      <c r="T17" s="206"/>
    </row>
    <row r="18" spans="1:20" s="306" customFormat="1" ht="3" customHeight="1">
      <c r="A18" s="307"/>
      <c r="B18" s="307"/>
      <c r="C18" s="307"/>
      <c r="D18" s="307"/>
      <c r="F18" s="322"/>
      <c r="G18" s="323"/>
      <c r="H18" s="324"/>
      <c r="I18" s="325"/>
      <c r="J18" s="307"/>
      <c r="K18" s="307"/>
      <c r="L18" s="307"/>
      <c r="M18" s="307"/>
      <c r="N18" s="307"/>
      <c r="O18" s="307"/>
      <c r="P18" s="307"/>
      <c r="Q18" s="307"/>
      <c r="R18" s="307"/>
      <c r="S18" s="307"/>
      <c r="T18" s="307"/>
    </row>
    <row r="19" spans="1:20" s="306" customFormat="1" ht="15" customHeight="1">
      <c r="A19" s="307"/>
      <c r="B19" s="307"/>
      <c r="C19" s="307"/>
      <c r="D19" s="307"/>
      <c r="F19" s="305"/>
      <c r="G19" s="1272" t="s">
        <v>571</v>
      </c>
      <c r="H19" s="1272"/>
      <c r="I19" s="218"/>
      <c r="J19" s="307"/>
      <c r="K19" s="307"/>
      <c r="L19" s="307"/>
      <c r="M19" s="307"/>
      <c r="N19" s="307"/>
      <c r="O19" s="307"/>
      <c r="P19" s="307"/>
      <c r="Q19" s="307"/>
      <c r="R19" s="307"/>
      <c r="S19" s="307"/>
      <c r="T19" s="307"/>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2">
    <tabColor rgb="FFEAEBEE"/>
    <pageSetUpPr fitToPage="1"/>
  </sheetPr>
  <dimension ref="A1:AC34"/>
  <sheetViews>
    <sheetView showGridLines="0" topLeftCell="I4" zoomScaleNormal="100" workbookViewId="0"/>
  </sheetViews>
  <sheetFormatPr defaultColWidth="10.5703125" defaultRowHeight="14.25"/>
  <cols>
    <col min="1" max="6" width="10.5703125" style="554" hidden="1" customWidth="1"/>
    <col min="7" max="8" width="9.140625" style="560" hidden="1" customWidth="1"/>
    <col min="9" max="9" width="3.7109375" style="501" customWidth="1"/>
    <col min="10" max="11" width="3.7109375" style="500" customWidth="1"/>
    <col min="12" max="12" width="12.7109375" style="493" customWidth="1"/>
    <col min="13" max="13" width="44.7109375" style="493" customWidth="1"/>
    <col min="14" max="14" width="1.7109375" style="493" hidden="1" customWidth="1"/>
    <col min="15" max="15" width="29.7109375" style="493" hidden="1" customWidth="1"/>
    <col min="16" max="17" width="23.7109375" style="493" hidden="1" customWidth="1"/>
    <col min="18" max="18" width="11.7109375" style="493" customWidth="1"/>
    <col min="19" max="19" width="3.7109375" style="493" customWidth="1"/>
    <col min="20" max="20" width="11.7109375" style="493" customWidth="1"/>
    <col min="21" max="21" width="8.5703125" style="493" hidden="1" customWidth="1"/>
    <col min="22" max="22" width="4.7109375" style="493" customWidth="1"/>
    <col min="23" max="23" width="115.7109375" style="493" customWidth="1"/>
    <col min="24" max="25" width="10.5703125" style="554"/>
    <col min="26" max="26" width="11.140625" style="554" customWidth="1"/>
    <col min="27" max="29" width="10.5703125" style="554"/>
    <col min="30" max="249" width="10.5703125" style="493"/>
    <col min="250" max="257" width="0" style="493" hidden="1" customWidth="1"/>
    <col min="258" max="258" width="3.7109375" style="493" customWidth="1"/>
    <col min="259" max="259" width="3.85546875" style="493" customWidth="1"/>
    <col min="260" max="260" width="3.7109375" style="493" customWidth="1"/>
    <col min="261" max="261" width="12.7109375" style="493" customWidth="1"/>
    <col min="262" max="262" width="52.7109375" style="493" customWidth="1"/>
    <col min="263" max="266" width="0" style="493" hidden="1" customWidth="1"/>
    <col min="267" max="267" width="12.28515625" style="493" customWidth="1"/>
    <col min="268" max="268" width="6.42578125" style="493" customWidth="1"/>
    <col min="269" max="269" width="12.28515625" style="493" customWidth="1"/>
    <col min="270" max="270" width="0" style="493" hidden="1" customWidth="1"/>
    <col min="271" max="271" width="3.7109375" style="493" customWidth="1"/>
    <col min="272" max="272" width="11.140625" style="493" bestFit="1" customWidth="1"/>
    <col min="273" max="274" width="10.5703125" style="493"/>
    <col min="275" max="275" width="11.140625" style="493" customWidth="1"/>
    <col min="276" max="505" width="10.5703125" style="493"/>
    <col min="506" max="513" width="0" style="493" hidden="1" customWidth="1"/>
    <col min="514" max="514" width="3.7109375" style="493" customWidth="1"/>
    <col min="515" max="515" width="3.85546875" style="493" customWidth="1"/>
    <col min="516" max="516" width="3.7109375" style="493" customWidth="1"/>
    <col min="517" max="517" width="12.7109375" style="493" customWidth="1"/>
    <col min="518" max="518" width="52.7109375" style="493" customWidth="1"/>
    <col min="519" max="522" width="0" style="493" hidden="1" customWidth="1"/>
    <col min="523" max="523" width="12.28515625" style="493" customWidth="1"/>
    <col min="524" max="524" width="6.42578125" style="493" customWidth="1"/>
    <col min="525" max="525" width="12.28515625" style="493" customWidth="1"/>
    <col min="526" max="526" width="0" style="493" hidden="1" customWidth="1"/>
    <col min="527" max="527" width="3.7109375" style="493" customWidth="1"/>
    <col min="528" max="528" width="11.140625" style="493" bestFit="1" customWidth="1"/>
    <col min="529" max="530" width="10.5703125" style="493"/>
    <col min="531" max="531" width="11.140625" style="493" customWidth="1"/>
    <col min="532" max="761" width="10.5703125" style="493"/>
    <col min="762" max="769" width="0" style="493" hidden="1" customWidth="1"/>
    <col min="770" max="770" width="3.7109375" style="493" customWidth="1"/>
    <col min="771" max="771" width="3.85546875" style="493" customWidth="1"/>
    <col min="772" max="772" width="3.7109375" style="493" customWidth="1"/>
    <col min="773" max="773" width="12.7109375" style="493" customWidth="1"/>
    <col min="774" max="774" width="52.7109375" style="493" customWidth="1"/>
    <col min="775" max="778" width="0" style="493" hidden="1" customWidth="1"/>
    <col min="779" max="779" width="12.28515625" style="493" customWidth="1"/>
    <col min="780" max="780" width="6.42578125" style="493" customWidth="1"/>
    <col min="781" max="781" width="12.28515625" style="493" customWidth="1"/>
    <col min="782" max="782" width="0" style="493" hidden="1" customWidth="1"/>
    <col min="783" max="783" width="3.7109375" style="493" customWidth="1"/>
    <col min="784" max="784" width="11.140625" style="493" bestFit="1" customWidth="1"/>
    <col min="785" max="786" width="10.5703125" style="493"/>
    <col min="787" max="787" width="11.140625" style="493" customWidth="1"/>
    <col min="788" max="1017" width="10.5703125" style="493"/>
    <col min="1018" max="1025" width="0" style="493" hidden="1" customWidth="1"/>
    <col min="1026" max="1026" width="3.7109375" style="493" customWidth="1"/>
    <col min="1027" max="1027" width="3.85546875" style="493" customWidth="1"/>
    <col min="1028" max="1028" width="3.7109375" style="493" customWidth="1"/>
    <col min="1029" max="1029" width="12.7109375" style="493" customWidth="1"/>
    <col min="1030" max="1030" width="52.7109375" style="493" customWidth="1"/>
    <col min="1031" max="1034" width="0" style="493" hidden="1" customWidth="1"/>
    <col min="1035" max="1035" width="12.28515625" style="493" customWidth="1"/>
    <col min="1036" max="1036" width="6.42578125" style="493" customWidth="1"/>
    <col min="1037" max="1037" width="12.28515625" style="493" customWidth="1"/>
    <col min="1038" max="1038" width="0" style="493" hidden="1" customWidth="1"/>
    <col min="1039" max="1039" width="3.7109375" style="493" customWidth="1"/>
    <col min="1040" max="1040" width="11.140625" style="493" bestFit="1" customWidth="1"/>
    <col min="1041" max="1042" width="10.5703125" style="493"/>
    <col min="1043" max="1043" width="11.140625" style="493" customWidth="1"/>
    <col min="1044" max="1273" width="10.5703125" style="493"/>
    <col min="1274" max="1281" width="0" style="493" hidden="1" customWidth="1"/>
    <col min="1282" max="1282" width="3.7109375" style="493" customWidth="1"/>
    <col min="1283" max="1283" width="3.85546875" style="493" customWidth="1"/>
    <col min="1284" max="1284" width="3.7109375" style="493" customWidth="1"/>
    <col min="1285" max="1285" width="12.7109375" style="493" customWidth="1"/>
    <col min="1286" max="1286" width="52.7109375" style="493" customWidth="1"/>
    <col min="1287" max="1290" width="0" style="493" hidden="1" customWidth="1"/>
    <col min="1291" max="1291" width="12.28515625" style="493" customWidth="1"/>
    <col min="1292" max="1292" width="6.42578125" style="493" customWidth="1"/>
    <col min="1293" max="1293" width="12.28515625" style="493" customWidth="1"/>
    <col min="1294" max="1294" width="0" style="493" hidden="1" customWidth="1"/>
    <col min="1295" max="1295" width="3.7109375" style="493" customWidth="1"/>
    <col min="1296" max="1296" width="11.140625" style="493" bestFit="1" customWidth="1"/>
    <col min="1297" max="1298" width="10.5703125" style="493"/>
    <col min="1299" max="1299" width="11.140625" style="493" customWidth="1"/>
    <col min="1300" max="1529" width="10.5703125" style="493"/>
    <col min="1530" max="1537" width="0" style="493" hidden="1" customWidth="1"/>
    <col min="1538" max="1538" width="3.7109375" style="493" customWidth="1"/>
    <col min="1539" max="1539" width="3.85546875" style="493" customWidth="1"/>
    <col min="1540" max="1540" width="3.7109375" style="493" customWidth="1"/>
    <col min="1541" max="1541" width="12.7109375" style="493" customWidth="1"/>
    <col min="1542" max="1542" width="52.7109375" style="493" customWidth="1"/>
    <col min="1543" max="1546" width="0" style="493" hidden="1" customWidth="1"/>
    <col min="1547" max="1547" width="12.28515625" style="493" customWidth="1"/>
    <col min="1548" max="1548" width="6.42578125" style="493" customWidth="1"/>
    <col min="1549" max="1549" width="12.28515625" style="493" customWidth="1"/>
    <col min="1550" max="1550" width="0" style="493" hidden="1" customWidth="1"/>
    <col min="1551" max="1551" width="3.7109375" style="493" customWidth="1"/>
    <col min="1552" max="1552" width="11.140625" style="493" bestFit="1" customWidth="1"/>
    <col min="1553" max="1554" width="10.5703125" style="493"/>
    <col min="1555" max="1555" width="11.140625" style="493" customWidth="1"/>
    <col min="1556" max="1785" width="10.5703125" style="493"/>
    <col min="1786" max="1793" width="0" style="493" hidden="1" customWidth="1"/>
    <col min="1794" max="1794" width="3.7109375" style="493" customWidth="1"/>
    <col min="1795" max="1795" width="3.85546875" style="493" customWidth="1"/>
    <col min="1796" max="1796" width="3.7109375" style="493" customWidth="1"/>
    <col min="1797" max="1797" width="12.7109375" style="493" customWidth="1"/>
    <col min="1798" max="1798" width="52.7109375" style="493" customWidth="1"/>
    <col min="1799" max="1802" width="0" style="493" hidden="1" customWidth="1"/>
    <col min="1803" max="1803" width="12.28515625" style="493" customWidth="1"/>
    <col min="1804" max="1804" width="6.42578125" style="493" customWidth="1"/>
    <col min="1805" max="1805" width="12.28515625" style="493" customWidth="1"/>
    <col min="1806" max="1806" width="0" style="493" hidden="1" customWidth="1"/>
    <col min="1807" max="1807" width="3.7109375" style="493" customWidth="1"/>
    <col min="1808" max="1808" width="11.140625" style="493" bestFit="1" customWidth="1"/>
    <col min="1809" max="1810" width="10.5703125" style="493"/>
    <col min="1811" max="1811" width="11.140625" style="493" customWidth="1"/>
    <col min="1812" max="2041" width="10.5703125" style="493"/>
    <col min="2042" max="2049" width="0" style="493" hidden="1" customWidth="1"/>
    <col min="2050" max="2050" width="3.7109375" style="493" customWidth="1"/>
    <col min="2051" max="2051" width="3.85546875" style="493" customWidth="1"/>
    <col min="2052" max="2052" width="3.7109375" style="493" customWidth="1"/>
    <col min="2053" max="2053" width="12.7109375" style="493" customWidth="1"/>
    <col min="2054" max="2054" width="52.7109375" style="493" customWidth="1"/>
    <col min="2055" max="2058" width="0" style="493" hidden="1" customWidth="1"/>
    <col min="2059" max="2059" width="12.28515625" style="493" customWidth="1"/>
    <col min="2060" max="2060" width="6.42578125" style="493" customWidth="1"/>
    <col min="2061" max="2061" width="12.28515625" style="493" customWidth="1"/>
    <col min="2062" max="2062" width="0" style="493" hidden="1" customWidth="1"/>
    <col min="2063" max="2063" width="3.7109375" style="493" customWidth="1"/>
    <col min="2064" max="2064" width="11.140625" style="493" bestFit="1" customWidth="1"/>
    <col min="2065" max="2066" width="10.5703125" style="493"/>
    <col min="2067" max="2067" width="11.140625" style="493" customWidth="1"/>
    <col min="2068" max="2297" width="10.5703125" style="493"/>
    <col min="2298" max="2305" width="0" style="493" hidden="1" customWidth="1"/>
    <col min="2306" max="2306" width="3.7109375" style="493" customWidth="1"/>
    <col min="2307" max="2307" width="3.85546875" style="493" customWidth="1"/>
    <col min="2308" max="2308" width="3.7109375" style="493" customWidth="1"/>
    <col min="2309" max="2309" width="12.7109375" style="493" customWidth="1"/>
    <col min="2310" max="2310" width="52.7109375" style="493" customWidth="1"/>
    <col min="2311" max="2314" width="0" style="493" hidden="1" customWidth="1"/>
    <col min="2315" max="2315" width="12.28515625" style="493" customWidth="1"/>
    <col min="2316" max="2316" width="6.42578125" style="493" customWidth="1"/>
    <col min="2317" max="2317" width="12.28515625" style="493" customWidth="1"/>
    <col min="2318" max="2318" width="0" style="493" hidden="1" customWidth="1"/>
    <col min="2319" max="2319" width="3.7109375" style="493" customWidth="1"/>
    <col min="2320" max="2320" width="11.140625" style="493" bestFit="1" customWidth="1"/>
    <col min="2321" max="2322" width="10.5703125" style="493"/>
    <col min="2323" max="2323" width="11.140625" style="493" customWidth="1"/>
    <col min="2324" max="2553" width="10.5703125" style="493"/>
    <col min="2554" max="2561" width="0" style="493" hidden="1" customWidth="1"/>
    <col min="2562" max="2562" width="3.7109375" style="493" customWidth="1"/>
    <col min="2563" max="2563" width="3.85546875" style="493" customWidth="1"/>
    <col min="2564" max="2564" width="3.7109375" style="493" customWidth="1"/>
    <col min="2565" max="2565" width="12.7109375" style="493" customWidth="1"/>
    <col min="2566" max="2566" width="52.7109375" style="493" customWidth="1"/>
    <col min="2567" max="2570" width="0" style="493" hidden="1" customWidth="1"/>
    <col min="2571" max="2571" width="12.28515625" style="493" customWidth="1"/>
    <col min="2572" max="2572" width="6.42578125" style="493" customWidth="1"/>
    <col min="2573" max="2573" width="12.28515625" style="493" customWidth="1"/>
    <col min="2574" max="2574" width="0" style="493" hidden="1" customWidth="1"/>
    <col min="2575" max="2575" width="3.7109375" style="493" customWidth="1"/>
    <col min="2576" max="2576" width="11.140625" style="493" bestFit="1" customWidth="1"/>
    <col min="2577" max="2578" width="10.5703125" style="493"/>
    <col min="2579" max="2579" width="11.140625" style="493" customWidth="1"/>
    <col min="2580" max="2809" width="10.5703125" style="493"/>
    <col min="2810" max="2817" width="0" style="493" hidden="1" customWidth="1"/>
    <col min="2818" max="2818" width="3.7109375" style="493" customWidth="1"/>
    <col min="2819" max="2819" width="3.85546875" style="493" customWidth="1"/>
    <col min="2820" max="2820" width="3.7109375" style="493" customWidth="1"/>
    <col min="2821" max="2821" width="12.7109375" style="493" customWidth="1"/>
    <col min="2822" max="2822" width="52.7109375" style="493" customWidth="1"/>
    <col min="2823" max="2826" width="0" style="493" hidden="1" customWidth="1"/>
    <col min="2827" max="2827" width="12.28515625" style="493" customWidth="1"/>
    <col min="2828" max="2828" width="6.42578125" style="493" customWidth="1"/>
    <col min="2829" max="2829" width="12.28515625" style="493" customWidth="1"/>
    <col min="2830" max="2830" width="0" style="493" hidden="1" customWidth="1"/>
    <col min="2831" max="2831" width="3.7109375" style="493" customWidth="1"/>
    <col min="2832" max="2832" width="11.140625" style="493" bestFit="1" customWidth="1"/>
    <col min="2833" max="2834" width="10.5703125" style="493"/>
    <col min="2835" max="2835" width="11.140625" style="493" customWidth="1"/>
    <col min="2836" max="3065" width="10.5703125" style="493"/>
    <col min="3066" max="3073" width="0" style="493" hidden="1" customWidth="1"/>
    <col min="3074" max="3074" width="3.7109375" style="493" customWidth="1"/>
    <col min="3075" max="3075" width="3.85546875" style="493" customWidth="1"/>
    <col min="3076" max="3076" width="3.7109375" style="493" customWidth="1"/>
    <col min="3077" max="3077" width="12.7109375" style="493" customWidth="1"/>
    <col min="3078" max="3078" width="52.7109375" style="493" customWidth="1"/>
    <col min="3079" max="3082" width="0" style="493" hidden="1" customWidth="1"/>
    <col min="3083" max="3083" width="12.28515625" style="493" customWidth="1"/>
    <col min="3084" max="3084" width="6.42578125" style="493" customWidth="1"/>
    <col min="3085" max="3085" width="12.28515625" style="493" customWidth="1"/>
    <col min="3086" max="3086" width="0" style="493" hidden="1" customWidth="1"/>
    <col min="3087" max="3087" width="3.7109375" style="493" customWidth="1"/>
    <col min="3088" max="3088" width="11.140625" style="493" bestFit="1" customWidth="1"/>
    <col min="3089" max="3090" width="10.5703125" style="493"/>
    <col min="3091" max="3091" width="11.140625" style="493" customWidth="1"/>
    <col min="3092" max="3321" width="10.5703125" style="493"/>
    <col min="3322" max="3329" width="0" style="493" hidden="1" customWidth="1"/>
    <col min="3330" max="3330" width="3.7109375" style="493" customWidth="1"/>
    <col min="3331" max="3331" width="3.85546875" style="493" customWidth="1"/>
    <col min="3332" max="3332" width="3.7109375" style="493" customWidth="1"/>
    <col min="3333" max="3333" width="12.7109375" style="493" customWidth="1"/>
    <col min="3334" max="3334" width="52.7109375" style="493" customWidth="1"/>
    <col min="3335" max="3338" width="0" style="493" hidden="1" customWidth="1"/>
    <col min="3339" max="3339" width="12.28515625" style="493" customWidth="1"/>
    <col min="3340" max="3340" width="6.42578125" style="493" customWidth="1"/>
    <col min="3341" max="3341" width="12.28515625" style="493" customWidth="1"/>
    <col min="3342" max="3342" width="0" style="493" hidden="1" customWidth="1"/>
    <col min="3343" max="3343" width="3.7109375" style="493" customWidth="1"/>
    <col min="3344" max="3344" width="11.140625" style="493" bestFit="1" customWidth="1"/>
    <col min="3345" max="3346" width="10.5703125" style="493"/>
    <col min="3347" max="3347" width="11.140625" style="493" customWidth="1"/>
    <col min="3348" max="3577" width="10.5703125" style="493"/>
    <col min="3578" max="3585" width="0" style="493" hidden="1" customWidth="1"/>
    <col min="3586" max="3586" width="3.7109375" style="493" customWidth="1"/>
    <col min="3587" max="3587" width="3.85546875" style="493" customWidth="1"/>
    <col min="3588" max="3588" width="3.7109375" style="493" customWidth="1"/>
    <col min="3589" max="3589" width="12.7109375" style="493" customWidth="1"/>
    <col min="3590" max="3590" width="52.7109375" style="493" customWidth="1"/>
    <col min="3591" max="3594" width="0" style="493" hidden="1" customWidth="1"/>
    <col min="3595" max="3595" width="12.28515625" style="493" customWidth="1"/>
    <col min="3596" max="3596" width="6.42578125" style="493" customWidth="1"/>
    <col min="3597" max="3597" width="12.28515625" style="493" customWidth="1"/>
    <col min="3598" max="3598" width="0" style="493" hidden="1" customWidth="1"/>
    <col min="3599" max="3599" width="3.7109375" style="493" customWidth="1"/>
    <col min="3600" max="3600" width="11.140625" style="493" bestFit="1" customWidth="1"/>
    <col min="3601" max="3602" width="10.5703125" style="493"/>
    <col min="3603" max="3603" width="11.140625" style="493" customWidth="1"/>
    <col min="3604" max="3833" width="10.5703125" style="493"/>
    <col min="3834" max="3841" width="0" style="493" hidden="1" customWidth="1"/>
    <col min="3842" max="3842" width="3.7109375" style="493" customWidth="1"/>
    <col min="3843" max="3843" width="3.85546875" style="493" customWidth="1"/>
    <col min="3844" max="3844" width="3.7109375" style="493" customWidth="1"/>
    <col min="3845" max="3845" width="12.7109375" style="493" customWidth="1"/>
    <col min="3846" max="3846" width="52.7109375" style="493" customWidth="1"/>
    <col min="3847" max="3850" width="0" style="493" hidden="1" customWidth="1"/>
    <col min="3851" max="3851" width="12.28515625" style="493" customWidth="1"/>
    <col min="3852" max="3852" width="6.42578125" style="493" customWidth="1"/>
    <col min="3853" max="3853" width="12.28515625" style="493" customWidth="1"/>
    <col min="3854" max="3854" width="0" style="493" hidden="1" customWidth="1"/>
    <col min="3855" max="3855" width="3.7109375" style="493" customWidth="1"/>
    <col min="3856" max="3856" width="11.140625" style="493" bestFit="1" customWidth="1"/>
    <col min="3857" max="3858" width="10.5703125" style="493"/>
    <col min="3859" max="3859" width="11.140625" style="493" customWidth="1"/>
    <col min="3860" max="4089" width="10.5703125" style="493"/>
    <col min="4090" max="4097" width="0" style="493" hidden="1" customWidth="1"/>
    <col min="4098" max="4098" width="3.7109375" style="493" customWidth="1"/>
    <col min="4099" max="4099" width="3.85546875" style="493" customWidth="1"/>
    <col min="4100" max="4100" width="3.7109375" style="493" customWidth="1"/>
    <col min="4101" max="4101" width="12.7109375" style="493" customWidth="1"/>
    <col min="4102" max="4102" width="52.7109375" style="493" customWidth="1"/>
    <col min="4103" max="4106" width="0" style="493" hidden="1" customWidth="1"/>
    <col min="4107" max="4107" width="12.28515625" style="493" customWidth="1"/>
    <col min="4108" max="4108" width="6.42578125" style="493" customWidth="1"/>
    <col min="4109" max="4109" width="12.28515625" style="493" customWidth="1"/>
    <col min="4110" max="4110" width="0" style="493" hidden="1" customWidth="1"/>
    <col min="4111" max="4111" width="3.7109375" style="493" customWidth="1"/>
    <col min="4112" max="4112" width="11.140625" style="493" bestFit="1" customWidth="1"/>
    <col min="4113" max="4114" width="10.5703125" style="493"/>
    <col min="4115" max="4115" width="11.140625" style="493" customWidth="1"/>
    <col min="4116" max="4345" width="10.5703125" style="493"/>
    <col min="4346" max="4353" width="0" style="493" hidden="1" customWidth="1"/>
    <col min="4354" max="4354" width="3.7109375" style="493" customWidth="1"/>
    <col min="4355" max="4355" width="3.85546875" style="493" customWidth="1"/>
    <col min="4356" max="4356" width="3.7109375" style="493" customWidth="1"/>
    <col min="4357" max="4357" width="12.7109375" style="493" customWidth="1"/>
    <col min="4358" max="4358" width="52.7109375" style="493" customWidth="1"/>
    <col min="4359" max="4362" width="0" style="493" hidden="1" customWidth="1"/>
    <col min="4363" max="4363" width="12.28515625" style="493" customWidth="1"/>
    <col min="4364" max="4364" width="6.42578125" style="493" customWidth="1"/>
    <col min="4365" max="4365" width="12.28515625" style="493" customWidth="1"/>
    <col min="4366" max="4366" width="0" style="493" hidden="1" customWidth="1"/>
    <col min="4367" max="4367" width="3.7109375" style="493" customWidth="1"/>
    <col min="4368" max="4368" width="11.140625" style="493" bestFit="1" customWidth="1"/>
    <col min="4369" max="4370" width="10.5703125" style="493"/>
    <col min="4371" max="4371" width="11.140625" style="493" customWidth="1"/>
    <col min="4372" max="4601" width="10.5703125" style="493"/>
    <col min="4602" max="4609" width="0" style="493" hidden="1" customWidth="1"/>
    <col min="4610" max="4610" width="3.7109375" style="493" customWidth="1"/>
    <col min="4611" max="4611" width="3.85546875" style="493" customWidth="1"/>
    <col min="4612" max="4612" width="3.7109375" style="493" customWidth="1"/>
    <col min="4613" max="4613" width="12.7109375" style="493" customWidth="1"/>
    <col min="4614" max="4614" width="52.7109375" style="493" customWidth="1"/>
    <col min="4615" max="4618" width="0" style="493" hidden="1" customWidth="1"/>
    <col min="4619" max="4619" width="12.28515625" style="493" customWidth="1"/>
    <col min="4620" max="4620" width="6.42578125" style="493" customWidth="1"/>
    <col min="4621" max="4621" width="12.28515625" style="493" customWidth="1"/>
    <col min="4622" max="4622" width="0" style="493" hidden="1" customWidth="1"/>
    <col min="4623" max="4623" width="3.7109375" style="493" customWidth="1"/>
    <col min="4624" max="4624" width="11.140625" style="493" bestFit="1" customWidth="1"/>
    <col min="4625" max="4626" width="10.5703125" style="493"/>
    <col min="4627" max="4627" width="11.140625" style="493" customWidth="1"/>
    <col min="4628" max="4857" width="10.5703125" style="493"/>
    <col min="4858" max="4865" width="0" style="493" hidden="1" customWidth="1"/>
    <col min="4866" max="4866" width="3.7109375" style="493" customWidth="1"/>
    <col min="4867" max="4867" width="3.85546875" style="493" customWidth="1"/>
    <col min="4868" max="4868" width="3.7109375" style="493" customWidth="1"/>
    <col min="4869" max="4869" width="12.7109375" style="493" customWidth="1"/>
    <col min="4870" max="4870" width="52.7109375" style="493" customWidth="1"/>
    <col min="4871" max="4874" width="0" style="493" hidden="1" customWidth="1"/>
    <col min="4875" max="4875" width="12.28515625" style="493" customWidth="1"/>
    <col min="4876" max="4876" width="6.42578125" style="493" customWidth="1"/>
    <col min="4877" max="4877" width="12.28515625" style="493" customWidth="1"/>
    <col min="4878" max="4878" width="0" style="493" hidden="1" customWidth="1"/>
    <col min="4879" max="4879" width="3.7109375" style="493" customWidth="1"/>
    <col min="4880" max="4880" width="11.140625" style="493" bestFit="1" customWidth="1"/>
    <col min="4881" max="4882" width="10.5703125" style="493"/>
    <col min="4883" max="4883" width="11.140625" style="493" customWidth="1"/>
    <col min="4884" max="5113" width="10.5703125" style="493"/>
    <col min="5114" max="5121" width="0" style="493" hidden="1" customWidth="1"/>
    <col min="5122" max="5122" width="3.7109375" style="493" customWidth="1"/>
    <col min="5123" max="5123" width="3.85546875" style="493" customWidth="1"/>
    <col min="5124" max="5124" width="3.7109375" style="493" customWidth="1"/>
    <col min="5125" max="5125" width="12.7109375" style="493" customWidth="1"/>
    <col min="5126" max="5126" width="52.7109375" style="493" customWidth="1"/>
    <col min="5127" max="5130" width="0" style="493" hidden="1" customWidth="1"/>
    <col min="5131" max="5131" width="12.28515625" style="493" customWidth="1"/>
    <col min="5132" max="5132" width="6.42578125" style="493" customWidth="1"/>
    <col min="5133" max="5133" width="12.28515625" style="493" customWidth="1"/>
    <col min="5134" max="5134" width="0" style="493" hidden="1" customWidth="1"/>
    <col min="5135" max="5135" width="3.7109375" style="493" customWidth="1"/>
    <col min="5136" max="5136" width="11.140625" style="493" bestFit="1" customWidth="1"/>
    <col min="5137" max="5138" width="10.5703125" style="493"/>
    <col min="5139" max="5139" width="11.140625" style="493" customWidth="1"/>
    <col min="5140" max="5369" width="10.5703125" style="493"/>
    <col min="5370" max="5377" width="0" style="493" hidden="1" customWidth="1"/>
    <col min="5378" max="5378" width="3.7109375" style="493" customWidth="1"/>
    <col min="5379" max="5379" width="3.85546875" style="493" customWidth="1"/>
    <col min="5380" max="5380" width="3.7109375" style="493" customWidth="1"/>
    <col min="5381" max="5381" width="12.7109375" style="493" customWidth="1"/>
    <col min="5382" max="5382" width="52.7109375" style="493" customWidth="1"/>
    <col min="5383" max="5386" width="0" style="493" hidden="1" customWidth="1"/>
    <col min="5387" max="5387" width="12.28515625" style="493" customWidth="1"/>
    <col min="5388" max="5388" width="6.42578125" style="493" customWidth="1"/>
    <col min="5389" max="5389" width="12.28515625" style="493" customWidth="1"/>
    <col min="5390" max="5390" width="0" style="493" hidden="1" customWidth="1"/>
    <col min="5391" max="5391" width="3.7109375" style="493" customWidth="1"/>
    <col min="5392" max="5392" width="11.140625" style="493" bestFit="1" customWidth="1"/>
    <col min="5393" max="5394" width="10.5703125" style="493"/>
    <col min="5395" max="5395" width="11.140625" style="493" customWidth="1"/>
    <col min="5396" max="5625" width="10.5703125" style="493"/>
    <col min="5626" max="5633" width="0" style="493" hidden="1" customWidth="1"/>
    <col min="5634" max="5634" width="3.7109375" style="493" customWidth="1"/>
    <col min="5635" max="5635" width="3.85546875" style="493" customWidth="1"/>
    <col min="5636" max="5636" width="3.7109375" style="493" customWidth="1"/>
    <col min="5637" max="5637" width="12.7109375" style="493" customWidth="1"/>
    <col min="5638" max="5638" width="52.7109375" style="493" customWidth="1"/>
    <col min="5639" max="5642" width="0" style="493" hidden="1" customWidth="1"/>
    <col min="5643" max="5643" width="12.28515625" style="493" customWidth="1"/>
    <col min="5644" max="5644" width="6.42578125" style="493" customWidth="1"/>
    <col min="5645" max="5645" width="12.28515625" style="493" customWidth="1"/>
    <col min="5646" max="5646" width="0" style="493" hidden="1" customWidth="1"/>
    <col min="5647" max="5647" width="3.7109375" style="493" customWidth="1"/>
    <col min="5648" max="5648" width="11.140625" style="493" bestFit="1" customWidth="1"/>
    <col min="5649" max="5650" width="10.5703125" style="493"/>
    <col min="5651" max="5651" width="11.140625" style="493" customWidth="1"/>
    <col min="5652" max="5881" width="10.5703125" style="493"/>
    <col min="5882" max="5889" width="0" style="493" hidden="1" customWidth="1"/>
    <col min="5890" max="5890" width="3.7109375" style="493" customWidth="1"/>
    <col min="5891" max="5891" width="3.85546875" style="493" customWidth="1"/>
    <col min="5892" max="5892" width="3.7109375" style="493" customWidth="1"/>
    <col min="5893" max="5893" width="12.7109375" style="493" customWidth="1"/>
    <col min="5894" max="5894" width="52.7109375" style="493" customWidth="1"/>
    <col min="5895" max="5898" width="0" style="493" hidden="1" customWidth="1"/>
    <col min="5899" max="5899" width="12.28515625" style="493" customWidth="1"/>
    <col min="5900" max="5900" width="6.42578125" style="493" customWidth="1"/>
    <col min="5901" max="5901" width="12.28515625" style="493" customWidth="1"/>
    <col min="5902" max="5902" width="0" style="493" hidden="1" customWidth="1"/>
    <col min="5903" max="5903" width="3.7109375" style="493" customWidth="1"/>
    <col min="5904" max="5904" width="11.140625" style="493" bestFit="1" customWidth="1"/>
    <col min="5905" max="5906" width="10.5703125" style="493"/>
    <col min="5907" max="5907" width="11.140625" style="493" customWidth="1"/>
    <col min="5908" max="6137" width="10.5703125" style="493"/>
    <col min="6138" max="6145" width="0" style="493" hidden="1" customWidth="1"/>
    <col min="6146" max="6146" width="3.7109375" style="493" customWidth="1"/>
    <col min="6147" max="6147" width="3.85546875" style="493" customWidth="1"/>
    <col min="6148" max="6148" width="3.7109375" style="493" customWidth="1"/>
    <col min="6149" max="6149" width="12.7109375" style="493" customWidth="1"/>
    <col min="6150" max="6150" width="52.7109375" style="493" customWidth="1"/>
    <col min="6151" max="6154" width="0" style="493" hidden="1" customWidth="1"/>
    <col min="6155" max="6155" width="12.28515625" style="493" customWidth="1"/>
    <col min="6156" max="6156" width="6.42578125" style="493" customWidth="1"/>
    <col min="6157" max="6157" width="12.28515625" style="493" customWidth="1"/>
    <col min="6158" max="6158" width="0" style="493" hidden="1" customWidth="1"/>
    <col min="6159" max="6159" width="3.7109375" style="493" customWidth="1"/>
    <col min="6160" max="6160" width="11.140625" style="493" bestFit="1" customWidth="1"/>
    <col min="6161" max="6162" width="10.5703125" style="493"/>
    <col min="6163" max="6163" width="11.140625" style="493" customWidth="1"/>
    <col min="6164" max="6393" width="10.5703125" style="493"/>
    <col min="6394" max="6401" width="0" style="493" hidden="1" customWidth="1"/>
    <col min="6402" max="6402" width="3.7109375" style="493" customWidth="1"/>
    <col min="6403" max="6403" width="3.85546875" style="493" customWidth="1"/>
    <col min="6404" max="6404" width="3.7109375" style="493" customWidth="1"/>
    <col min="6405" max="6405" width="12.7109375" style="493" customWidth="1"/>
    <col min="6406" max="6406" width="52.7109375" style="493" customWidth="1"/>
    <col min="6407" max="6410" width="0" style="493" hidden="1" customWidth="1"/>
    <col min="6411" max="6411" width="12.28515625" style="493" customWidth="1"/>
    <col min="6412" max="6412" width="6.42578125" style="493" customWidth="1"/>
    <col min="6413" max="6413" width="12.28515625" style="493" customWidth="1"/>
    <col min="6414" max="6414" width="0" style="493" hidden="1" customWidth="1"/>
    <col min="6415" max="6415" width="3.7109375" style="493" customWidth="1"/>
    <col min="6416" max="6416" width="11.140625" style="493" bestFit="1" customWidth="1"/>
    <col min="6417" max="6418" width="10.5703125" style="493"/>
    <col min="6419" max="6419" width="11.140625" style="493" customWidth="1"/>
    <col min="6420" max="6649" width="10.5703125" style="493"/>
    <col min="6650" max="6657" width="0" style="493" hidden="1" customWidth="1"/>
    <col min="6658" max="6658" width="3.7109375" style="493" customWidth="1"/>
    <col min="6659" max="6659" width="3.85546875" style="493" customWidth="1"/>
    <col min="6660" max="6660" width="3.7109375" style="493" customWidth="1"/>
    <col min="6661" max="6661" width="12.7109375" style="493" customWidth="1"/>
    <col min="6662" max="6662" width="52.7109375" style="493" customWidth="1"/>
    <col min="6663" max="6666" width="0" style="493" hidden="1" customWidth="1"/>
    <col min="6667" max="6667" width="12.28515625" style="493" customWidth="1"/>
    <col min="6668" max="6668" width="6.42578125" style="493" customWidth="1"/>
    <col min="6669" max="6669" width="12.28515625" style="493" customWidth="1"/>
    <col min="6670" max="6670" width="0" style="493" hidden="1" customWidth="1"/>
    <col min="6671" max="6671" width="3.7109375" style="493" customWidth="1"/>
    <col min="6672" max="6672" width="11.140625" style="493" bestFit="1" customWidth="1"/>
    <col min="6673" max="6674" width="10.5703125" style="493"/>
    <col min="6675" max="6675" width="11.140625" style="493" customWidth="1"/>
    <col min="6676" max="6905" width="10.5703125" style="493"/>
    <col min="6906" max="6913" width="0" style="493" hidden="1" customWidth="1"/>
    <col min="6914" max="6914" width="3.7109375" style="493" customWidth="1"/>
    <col min="6915" max="6915" width="3.85546875" style="493" customWidth="1"/>
    <col min="6916" max="6916" width="3.7109375" style="493" customWidth="1"/>
    <col min="6917" max="6917" width="12.7109375" style="493" customWidth="1"/>
    <col min="6918" max="6918" width="52.7109375" style="493" customWidth="1"/>
    <col min="6919" max="6922" width="0" style="493" hidden="1" customWidth="1"/>
    <col min="6923" max="6923" width="12.28515625" style="493" customWidth="1"/>
    <col min="6924" max="6924" width="6.42578125" style="493" customWidth="1"/>
    <col min="6925" max="6925" width="12.28515625" style="493" customWidth="1"/>
    <col min="6926" max="6926" width="0" style="493" hidden="1" customWidth="1"/>
    <col min="6927" max="6927" width="3.7109375" style="493" customWidth="1"/>
    <col min="6928" max="6928" width="11.140625" style="493" bestFit="1" customWidth="1"/>
    <col min="6929" max="6930" width="10.5703125" style="493"/>
    <col min="6931" max="6931" width="11.140625" style="493" customWidth="1"/>
    <col min="6932" max="7161" width="10.5703125" style="493"/>
    <col min="7162" max="7169" width="0" style="493" hidden="1" customWidth="1"/>
    <col min="7170" max="7170" width="3.7109375" style="493" customWidth="1"/>
    <col min="7171" max="7171" width="3.85546875" style="493" customWidth="1"/>
    <col min="7172" max="7172" width="3.7109375" style="493" customWidth="1"/>
    <col min="7173" max="7173" width="12.7109375" style="493" customWidth="1"/>
    <col min="7174" max="7174" width="52.7109375" style="493" customWidth="1"/>
    <col min="7175" max="7178" width="0" style="493" hidden="1" customWidth="1"/>
    <col min="7179" max="7179" width="12.28515625" style="493" customWidth="1"/>
    <col min="7180" max="7180" width="6.42578125" style="493" customWidth="1"/>
    <col min="7181" max="7181" width="12.28515625" style="493" customWidth="1"/>
    <col min="7182" max="7182" width="0" style="493" hidden="1" customWidth="1"/>
    <col min="7183" max="7183" width="3.7109375" style="493" customWidth="1"/>
    <col min="7184" max="7184" width="11.140625" style="493" bestFit="1" customWidth="1"/>
    <col min="7185" max="7186" width="10.5703125" style="493"/>
    <col min="7187" max="7187" width="11.140625" style="493" customWidth="1"/>
    <col min="7188" max="7417" width="10.5703125" style="493"/>
    <col min="7418" max="7425" width="0" style="493" hidden="1" customWidth="1"/>
    <col min="7426" max="7426" width="3.7109375" style="493" customWidth="1"/>
    <col min="7427" max="7427" width="3.85546875" style="493" customWidth="1"/>
    <col min="7428" max="7428" width="3.7109375" style="493" customWidth="1"/>
    <col min="7429" max="7429" width="12.7109375" style="493" customWidth="1"/>
    <col min="7430" max="7430" width="52.7109375" style="493" customWidth="1"/>
    <col min="7431" max="7434" width="0" style="493" hidden="1" customWidth="1"/>
    <col min="7435" max="7435" width="12.28515625" style="493" customWidth="1"/>
    <col min="7436" max="7436" width="6.42578125" style="493" customWidth="1"/>
    <col min="7437" max="7437" width="12.28515625" style="493" customWidth="1"/>
    <col min="7438" max="7438" width="0" style="493" hidden="1" customWidth="1"/>
    <col min="7439" max="7439" width="3.7109375" style="493" customWidth="1"/>
    <col min="7440" max="7440" width="11.140625" style="493" bestFit="1" customWidth="1"/>
    <col min="7441" max="7442" width="10.5703125" style="493"/>
    <col min="7443" max="7443" width="11.140625" style="493" customWidth="1"/>
    <col min="7444" max="7673" width="10.5703125" style="493"/>
    <col min="7674" max="7681" width="0" style="493" hidden="1" customWidth="1"/>
    <col min="7682" max="7682" width="3.7109375" style="493" customWidth="1"/>
    <col min="7683" max="7683" width="3.85546875" style="493" customWidth="1"/>
    <col min="7684" max="7684" width="3.7109375" style="493" customWidth="1"/>
    <col min="7685" max="7685" width="12.7109375" style="493" customWidth="1"/>
    <col min="7686" max="7686" width="52.7109375" style="493" customWidth="1"/>
    <col min="7687" max="7690" width="0" style="493" hidden="1" customWidth="1"/>
    <col min="7691" max="7691" width="12.28515625" style="493" customWidth="1"/>
    <col min="7692" max="7692" width="6.42578125" style="493" customWidth="1"/>
    <col min="7693" max="7693" width="12.28515625" style="493" customWidth="1"/>
    <col min="7694" max="7694" width="0" style="493" hidden="1" customWidth="1"/>
    <col min="7695" max="7695" width="3.7109375" style="493" customWidth="1"/>
    <col min="7696" max="7696" width="11.140625" style="493" bestFit="1" customWidth="1"/>
    <col min="7697" max="7698" width="10.5703125" style="493"/>
    <col min="7699" max="7699" width="11.140625" style="493" customWidth="1"/>
    <col min="7700" max="7929" width="10.5703125" style="493"/>
    <col min="7930" max="7937" width="0" style="493" hidden="1" customWidth="1"/>
    <col min="7938" max="7938" width="3.7109375" style="493" customWidth="1"/>
    <col min="7939" max="7939" width="3.85546875" style="493" customWidth="1"/>
    <col min="7940" max="7940" width="3.7109375" style="493" customWidth="1"/>
    <col min="7941" max="7941" width="12.7109375" style="493" customWidth="1"/>
    <col min="7942" max="7942" width="52.7109375" style="493" customWidth="1"/>
    <col min="7943" max="7946" width="0" style="493" hidden="1" customWidth="1"/>
    <col min="7947" max="7947" width="12.28515625" style="493" customWidth="1"/>
    <col min="7948" max="7948" width="6.42578125" style="493" customWidth="1"/>
    <col min="7949" max="7949" width="12.28515625" style="493" customWidth="1"/>
    <col min="7950" max="7950" width="0" style="493" hidden="1" customWidth="1"/>
    <col min="7951" max="7951" width="3.7109375" style="493" customWidth="1"/>
    <col min="7952" max="7952" width="11.140625" style="493" bestFit="1" customWidth="1"/>
    <col min="7953" max="7954" width="10.5703125" style="493"/>
    <col min="7955" max="7955" width="11.140625" style="493" customWidth="1"/>
    <col min="7956" max="8185" width="10.5703125" style="493"/>
    <col min="8186" max="8193" width="0" style="493" hidden="1" customWidth="1"/>
    <col min="8194" max="8194" width="3.7109375" style="493" customWidth="1"/>
    <col min="8195" max="8195" width="3.85546875" style="493" customWidth="1"/>
    <col min="8196" max="8196" width="3.7109375" style="493" customWidth="1"/>
    <col min="8197" max="8197" width="12.7109375" style="493" customWidth="1"/>
    <col min="8198" max="8198" width="52.7109375" style="493" customWidth="1"/>
    <col min="8199" max="8202" width="0" style="493" hidden="1" customWidth="1"/>
    <col min="8203" max="8203" width="12.28515625" style="493" customWidth="1"/>
    <col min="8204" max="8204" width="6.42578125" style="493" customWidth="1"/>
    <col min="8205" max="8205" width="12.28515625" style="493" customWidth="1"/>
    <col min="8206" max="8206" width="0" style="493" hidden="1" customWidth="1"/>
    <col min="8207" max="8207" width="3.7109375" style="493" customWidth="1"/>
    <col min="8208" max="8208" width="11.140625" style="493" bestFit="1" customWidth="1"/>
    <col min="8209" max="8210" width="10.5703125" style="493"/>
    <col min="8211" max="8211" width="11.140625" style="493" customWidth="1"/>
    <col min="8212" max="8441" width="10.5703125" style="493"/>
    <col min="8442" max="8449" width="0" style="493" hidden="1" customWidth="1"/>
    <col min="8450" max="8450" width="3.7109375" style="493" customWidth="1"/>
    <col min="8451" max="8451" width="3.85546875" style="493" customWidth="1"/>
    <col min="8452" max="8452" width="3.7109375" style="493" customWidth="1"/>
    <col min="8453" max="8453" width="12.7109375" style="493" customWidth="1"/>
    <col min="8454" max="8454" width="52.7109375" style="493" customWidth="1"/>
    <col min="8455" max="8458" width="0" style="493" hidden="1" customWidth="1"/>
    <col min="8459" max="8459" width="12.28515625" style="493" customWidth="1"/>
    <col min="8460" max="8460" width="6.42578125" style="493" customWidth="1"/>
    <col min="8461" max="8461" width="12.28515625" style="493" customWidth="1"/>
    <col min="8462" max="8462" width="0" style="493" hidden="1" customWidth="1"/>
    <col min="8463" max="8463" width="3.7109375" style="493" customWidth="1"/>
    <col min="8464" max="8464" width="11.140625" style="493" bestFit="1" customWidth="1"/>
    <col min="8465" max="8466" width="10.5703125" style="493"/>
    <col min="8467" max="8467" width="11.140625" style="493" customWidth="1"/>
    <col min="8468" max="8697" width="10.5703125" style="493"/>
    <col min="8698" max="8705" width="0" style="493" hidden="1" customWidth="1"/>
    <col min="8706" max="8706" width="3.7109375" style="493" customWidth="1"/>
    <col min="8707" max="8707" width="3.85546875" style="493" customWidth="1"/>
    <col min="8708" max="8708" width="3.7109375" style="493" customWidth="1"/>
    <col min="8709" max="8709" width="12.7109375" style="493" customWidth="1"/>
    <col min="8710" max="8710" width="52.7109375" style="493" customWidth="1"/>
    <col min="8711" max="8714" width="0" style="493" hidden="1" customWidth="1"/>
    <col min="8715" max="8715" width="12.28515625" style="493" customWidth="1"/>
    <col min="8716" max="8716" width="6.42578125" style="493" customWidth="1"/>
    <col min="8717" max="8717" width="12.28515625" style="493" customWidth="1"/>
    <col min="8718" max="8718" width="0" style="493" hidden="1" customWidth="1"/>
    <col min="8719" max="8719" width="3.7109375" style="493" customWidth="1"/>
    <col min="8720" max="8720" width="11.140625" style="493" bestFit="1" customWidth="1"/>
    <col min="8721" max="8722" width="10.5703125" style="493"/>
    <col min="8723" max="8723" width="11.140625" style="493" customWidth="1"/>
    <col min="8724" max="8953" width="10.5703125" style="493"/>
    <col min="8954" max="8961" width="0" style="493" hidden="1" customWidth="1"/>
    <col min="8962" max="8962" width="3.7109375" style="493" customWidth="1"/>
    <col min="8963" max="8963" width="3.85546875" style="493" customWidth="1"/>
    <col min="8964" max="8964" width="3.7109375" style="493" customWidth="1"/>
    <col min="8965" max="8965" width="12.7109375" style="493" customWidth="1"/>
    <col min="8966" max="8966" width="52.7109375" style="493" customWidth="1"/>
    <col min="8967" max="8970" width="0" style="493" hidden="1" customWidth="1"/>
    <col min="8971" max="8971" width="12.28515625" style="493" customWidth="1"/>
    <col min="8972" max="8972" width="6.42578125" style="493" customWidth="1"/>
    <col min="8973" max="8973" width="12.28515625" style="493" customWidth="1"/>
    <col min="8974" max="8974" width="0" style="493" hidden="1" customWidth="1"/>
    <col min="8975" max="8975" width="3.7109375" style="493" customWidth="1"/>
    <col min="8976" max="8976" width="11.140625" style="493" bestFit="1" customWidth="1"/>
    <col min="8977" max="8978" width="10.5703125" style="493"/>
    <col min="8979" max="8979" width="11.140625" style="493" customWidth="1"/>
    <col min="8980" max="9209" width="10.5703125" style="493"/>
    <col min="9210" max="9217" width="0" style="493" hidden="1" customWidth="1"/>
    <col min="9218" max="9218" width="3.7109375" style="493" customWidth="1"/>
    <col min="9219" max="9219" width="3.85546875" style="493" customWidth="1"/>
    <col min="9220" max="9220" width="3.7109375" style="493" customWidth="1"/>
    <col min="9221" max="9221" width="12.7109375" style="493" customWidth="1"/>
    <col min="9222" max="9222" width="52.7109375" style="493" customWidth="1"/>
    <col min="9223" max="9226" width="0" style="493" hidden="1" customWidth="1"/>
    <col min="9227" max="9227" width="12.28515625" style="493" customWidth="1"/>
    <col min="9228" max="9228" width="6.42578125" style="493" customWidth="1"/>
    <col min="9229" max="9229" width="12.28515625" style="493" customWidth="1"/>
    <col min="9230" max="9230" width="0" style="493" hidden="1" customWidth="1"/>
    <col min="9231" max="9231" width="3.7109375" style="493" customWidth="1"/>
    <col min="9232" max="9232" width="11.140625" style="493" bestFit="1" customWidth="1"/>
    <col min="9233" max="9234" width="10.5703125" style="493"/>
    <col min="9235" max="9235" width="11.140625" style="493" customWidth="1"/>
    <col min="9236" max="9465" width="10.5703125" style="493"/>
    <col min="9466" max="9473" width="0" style="493" hidden="1" customWidth="1"/>
    <col min="9474" max="9474" width="3.7109375" style="493" customWidth="1"/>
    <col min="9475" max="9475" width="3.85546875" style="493" customWidth="1"/>
    <col min="9476" max="9476" width="3.7109375" style="493" customWidth="1"/>
    <col min="9477" max="9477" width="12.7109375" style="493" customWidth="1"/>
    <col min="9478" max="9478" width="52.7109375" style="493" customWidth="1"/>
    <col min="9479" max="9482" width="0" style="493" hidden="1" customWidth="1"/>
    <col min="9483" max="9483" width="12.28515625" style="493" customWidth="1"/>
    <col min="9484" max="9484" width="6.42578125" style="493" customWidth="1"/>
    <col min="9485" max="9485" width="12.28515625" style="493" customWidth="1"/>
    <col min="9486" max="9486" width="0" style="493" hidden="1" customWidth="1"/>
    <col min="9487" max="9487" width="3.7109375" style="493" customWidth="1"/>
    <col min="9488" max="9488" width="11.140625" style="493" bestFit="1" customWidth="1"/>
    <col min="9489" max="9490" width="10.5703125" style="493"/>
    <col min="9491" max="9491" width="11.140625" style="493" customWidth="1"/>
    <col min="9492" max="9721" width="10.5703125" style="493"/>
    <col min="9722" max="9729" width="0" style="493" hidden="1" customWidth="1"/>
    <col min="9730" max="9730" width="3.7109375" style="493" customWidth="1"/>
    <col min="9731" max="9731" width="3.85546875" style="493" customWidth="1"/>
    <col min="9732" max="9732" width="3.7109375" style="493" customWidth="1"/>
    <col min="9733" max="9733" width="12.7109375" style="493" customWidth="1"/>
    <col min="9734" max="9734" width="52.7109375" style="493" customWidth="1"/>
    <col min="9735" max="9738" width="0" style="493" hidden="1" customWidth="1"/>
    <col min="9739" max="9739" width="12.28515625" style="493" customWidth="1"/>
    <col min="9740" max="9740" width="6.42578125" style="493" customWidth="1"/>
    <col min="9741" max="9741" width="12.28515625" style="493" customWidth="1"/>
    <col min="9742" max="9742" width="0" style="493" hidden="1" customWidth="1"/>
    <col min="9743" max="9743" width="3.7109375" style="493" customWidth="1"/>
    <col min="9744" max="9744" width="11.140625" style="493" bestFit="1" customWidth="1"/>
    <col min="9745" max="9746" width="10.5703125" style="493"/>
    <col min="9747" max="9747" width="11.140625" style="493" customWidth="1"/>
    <col min="9748" max="9977" width="10.5703125" style="493"/>
    <col min="9978" max="9985" width="0" style="493" hidden="1" customWidth="1"/>
    <col min="9986" max="9986" width="3.7109375" style="493" customWidth="1"/>
    <col min="9987" max="9987" width="3.85546875" style="493" customWidth="1"/>
    <col min="9988" max="9988" width="3.7109375" style="493" customWidth="1"/>
    <col min="9989" max="9989" width="12.7109375" style="493" customWidth="1"/>
    <col min="9990" max="9990" width="52.7109375" style="493" customWidth="1"/>
    <col min="9991" max="9994" width="0" style="493" hidden="1" customWidth="1"/>
    <col min="9995" max="9995" width="12.28515625" style="493" customWidth="1"/>
    <col min="9996" max="9996" width="6.42578125" style="493" customWidth="1"/>
    <col min="9997" max="9997" width="12.28515625" style="493" customWidth="1"/>
    <col min="9998" max="9998" width="0" style="493" hidden="1" customWidth="1"/>
    <col min="9999" max="9999" width="3.7109375" style="493" customWidth="1"/>
    <col min="10000" max="10000" width="11.140625" style="493" bestFit="1" customWidth="1"/>
    <col min="10001" max="10002" width="10.5703125" style="493"/>
    <col min="10003" max="10003" width="11.140625" style="493" customWidth="1"/>
    <col min="10004" max="10233" width="10.5703125" style="493"/>
    <col min="10234" max="10241" width="0" style="493" hidden="1" customWidth="1"/>
    <col min="10242" max="10242" width="3.7109375" style="493" customWidth="1"/>
    <col min="10243" max="10243" width="3.85546875" style="493" customWidth="1"/>
    <col min="10244" max="10244" width="3.7109375" style="493" customWidth="1"/>
    <col min="10245" max="10245" width="12.7109375" style="493" customWidth="1"/>
    <col min="10246" max="10246" width="52.7109375" style="493" customWidth="1"/>
    <col min="10247" max="10250" width="0" style="493" hidden="1" customWidth="1"/>
    <col min="10251" max="10251" width="12.28515625" style="493" customWidth="1"/>
    <col min="10252" max="10252" width="6.42578125" style="493" customWidth="1"/>
    <col min="10253" max="10253" width="12.28515625" style="493" customWidth="1"/>
    <col min="10254" max="10254" width="0" style="493" hidden="1" customWidth="1"/>
    <col min="10255" max="10255" width="3.7109375" style="493" customWidth="1"/>
    <col min="10256" max="10256" width="11.140625" style="493" bestFit="1" customWidth="1"/>
    <col min="10257" max="10258" width="10.5703125" style="493"/>
    <col min="10259" max="10259" width="11.140625" style="493" customWidth="1"/>
    <col min="10260" max="10489" width="10.5703125" style="493"/>
    <col min="10490" max="10497" width="0" style="493" hidden="1" customWidth="1"/>
    <col min="10498" max="10498" width="3.7109375" style="493" customWidth="1"/>
    <col min="10499" max="10499" width="3.85546875" style="493" customWidth="1"/>
    <col min="10500" max="10500" width="3.7109375" style="493" customWidth="1"/>
    <col min="10501" max="10501" width="12.7109375" style="493" customWidth="1"/>
    <col min="10502" max="10502" width="52.7109375" style="493" customWidth="1"/>
    <col min="10503" max="10506" width="0" style="493" hidden="1" customWidth="1"/>
    <col min="10507" max="10507" width="12.28515625" style="493" customWidth="1"/>
    <col min="10508" max="10508" width="6.42578125" style="493" customWidth="1"/>
    <col min="10509" max="10509" width="12.28515625" style="493" customWidth="1"/>
    <col min="10510" max="10510" width="0" style="493" hidden="1" customWidth="1"/>
    <col min="10511" max="10511" width="3.7109375" style="493" customWidth="1"/>
    <col min="10512" max="10512" width="11.140625" style="493" bestFit="1" customWidth="1"/>
    <col min="10513" max="10514" width="10.5703125" style="493"/>
    <col min="10515" max="10515" width="11.140625" style="493" customWidth="1"/>
    <col min="10516" max="10745" width="10.5703125" style="493"/>
    <col min="10746" max="10753" width="0" style="493" hidden="1" customWidth="1"/>
    <col min="10754" max="10754" width="3.7109375" style="493" customWidth="1"/>
    <col min="10755" max="10755" width="3.85546875" style="493" customWidth="1"/>
    <col min="10756" max="10756" width="3.7109375" style="493" customWidth="1"/>
    <col min="10757" max="10757" width="12.7109375" style="493" customWidth="1"/>
    <col min="10758" max="10758" width="52.7109375" style="493" customWidth="1"/>
    <col min="10759" max="10762" width="0" style="493" hidden="1" customWidth="1"/>
    <col min="10763" max="10763" width="12.28515625" style="493" customWidth="1"/>
    <col min="10764" max="10764" width="6.42578125" style="493" customWidth="1"/>
    <col min="10765" max="10765" width="12.28515625" style="493" customWidth="1"/>
    <col min="10766" max="10766" width="0" style="493" hidden="1" customWidth="1"/>
    <col min="10767" max="10767" width="3.7109375" style="493" customWidth="1"/>
    <col min="10768" max="10768" width="11.140625" style="493" bestFit="1" customWidth="1"/>
    <col min="10769" max="10770" width="10.5703125" style="493"/>
    <col min="10771" max="10771" width="11.140625" style="493" customWidth="1"/>
    <col min="10772" max="11001" width="10.5703125" style="493"/>
    <col min="11002" max="11009" width="0" style="493" hidden="1" customWidth="1"/>
    <col min="11010" max="11010" width="3.7109375" style="493" customWidth="1"/>
    <col min="11011" max="11011" width="3.85546875" style="493" customWidth="1"/>
    <col min="11012" max="11012" width="3.7109375" style="493" customWidth="1"/>
    <col min="11013" max="11013" width="12.7109375" style="493" customWidth="1"/>
    <col min="11014" max="11014" width="52.7109375" style="493" customWidth="1"/>
    <col min="11015" max="11018" width="0" style="493" hidden="1" customWidth="1"/>
    <col min="11019" max="11019" width="12.28515625" style="493" customWidth="1"/>
    <col min="11020" max="11020" width="6.42578125" style="493" customWidth="1"/>
    <col min="11021" max="11021" width="12.28515625" style="493" customWidth="1"/>
    <col min="11022" max="11022" width="0" style="493" hidden="1" customWidth="1"/>
    <col min="11023" max="11023" width="3.7109375" style="493" customWidth="1"/>
    <col min="11024" max="11024" width="11.140625" style="493" bestFit="1" customWidth="1"/>
    <col min="11025" max="11026" width="10.5703125" style="493"/>
    <col min="11027" max="11027" width="11.140625" style="493" customWidth="1"/>
    <col min="11028" max="11257" width="10.5703125" style="493"/>
    <col min="11258" max="11265" width="0" style="493" hidden="1" customWidth="1"/>
    <col min="11266" max="11266" width="3.7109375" style="493" customWidth="1"/>
    <col min="11267" max="11267" width="3.85546875" style="493" customWidth="1"/>
    <col min="11268" max="11268" width="3.7109375" style="493" customWidth="1"/>
    <col min="11269" max="11269" width="12.7109375" style="493" customWidth="1"/>
    <col min="11270" max="11270" width="52.7109375" style="493" customWidth="1"/>
    <col min="11271" max="11274" width="0" style="493" hidden="1" customWidth="1"/>
    <col min="11275" max="11275" width="12.28515625" style="493" customWidth="1"/>
    <col min="11276" max="11276" width="6.42578125" style="493" customWidth="1"/>
    <col min="11277" max="11277" width="12.28515625" style="493" customWidth="1"/>
    <col min="11278" max="11278" width="0" style="493" hidden="1" customWidth="1"/>
    <col min="11279" max="11279" width="3.7109375" style="493" customWidth="1"/>
    <col min="11280" max="11280" width="11.140625" style="493" bestFit="1" customWidth="1"/>
    <col min="11281" max="11282" width="10.5703125" style="493"/>
    <col min="11283" max="11283" width="11.140625" style="493" customWidth="1"/>
    <col min="11284" max="11513" width="10.5703125" style="493"/>
    <col min="11514" max="11521" width="0" style="493" hidden="1" customWidth="1"/>
    <col min="11522" max="11522" width="3.7109375" style="493" customWidth="1"/>
    <col min="11523" max="11523" width="3.85546875" style="493" customWidth="1"/>
    <col min="11524" max="11524" width="3.7109375" style="493" customWidth="1"/>
    <col min="11525" max="11525" width="12.7109375" style="493" customWidth="1"/>
    <col min="11526" max="11526" width="52.7109375" style="493" customWidth="1"/>
    <col min="11527" max="11530" width="0" style="493" hidden="1" customWidth="1"/>
    <col min="11531" max="11531" width="12.28515625" style="493" customWidth="1"/>
    <col min="11532" max="11532" width="6.42578125" style="493" customWidth="1"/>
    <col min="11533" max="11533" width="12.28515625" style="493" customWidth="1"/>
    <col min="11534" max="11534" width="0" style="493" hidden="1" customWidth="1"/>
    <col min="11535" max="11535" width="3.7109375" style="493" customWidth="1"/>
    <col min="11536" max="11536" width="11.140625" style="493" bestFit="1" customWidth="1"/>
    <col min="11537" max="11538" width="10.5703125" style="493"/>
    <col min="11539" max="11539" width="11.140625" style="493" customWidth="1"/>
    <col min="11540" max="11769" width="10.5703125" style="493"/>
    <col min="11770" max="11777" width="0" style="493" hidden="1" customWidth="1"/>
    <col min="11778" max="11778" width="3.7109375" style="493" customWidth="1"/>
    <col min="11779" max="11779" width="3.85546875" style="493" customWidth="1"/>
    <col min="11780" max="11780" width="3.7109375" style="493" customWidth="1"/>
    <col min="11781" max="11781" width="12.7109375" style="493" customWidth="1"/>
    <col min="11782" max="11782" width="52.7109375" style="493" customWidth="1"/>
    <col min="11783" max="11786" width="0" style="493" hidden="1" customWidth="1"/>
    <col min="11787" max="11787" width="12.28515625" style="493" customWidth="1"/>
    <col min="11788" max="11788" width="6.42578125" style="493" customWidth="1"/>
    <col min="11789" max="11789" width="12.28515625" style="493" customWidth="1"/>
    <col min="11790" max="11790" width="0" style="493" hidden="1" customWidth="1"/>
    <col min="11791" max="11791" width="3.7109375" style="493" customWidth="1"/>
    <col min="11792" max="11792" width="11.140625" style="493" bestFit="1" customWidth="1"/>
    <col min="11793" max="11794" width="10.5703125" style="493"/>
    <col min="11795" max="11795" width="11.140625" style="493" customWidth="1"/>
    <col min="11796" max="12025" width="10.5703125" style="493"/>
    <col min="12026" max="12033" width="0" style="493" hidden="1" customWidth="1"/>
    <col min="12034" max="12034" width="3.7109375" style="493" customWidth="1"/>
    <col min="12035" max="12035" width="3.85546875" style="493" customWidth="1"/>
    <col min="12036" max="12036" width="3.7109375" style="493" customWidth="1"/>
    <col min="12037" max="12037" width="12.7109375" style="493" customWidth="1"/>
    <col min="12038" max="12038" width="52.7109375" style="493" customWidth="1"/>
    <col min="12039" max="12042" width="0" style="493" hidden="1" customWidth="1"/>
    <col min="12043" max="12043" width="12.28515625" style="493" customWidth="1"/>
    <col min="12044" max="12044" width="6.42578125" style="493" customWidth="1"/>
    <col min="12045" max="12045" width="12.28515625" style="493" customWidth="1"/>
    <col min="12046" max="12046" width="0" style="493" hidden="1" customWidth="1"/>
    <col min="12047" max="12047" width="3.7109375" style="493" customWidth="1"/>
    <col min="12048" max="12048" width="11.140625" style="493" bestFit="1" customWidth="1"/>
    <col min="12049" max="12050" width="10.5703125" style="493"/>
    <col min="12051" max="12051" width="11.140625" style="493" customWidth="1"/>
    <col min="12052" max="12281" width="10.5703125" style="493"/>
    <col min="12282" max="12289" width="0" style="493" hidden="1" customWidth="1"/>
    <col min="12290" max="12290" width="3.7109375" style="493" customWidth="1"/>
    <col min="12291" max="12291" width="3.85546875" style="493" customWidth="1"/>
    <col min="12292" max="12292" width="3.7109375" style="493" customWidth="1"/>
    <col min="12293" max="12293" width="12.7109375" style="493" customWidth="1"/>
    <col min="12294" max="12294" width="52.7109375" style="493" customWidth="1"/>
    <col min="12295" max="12298" width="0" style="493" hidden="1" customWidth="1"/>
    <col min="12299" max="12299" width="12.28515625" style="493" customWidth="1"/>
    <col min="12300" max="12300" width="6.42578125" style="493" customWidth="1"/>
    <col min="12301" max="12301" width="12.28515625" style="493" customWidth="1"/>
    <col min="12302" max="12302" width="0" style="493" hidden="1" customWidth="1"/>
    <col min="12303" max="12303" width="3.7109375" style="493" customWidth="1"/>
    <col min="12304" max="12304" width="11.140625" style="493" bestFit="1" customWidth="1"/>
    <col min="12305" max="12306" width="10.5703125" style="493"/>
    <col min="12307" max="12307" width="11.140625" style="493" customWidth="1"/>
    <col min="12308" max="12537" width="10.5703125" style="493"/>
    <col min="12538" max="12545" width="0" style="493" hidden="1" customWidth="1"/>
    <col min="12546" max="12546" width="3.7109375" style="493" customWidth="1"/>
    <col min="12547" max="12547" width="3.85546875" style="493" customWidth="1"/>
    <col min="12548" max="12548" width="3.7109375" style="493" customWidth="1"/>
    <col min="12549" max="12549" width="12.7109375" style="493" customWidth="1"/>
    <col min="12550" max="12550" width="52.7109375" style="493" customWidth="1"/>
    <col min="12551" max="12554" width="0" style="493" hidden="1" customWidth="1"/>
    <col min="12555" max="12555" width="12.28515625" style="493" customWidth="1"/>
    <col min="12556" max="12556" width="6.42578125" style="493" customWidth="1"/>
    <col min="12557" max="12557" width="12.28515625" style="493" customWidth="1"/>
    <col min="12558" max="12558" width="0" style="493" hidden="1" customWidth="1"/>
    <col min="12559" max="12559" width="3.7109375" style="493" customWidth="1"/>
    <col min="12560" max="12560" width="11.140625" style="493" bestFit="1" customWidth="1"/>
    <col min="12561" max="12562" width="10.5703125" style="493"/>
    <col min="12563" max="12563" width="11.140625" style="493" customWidth="1"/>
    <col min="12564" max="12793" width="10.5703125" style="493"/>
    <col min="12794" max="12801" width="0" style="493" hidden="1" customWidth="1"/>
    <col min="12802" max="12802" width="3.7109375" style="493" customWidth="1"/>
    <col min="12803" max="12803" width="3.85546875" style="493" customWidth="1"/>
    <col min="12804" max="12804" width="3.7109375" style="493" customWidth="1"/>
    <col min="12805" max="12805" width="12.7109375" style="493" customWidth="1"/>
    <col min="12806" max="12806" width="52.7109375" style="493" customWidth="1"/>
    <col min="12807" max="12810" width="0" style="493" hidden="1" customWidth="1"/>
    <col min="12811" max="12811" width="12.28515625" style="493" customWidth="1"/>
    <col min="12812" max="12812" width="6.42578125" style="493" customWidth="1"/>
    <col min="12813" max="12813" width="12.28515625" style="493" customWidth="1"/>
    <col min="12814" max="12814" width="0" style="493" hidden="1" customWidth="1"/>
    <col min="12815" max="12815" width="3.7109375" style="493" customWidth="1"/>
    <col min="12816" max="12816" width="11.140625" style="493" bestFit="1" customWidth="1"/>
    <col min="12817" max="12818" width="10.5703125" style="493"/>
    <col min="12819" max="12819" width="11.140625" style="493" customWidth="1"/>
    <col min="12820" max="13049" width="10.5703125" style="493"/>
    <col min="13050" max="13057" width="0" style="493" hidden="1" customWidth="1"/>
    <col min="13058" max="13058" width="3.7109375" style="493" customWidth="1"/>
    <col min="13059" max="13059" width="3.85546875" style="493" customWidth="1"/>
    <col min="13060" max="13060" width="3.7109375" style="493" customWidth="1"/>
    <col min="13061" max="13061" width="12.7109375" style="493" customWidth="1"/>
    <col min="13062" max="13062" width="52.7109375" style="493" customWidth="1"/>
    <col min="13063" max="13066" width="0" style="493" hidden="1" customWidth="1"/>
    <col min="13067" max="13067" width="12.28515625" style="493" customWidth="1"/>
    <col min="13068" max="13068" width="6.42578125" style="493" customWidth="1"/>
    <col min="13069" max="13069" width="12.28515625" style="493" customWidth="1"/>
    <col min="13070" max="13070" width="0" style="493" hidden="1" customWidth="1"/>
    <col min="13071" max="13071" width="3.7109375" style="493" customWidth="1"/>
    <col min="13072" max="13072" width="11.140625" style="493" bestFit="1" customWidth="1"/>
    <col min="13073" max="13074" width="10.5703125" style="493"/>
    <col min="13075" max="13075" width="11.140625" style="493" customWidth="1"/>
    <col min="13076" max="13305" width="10.5703125" style="493"/>
    <col min="13306" max="13313" width="0" style="493" hidden="1" customWidth="1"/>
    <col min="13314" max="13314" width="3.7109375" style="493" customWidth="1"/>
    <col min="13315" max="13315" width="3.85546875" style="493" customWidth="1"/>
    <col min="13316" max="13316" width="3.7109375" style="493" customWidth="1"/>
    <col min="13317" max="13317" width="12.7109375" style="493" customWidth="1"/>
    <col min="13318" max="13318" width="52.7109375" style="493" customWidth="1"/>
    <col min="13319" max="13322" width="0" style="493" hidden="1" customWidth="1"/>
    <col min="13323" max="13323" width="12.28515625" style="493" customWidth="1"/>
    <col min="13324" max="13324" width="6.42578125" style="493" customWidth="1"/>
    <col min="13325" max="13325" width="12.28515625" style="493" customWidth="1"/>
    <col min="13326" max="13326" width="0" style="493" hidden="1" customWidth="1"/>
    <col min="13327" max="13327" width="3.7109375" style="493" customWidth="1"/>
    <col min="13328" max="13328" width="11.140625" style="493" bestFit="1" customWidth="1"/>
    <col min="13329" max="13330" width="10.5703125" style="493"/>
    <col min="13331" max="13331" width="11.140625" style="493" customWidth="1"/>
    <col min="13332" max="13561" width="10.5703125" style="493"/>
    <col min="13562" max="13569" width="0" style="493" hidden="1" customWidth="1"/>
    <col min="13570" max="13570" width="3.7109375" style="493" customWidth="1"/>
    <col min="13571" max="13571" width="3.85546875" style="493" customWidth="1"/>
    <col min="13572" max="13572" width="3.7109375" style="493" customWidth="1"/>
    <col min="13573" max="13573" width="12.7109375" style="493" customWidth="1"/>
    <col min="13574" max="13574" width="52.7109375" style="493" customWidth="1"/>
    <col min="13575" max="13578" width="0" style="493" hidden="1" customWidth="1"/>
    <col min="13579" max="13579" width="12.28515625" style="493" customWidth="1"/>
    <col min="13580" max="13580" width="6.42578125" style="493" customWidth="1"/>
    <col min="13581" max="13581" width="12.28515625" style="493" customWidth="1"/>
    <col min="13582" max="13582" width="0" style="493" hidden="1" customWidth="1"/>
    <col min="13583" max="13583" width="3.7109375" style="493" customWidth="1"/>
    <col min="13584" max="13584" width="11.140625" style="493" bestFit="1" customWidth="1"/>
    <col min="13585" max="13586" width="10.5703125" style="493"/>
    <col min="13587" max="13587" width="11.140625" style="493" customWidth="1"/>
    <col min="13588" max="13817" width="10.5703125" style="493"/>
    <col min="13818" max="13825" width="0" style="493" hidden="1" customWidth="1"/>
    <col min="13826" max="13826" width="3.7109375" style="493" customWidth="1"/>
    <col min="13827" max="13827" width="3.85546875" style="493" customWidth="1"/>
    <col min="13828" max="13828" width="3.7109375" style="493" customWidth="1"/>
    <col min="13829" max="13829" width="12.7109375" style="493" customWidth="1"/>
    <col min="13830" max="13830" width="52.7109375" style="493" customWidth="1"/>
    <col min="13831" max="13834" width="0" style="493" hidden="1" customWidth="1"/>
    <col min="13835" max="13835" width="12.28515625" style="493" customWidth="1"/>
    <col min="13836" max="13836" width="6.42578125" style="493" customWidth="1"/>
    <col min="13837" max="13837" width="12.28515625" style="493" customWidth="1"/>
    <col min="13838" max="13838" width="0" style="493" hidden="1" customWidth="1"/>
    <col min="13839" max="13839" width="3.7109375" style="493" customWidth="1"/>
    <col min="13840" max="13840" width="11.140625" style="493" bestFit="1" customWidth="1"/>
    <col min="13841" max="13842" width="10.5703125" style="493"/>
    <col min="13843" max="13843" width="11.140625" style="493" customWidth="1"/>
    <col min="13844" max="14073" width="10.5703125" style="493"/>
    <col min="14074" max="14081" width="0" style="493" hidden="1" customWidth="1"/>
    <col min="14082" max="14082" width="3.7109375" style="493" customWidth="1"/>
    <col min="14083" max="14083" width="3.85546875" style="493" customWidth="1"/>
    <col min="14084" max="14084" width="3.7109375" style="493" customWidth="1"/>
    <col min="14085" max="14085" width="12.7109375" style="493" customWidth="1"/>
    <col min="14086" max="14086" width="52.7109375" style="493" customWidth="1"/>
    <col min="14087" max="14090" width="0" style="493" hidden="1" customWidth="1"/>
    <col min="14091" max="14091" width="12.28515625" style="493" customWidth="1"/>
    <col min="14092" max="14092" width="6.42578125" style="493" customWidth="1"/>
    <col min="14093" max="14093" width="12.28515625" style="493" customWidth="1"/>
    <col min="14094" max="14094" width="0" style="493" hidden="1" customWidth="1"/>
    <col min="14095" max="14095" width="3.7109375" style="493" customWidth="1"/>
    <col min="14096" max="14096" width="11.140625" style="493" bestFit="1" customWidth="1"/>
    <col min="14097" max="14098" width="10.5703125" style="493"/>
    <col min="14099" max="14099" width="11.140625" style="493" customWidth="1"/>
    <col min="14100" max="14329" width="10.5703125" style="493"/>
    <col min="14330" max="14337" width="0" style="493" hidden="1" customWidth="1"/>
    <col min="14338" max="14338" width="3.7109375" style="493" customWidth="1"/>
    <col min="14339" max="14339" width="3.85546875" style="493" customWidth="1"/>
    <col min="14340" max="14340" width="3.7109375" style="493" customWidth="1"/>
    <col min="14341" max="14341" width="12.7109375" style="493" customWidth="1"/>
    <col min="14342" max="14342" width="52.7109375" style="493" customWidth="1"/>
    <col min="14343" max="14346" width="0" style="493" hidden="1" customWidth="1"/>
    <col min="14347" max="14347" width="12.28515625" style="493" customWidth="1"/>
    <col min="14348" max="14348" width="6.42578125" style="493" customWidth="1"/>
    <col min="14349" max="14349" width="12.28515625" style="493" customWidth="1"/>
    <col min="14350" max="14350" width="0" style="493" hidden="1" customWidth="1"/>
    <col min="14351" max="14351" width="3.7109375" style="493" customWidth="1"/>
    <col min="14352" max="14352" width="11.140625" style="493" bestFit="1" customWidth="1"/>
    <col min="14353" max="14354" width="10.5703125" style="493"/>
    <col min="14355" max="14355" width="11.140625" style="493" customWidth="1"/>
    <col min="14356" max="14585" width="10.5703125" style="493"/>
    <col min="14586" max="14593" width="0" style="493" hidden="1" customWidth="1"/>
    <col min="14594" max="14594" width="3.7109375" style="493" customWidth="1"/>
    <col min="14595" max="14595" width="3.85546875" style="493" customWidth="1"/>
    <col min="14596" max="14596" width="3.7109375" style="493" customWidth="1"/>
    <col min="14597" max="14597" width="12.7109375" style="493" customWidth="1"/>
    <col min="14598" max="14598" width="52.7109375" style="493" customWidth="1"/>
    <col min="14599" max="14602" width="0" style="493" hidden="1" customWidth="1"/>
    <col min="14603" max="14603" width="12.28515625" style="493" customWidth="1"/>
    <col min="14604" max="14604" width="6.42578125" style="493" customWidth="1"/>
    <col min="14605" max="14605" width="12.28515625" style="493" customWidth="1"/>
    <col min="14606" max="14606" width="0" style="493" hidden="1" customWidth="1"/>
    <col min="14607" max="14607" width="3.7109375" style="493" customWidth="1"/>
    <col min="14608" max="14608" width="11.140625" style="493" bestFit="1" customWidth="1"/>
    <col min="14609" max="14610" width="10.5703125" style="493"/>
    <col min="14611" max="14611" width="11.140625" style="493" customWidth="1"/>
    <col min="14612" max="14841" width="10.5703125" style="493"/>
    <col min="14842" max="14849" width="0" style="493" hidden="1" customWidth="1"/>
    <col min="14850" max="14850" width="3.7109375" style="493" customWidth="1"/>
    <col min="14851" max="14851" width="3.85546875" style="493" customWidth="1"/>
    <col min="14852" max="14852" width="3.7109375" style="493" customWidth="1"/>
    <col min="14853" max="14853" width="12.7109375" style="493" customWidth="1"/>
    <col min="14854" max="14854" width="52.7109375" style="493" customWidth="1"/>
    <col min="14855" max="14858" width="0" style="493" hidden="1" customWidth="1"/>
    <col min="14859" max="14859" width="12.28515625" style="493" customWidth="1"/>
    <col min="14860" max="14860" width="6.42578125" style="493" customWidth="1"/>
    <col min="14861" max="14861" width="12.28515625" style="493" customWidth="1"/>
    <col min="14862" max="14862" width="0" style="493" hidden="1" customWidth="1"/>
    <col min="14863" max="14863" width="3.7109375" style="493" customWidth="1"/>
    <col min="14864" max="14864" width="11.140625" style="493" bestFit="1" customWidth="1"/>
    <col min="14865" max="14866" width="10.5703125" style="493"/>
    <col min="14867" max="14867" width="11.140625" style="493" customWidth="1"/>
    <col min="14868" max="15097" width="10.5703125" style="493"/>
    <col min="15098" max="15105" width="0" style="493" hidden="1" customWidth="1"/>
    <col min="15106" max="15106" width="3.7109375" style="493" customWidth="1"/>
    <col min="15107" max="15107" width="3.85546875" style="493" customWidth="1"/>
    <col min="15108" max="15108" width="3.7109375" style="493" customWidth="1"/>
    <col min="15109" max="15109" width="12.7109375" style="493" customWidth="1"/>
    <col min="15110" max="15110" width="52.7109375" style="493" customWidth="1"/>
    <col min="15111" max="15114" width="0" style="493" hidden="1" customWidth="1"/>
    <col min="15115" max="15115" width="12.28515625" style="493" customWidth="1"/>
    <col min="15116" max="15116" width="6.42578125" style="493" customWidth="1"/>
    <col min="15117" max="15117" width="12.28515625" style="493" customWidth="1"/>
    <col min="15118" max="15118" width="0" style="493" hidden="1" customWidth="1"/>
    <col min="15119" max="15119" width="3.7109375" style="493" customWidth="1"/>
    <col min="15120" max="15120" width="11.140625" style="493" bestFit="1" customWidth="1"/>
    <col min="15121" max="15122" width="10.5703125" style="493"/>
    <col min="15123" max="15123" width="11.140625" style="493" customWidth="1"/>
    <col min="15124" max="15353" width="10.5703125" style="493"/>
    <col min="15354" max="15361" width="0" style="493" hidden="1" customWidth="1"/>
    <col min="15362" max="15362" width="3.7109375" style="493" customWidth="1"/>
    <col min="15363" max="15363" width="3.85546875" style="493" customWidth="1"/>
    <col min="15364" max="15364" width="3.7109375" style="493" customWidth="1"/>
    <col min="15365" max="15365" width="12.7109375" style="493" customWidth="1"/>
    <col min="15366" max="15366" width="52.7109375" style="493" customWidth="1"/>
    <col min="15367" max="15370" width="0" style="493" hidden="1" customWidth="1"/>
    <col min="15371" max="15371" width="12.28515625" style="493" customWidth="1"/>
    <col min="15372" max="15372" width="6.42578125" style="493" customWidth="1"/>
    <col min="15373" max="15373" width="12.28515625" style="493" customWidth="1"/>
    <col min="15374" max="15374" width="0" style="493" hidden="1" customWidth="1"/>
    <col min="15375" max="15375" width="3.7109375" style="493" customWidth="1"/>
    <col min="15376" max="15376" width="11.140625" style="493" bestFit="1" customWidth="1"/>
    <col min="15377" max="15378" width="10.5703125" style="493"/>
    <col min="15379" max="15379" width="11.140625" style="493" customWidth="1"/>
    <col min="15380" max="15609" width="10.5703125" style="493"/>
    <col min="15610" max="15617" width="0" style="493" hidden="1" customWidth="1"/>
    <col min="15618" max="15618" width="3.7109375" style="493" customWidth="1"/>
    <col min="15619" max="15619" width="3.85546875" style="493" customWidth="1"/>
    <col min="15620" max="15620" width="3.7109375" style="493" customWidth="1"/>
    <col min="15621" max="15621" width="12.7109375" style="493" customWidth="1"/>
    <col min="15622" max="15622" width="52.7109375" style="493" customWidth="1"/>
    <col min="15623" max="15626" width="0" style="493" hidden="1" customWidth="1"/>
    <col min="15627" max="15627" width="12.28515625" style="493" customWidth="1"/>
    <col min="15628" max="15628" width="6.42578125" style="493" customWidth="1"/>
    <col min="15629" max="15629" width="12.28515625" style="493" customWidth="1"/>
    <col min="15630" max="15630" width="0" style="493" hidden="1" customWidth="1"/>
    <col min="15631" max="15631" width="3.7109375" style="493" customWidth="1"/>
    <col min="15632" max="15632" width="11.140625" style="493" bestFit="1" customWidth="1"/>
    <col min="15633" max="15634" width="10.5703125" style="493"/>
    <col min="15635" max="15635" width="11.140625" style="493" customWidth="1"/>
    <col min="15636" max="15865" width="10.5703125" style="493"/>
    <col min="15866" max="15873" width="0" style="493" hidden="1" customWidth="1"/>
    <col min="15874" max="15874" width="3.7109375" style="493" customWidth="1"/>
    <col min="15875" max="15875" width="3.85546875" style="493" customWidth="1"/>
    <col min="15876" max="15876" width="3.7109375" style="493" customWidth="1"/>
    <col min="15877" max="15877" width="12.7109375" style="493" customWidth="1"/>
    <col min="15878" max="15878" width="52.7109375" style="493" customWidth="1"/>
    <col min="15879" max="15882" width="0" style="493" hidden="1" customWidth="1"/>
    <col min="15883" max="15883" width="12.28515625" style="493" customWidth="1"/>
    <col min="15884" max="15884" width="6.42578125" style="493" customWidth="1"/>
    <col min="15885" max="15885" width="12.28515625" style="493" customWidth="1"/>
    <col min="15886" max="15886" width="0" style="493" hidden="1" customWidth="1"/>
    <col min="15887" max="15887" width="3.7109375" style="493" customWidth="1"/>
    <col min="15888" max="15888" width="11.140625" style="493" bestFit="1" customWidth="1"/>
    <col min="15889" max="15890" width="10.5703125" style="493"/>
    <col min="15891" max="15891" width="11.140625" style="493" customWidth="1"/>
    <col min="15892" max="16121" width="10.5703125" style="493"/>
    <col min="16122" max="16129" width="0" style="493" hidden="1" customWidth="1"/>
    <col min="16130" max="16130" width="3.7109375" style="493" customWidth="1"/>
    <col min="16131" max="16131" width="3.85546875" style="493" customWidth="1"/>
    <col min="16132" max="16132" width="3.7109375" style="493" customWidth="1"/>
    <col min="16133" max="16133" width="12.7109375" style="493" customWidth="1"/>
    <col min="16134" max="16134" width="52.7109375" style="493" customWidth="1"/>
    <col min="16135" max="16138" width="0" style="493" hidden="1" customWidth="1"/>
    <col min="16139" max="16139" width="12.28515625" style="493" customWidth="1"/>
    <col min="16140" max="16140" width="6.42578125" style="493" customWidth="1"/>
    <col min="16141" max="16141" width="12.28515625" style="493" customWidth="1"/>
    <col min="16142" max="16142" width="0" style="493" hidden="1" customWidth="1"/>
    <col min="16143" max="16143" width="3.7109375" style="493" customWidth="1"/>
    <col min="16144" max="16144" width="11.140625" style="493" bestFit="1" customWidth="1"/>
    <col min="16145" max="16146" width="10.5703125" style="493"/>
    <col min="16147" max="16147" width="11.140625" style="493" customWidth="1"/>
    <col min="16148" max="16384" width="10.5703125" style="493"/>
  </cols>
  <sheetData>
    <row r="1" spans="1:29" hidden="1">
      <c r="Q1" s="552"/>
      <c r="R1" s="552"/>
    </row>
    <row r="2" spans="1:29" hidden="1">
      <c r="U2" s="552"/>
    </row>
    <row r="3" spans="1:29" hidden="1"/>
    <row r="4" spans="1:29" ht="3" customHeight="1">
      <c r="J4" s="499"/>
      <c r="K4" s="499"/>
      <c r="L4" s="494"/>
      <c r="M4" s="494"/>
      <c r="N4" s="494"/>
      <c r="O4" s="502"/>
      <c r="P4" s="502"/>
      <c r="Q4" s="502"/>
      <c r="R4" s="502"/>
      <c r="S4" s="502"/>
      <c r="T4" s="502"/>
      <c r="U4" s="502"/>
    </row>
    <row r="5" spans="1:29" ht="26.1" customHeight="1">
      <c r="J5" s="499"/>
      <c r="K5" s="499"/>
      <c r="L5" s="1306" t="s">
        <v>717</v>
      </c>
      <c r="M5" s="1306"/>
      <c r="N5" s="1306"/>
      <c r="O5" s="1306"/>
      <c r="P5" s="1306"/>
      <c r="Q5" s="1306"/>
      <c r="R5" s="1306"/>
      <c r="S5" s="1306"/>
      <c r="T5" s="1306"/>
      <c r="U5" s="633"/>
    </row>
    <row r="6" spans="1:29" ht="3" customHeight="1">
      <c r="J6" s="499"/>
      <c r="K6" s="499"/>
      <c r="L6" s="494"/>
      <c r="M6" s="494"/>
      <c r="N6" s="494"/>
      <c r="O6" s="498"/>
      <c r="P6" s="498"/>
      <c r="Q6" s="498"/>
      <c r="R6" s="498"/>
      <c r="S6" s="498"/>
      <c r="T6" s="498"/>
      <c r="U6" s="498"/>
      <c r="V6" s="502"/>
    </row>
    <row r="7" spans="1:29" s="746" customFormat="1" ht="5.25" hidden="1">
      <c r="A7" s="1122"/>
      <c r="B7" s="1122"/>
      <c r="C7" s="1122"/>
      <c r="D7" s="1122"/>
      <c r="E7" s="1122"/>
      <c r="F7" s="1122"/>
      <c r="G7" s="1122"/>
      <c r="H7" s="1122"/>
      <c r="L7" s="1173"/>
      <c r="M7" s="1046"/>
      <c r="O7" s="1282"/>
      <c r="P7" s="1282"/>
      <c r="Q7" s="1282"/>
      <c r="R7" s="1282"/>
      <c r="S7" s="1282"/>
      <c r="T7" s="1282"/>
      <c r="U7" s="780"/>
      <c r="V7" s="780"/>
      <c r="X7" s="1122"/>
      <c r="Y7" s="1122"/>
      <c r="Z7" s="1122"/>
      <c r="AA7" s="1122"/>
      <c r="AB7" s="1122"/>
    </row>
    <row r="8" spans="1:29" s="539" customFormat="1" ht="18.75">
      <c r="A8" s="559"/>
      <c r="B8" s="559"/>
      <c r="C8" s="559"/>
      <c r="D8" s="559"/>
      <c r="E8" s="559"/>
      <c r="F8" s="559"/>
      <c r="G8" s="559"/>
      <c r="H8" s="559"/>
      <c r="L8" s="469"/>
      <c r="M8" s="586" t="str">
        <f>"Дата подачи заявления об "&amp;IF(datePr_ch="","утверждении","изменении") &amp; " тарифов"</f>
        <v>Дата подачи заявления об утверждении тарифов</v>
      </c>
      <c r="N8" s="1126"/>
      <c r="O8" s="1283" t="str">
        <f>IF(datePr_ch="",IF(datePr="","",datePr),datePr_ch)</f>
        <v>31.08.2022</v>
      </c>
      <c r="P8" s="1283"/>
      <c r="Q8" s="1283"/>
      <c r="R8" s="1283"/>
      <c r="S8" s="1283"/>
      <c r="T8" s="1283"/>
      <c r="U8" s="551"/>
      <c r="V8" s="551"/>
      <c r="W8" s="489"/>
      <c r="X8" s="559"/>
      <c r="Y8" s="559"/>
      <c r="Z8" s="559"/>
      <c r="AA8" s="559"/>
      <c r="AB8" s="559"/>
      <c r="AC8" s="559"/>
    </row>
    <row r="9" spans="1:29" s="539" customFormat="1" ht="22.5">
      <c r="A9" s="559"/>
      <c r="B9" s="559"/>
      <c r="C9" s="559"/>
      <c r="D9" s="559"/>
      <c r="E9" s="559"/>
      <c r="F9" s="559"/>
      <c r="G9" s="559"/>
      <c r="H9" s="559"/>
      <c r="L9" s="522"/>
      <c r="M9" s="586" t="str">
        <f>"Номер подачи заявления об "&amp;IF(numberPr_ch="","утверждении","изменении") &amp; " тарифов"</f>
        <v>Номер подачи заявления об утверждении тарифов</v>
      </c>
      <c r="N9" s="1126"/>
      <c r="O9" s="1283" t="str">
        <f>IF(numberPr_ch="",IF(numberPr="","",numberPr),numberPr_ch)</f>
        <v>Исх.№ 5191/05-02 (Вх.№ 7599)</v>
      </c>
      <c r="P9" s="1283"/>
      <c r="Q9" s="1283"/>
      <c r="R9" s="1283"/>
      <c r="S9" s="1283"/>
      <c r="T9" s="1283"/>
      <c r="U9" s="551"/>
      <c r="V9" s="551"/>
      <c r="W9" s="489"/>
      <c r="X9" s="559"/>
      <c r="Y9" s="559"/>
      <c r="Z9" s="559"/>
      <c r="AA9" s="559"/>
      <c r="AB9" s="559"/>
      <c r="AC9" s="559"/>
    </row>
    <row r="10" spans="1:29" s="746" customFormat="1" ht="5.25" hidden="1">
      <c r="A10" s="1122"/>
      <c r="B10" s="1122"/>
      <c r="C10" s="1122"/>
      <c r="D10" s="1122"/>
      <c r="E10" s="1122"/>
      <c r="F10" s="1122"/>
      <c r="G10" s="1122"/>
      <c r="H10" s="1122"/>
      <c r="L10" s="1173"/>
      <c r="M10" s="1046"/>
      <c r="O10" s="1282"/>
      <c r="P10" s="1282"/>
      <c r="Q10" s="1282"/>
      <c r="R10" s="1282"/>
      <c r="S10" s="1282"/>
      <c r="T10" s="1282"/>
      <c r="U10" s="780"/>
      <c r="V10" s="780"/>
      <c r="X10" s="1122"/>
      <c r="Y10" s="1122"/>
      <c r="Z10" s="1122"/>
      <c r="AA10" s="1122"/>
      <c r="AB10" s="1122"/>
    </row>
    <row r="11" spans="1:29" s="539" customFormat="1" ht="11.25" hidden="1">
      <c r="A11" s="559"/>
      <c r="B11" s="559"/>
      <c r="C11" s="559"/>
      <c r="D11" s="559"/>
      <c r="E11" s="559"/>
      <c r="F11" s="559"/>
      <c r="G11" s="559"/>
      <c r="H11" s="559"/>
      <c r="L11" s="1307"/>
      <c r="M11" s="1307"/>
      <c r="N11" s="536"/>
      <c r="O11" s="551"/>
      <c r="P11" s="551"/>
      <c r="Q11" s="551"/>
      <c r="R11" s="551"/>
      <c r="S11" s="551"/>
      <c r="T11" s="551"/>
      <c r="U11" s="557" t="s">
        <v>371</v>
      </c>
      <c r="X11" s="559"/>
      <c r="Y11" s="559"/>
      <c r="Z11" s="559"/>
      <c r="AA11" s="559"/>
      <c r="AB11" s="559"/>
      <c r="AC11" s="559"/>
    </row>
    <row r="12" spans="1:29">
      <c r="J12" s="499"/>
      <c r="K12" s="499"/>
      <c r="L12" s="494"/>
      <c r="M12" s="494"/>
      <c r="N12" s="472"/>
      <c r="O12" s="1284"/>
      <c r="P12" s="1284"/>
      <c r="Q12" s="1284"/>
      <c r="R12" s="1284"/>
      <c r="S12" s="1284"/>
      <c r="T12" s="1284"/>
      <c r="U12" s="1284"/>
    </row>
    <row r="13" spans="1:29">
      <c r="J13" s="499"/>
      <c r="K13" s="499"/>
      <c r="L13" s="1234" t="s">
        <v>445</v>
      </c>
      <c r="M13" s="1234"/>
      <c r="N13" s="1234"/>
      <c r="O13" s="1234"/>
      <c r="P13" s="1234"/>
      <c r="Q13" s="1234"/>
      <c r="R13" s="1234"/>
      <c r="S13" s="1234"/>
      <c r="T13" s="1234"/>
      <c r="U13" s="1234"/>
      <c r="V13" s="1234"/>
      <c r="W13" s="1234" t="s">
        <v>446</v>
      </c>
    </row>
    <row r="14" spans="1:29" ht="14.25" customHeight="1">
      <c r="J14" s="499"/>
      <c r="K14" s="499"/>
      <c r="L14" s="1290" t="s">
        <v>91</v>
      </c>
      <c r="M14" s="1290" t="s">
        <v>602</v>
      </c>
      <c r="N14" s="630"/>
      <c r="O14" s="1291" t="s">
        <v>604</v>
      </c>
      <c r="P14" s="1292"/>
      <c r="Q14" s="1292"/>
      <c r="R14" s="1292"/>
      <c r="S14" s="1292"/>
      <c r="T14" s="1293"/>
      <c r="U14" s="1301" t="s">
        <v>339</v>
      </c>
      <c r="V14" s="1287" t="s">
        <v>274</v>
      </c>
      <c r="W14" s="1234"/>
    </row>
    <row r="15" spans="1:29" ht="14.25" customHeight="1">
      <c r="J15" s="499"/>
      <c r="K15" s="499"/>
      <c r="L15" s="1290"/>
      <c r="M15" s="1290"/>
      <c r="N15" s="631"/>
      <c r="O15" s="1296" t="s">
        <v>578</v>
      </c>
      <c r="P15" s="1294" t="s">
        <v>270</v>
      </c>
      <c r="Q15" s="1295"/>
      <c r="R15" s="1298" t="s">
        <v>615</v>
      </c>
      <c r="S15" s="1299"/>
      <c r="T15" s="1300"/>
      <c r="U15" s="1302"/>
      <c r="V15" s="1288"/>
      <c r="W15" s="1234"/>
    </row>
    <row r="16" spans="1:29" ht="33.75" customHeight="1">
      <c r="J16" s="499"/>
      <c r="K16" s="499"/>
      <c r="L16" s="1290"/>
      <c r="M16" s="1290"/>
      <c r="N16" s="632"/>
      <c r="O16" s="1297"/>
      <c r="P16" s="505" t="s">
        <v>579</v>
      </c>
      <c r="Q16" s="505" t="s">
        <v>6</v>
      </c>
      <c r="R16" s="506" t="s">
        <v>273</v>
      </c>
      <c r="S16" s="1285" t="s">
        <v>272</v>
      </c>
      <c r="T16" s="1286"/>
      <c r="U16" s="1303"/>
      <c r="V16" s="1289"/>
      <c r="W16" s="1234"/>
    </row>
    <row r="17" spans="1:29">
      <c r="J17" s="499"/>
      <c r="K17" s="538">
        <v>1</v>
      </c>
      <c r="L17" s="616" t="s">
        <v>92</v>
      </c>
      <c r="M17" s="616" t="s">
        <v>48</v>
      </c>
      <c r="N17" s="618" t="str">
        <f ca="1">OFFSET(N17,0,-1)</f>
        <v>2</v>
      </c>
      <c r="O17" s="617">
        <f ca="1">OFFSET(O17,0,-1)+1</f>
        <v>3</v>
      </c>
      <c r="P17" s="617">
        <f ca="1">OFFSET(P17,0,-1)+1</f>
        <v>4</v>
      </c>
      <c r="Q17" s="617">
        <f ca="1">OFFSET(Q17,0,-1)+1</f>
        <v>5</v>
      </c>
      <c r="R17" s="617">
        <f ca="1">OFFSET(R17,0,-1)+1</f>
        <v>6</v>
      </c>
      <c r="S17" s="1308">
        <f ca="1">OFFSET(S17,0,-1)+1</f>
        <v>7</v>
      </c>
      <c r="T17" s="1308"/>
      <c r="U17" s="617">
        <f ca="1">OFFSET(U17,0,-2)+1</f>
        <v>8</v>
      </c>
      <c r="V17" s="618">
        <f ca="1">OFFSET(V17,0,-1)</f>
        <v>8</v>
      </c>
      <c r="W17" s="617">
        <f ca="1">OFFSET(W17,0,-1)+1</f>
        <v>9</v>
      </c>
    </row>
    <row r="18" spans="1:29" ht="22.5">
      <c r="A18" s="1309">
        <v>1</v>
      </c>
      <c r="B18" s="813"/>
      <c r="C18" s="813"/>
      <c r="D18" s="813"/>
      <c r="E18" s="814"/>
      <c r="F18" s="815"/>
      <c r="G18" s="815"/>
      <c r="H18" s="815"/>
      <c r="I18" s="816"/>
      <c r="J18" s="811"/>
      <c r="K18" s="818"/>
      <c r="L18" s="562" t="e">
        <f ca="1">mergeValue(A18)</f>
        <v>#NAME?</v>
      </c>
      <c r="M18" s="610" t="s">
        <v>19</v>
      </c>
      <c r="N18" s="615"/>
      <c r="O18" s="1310"/>
      <c r="P18" s="1310"/>
      <c r="Q18" s="1310"/>
      <c r="R18" s="1310"/>
      <c r="S18" s="1310"/>
      <c r="T18" s="1310"/>
      <c r="U18" s="1310"/>
      <c r="V18" s="1310"/>
      <c r="W18" s="1130" t="s">
        <v>718</v>
      </c>
      <c r="Y18" s="558"/>
      <c r="Z18" s="558" t="str">
        <f t="shared" ref="Z18:Z31" si="0">IF(M18="","",M18 )</f>
        <v>Наименование тарифа</v>
      </c>
      <c r="AA18" s="558"/>
      <c r="AB18" s="558"/>
      <c r="AC18" s="558"/>
    </row>
    <row r="19" spans="1:29" ht="22.5">
      <c r="A19" s="1309"/>
      <c r="B19" s="1309">
        <v>1</v>
      </c>
      <c r="C19" s="813"/>
      <c r="D19" s="813"/>
      <c r="E19" s="815"/>
      <c r="F19" s="815"/>
      <c r="G19" s="815"/>
      <c r="H19" s="815"/>
      <c r="I19" s="810"/>
      <c r="J19" s="809"/>
      <c r="K19" s="812"/>
      <c r="L19" s="562" t="e">
        <f ca="1">mergeValue(A19) &amp;"."&amp; mergeValue(B19)</f>
        <v>#NAME?</v>
      </c>
      <c r="M19" s="516" t="s">
        <v>15</v>
      </c>
      <c r="N19" s="615"/>
      <c r="O19" s="1310"/>
      <c r="P19" s="1310"/>
      <c r="Q19" s="1310"/>
      <c r="R19" s="1310"/>
      <c r="S19" s="1310"/>
      <c r="T19" s="1310"/>
      <c r="U19" s="1310"/>
      <c r="V19" s="1310"/>
      <c r="W19" s="1130" t="s">
        <v>459</v>
      </c>
      <c r="Y19" s="558"/>
      <c r="Z19" s="558" t="str">
        <f t="shared" si="0"/>
        <v>Территория действия тарифа</v>
      </c>
      <c r="AA19" s="558"/>
      <c r="AB19" s="558"/>
      <c r="AC19" s="558"/>
    </row>
    <row r="20" spans="1:29" ht="22.5">
      <c r="A20" s="1309"/>
      <c r="B20" s="1309"/>
      <c r="C20" s="1309">
        <v>1</v>
      </c>
      <c r="D20" s="813"/>
      <c r="E20" s="815"/>
      <c r="F20" s="815"/>
      <c r="G20" s="815"/>
      <c r="H20" s="815"/>
      <c r="I20" s="817"/>
      <c r="J20" s="809"/>
      <c r="K20" s="812"/>
      <c r="L20" s="562" t="e">
        <f ca="1">mergeValue(A20) &amp;"."&amp; mergeValue(B20)&amp;"."&amp; mergeValue(C20)</f>
        <v>#NAME?</v>
      </c>
      <c r="M20" s="517" t="s">
        <v>7</v>
      </c>
      <c r="N20" s="615"/>
      <c r="O20" s="1310"/>
      <c r="P20" s="1310"/>
      <c r="Q20" s="1310"/>
      <c r="R20" s="1310"/>
      <c r="S20" s="1310"/>
      <c r="T20" s="1310"/>
      <c r="U20" s="1310"/>
      <c r="V20" s="1310"/>
      <c r="W20" s="1130" t="s">
        <v>600</v>
      </c>
      <c r="Y20" s="558"/>
      <c r="Z20" s="558" t="str">
        <f t="shared" si="0"/>
        <v xml:space="preserve">Наименование системы теплоснабжения </v>
      </c>
      <c r="AA20" s="558"/>
      <c r="AB20" s="558"/>
      <c r="AC20" s="558"/>
    </row>
    <row r="21" spans="1:29" ht="22.5">
      <c r="A21" s="1309"/>
      <c r="B21" s="1309"/>
      <c r="C21" s="1309"/>
      <c r="D21" s="1309">
        <v>1</v>
      </c>
      <c r="E21" s="815"/>
      <c r="F21" s="815"/>
      <c r="G21" s="815"/>
      <c r="H21" s="815"/>
      <c r="I21" s="817"/>
      <c r="J21" s="809"/>
      <c r="K21" s="812"/>
      <c r="L21" s="562" t="e">
        <f ca="1">mergeValue(A21) &amp;"."&amp; mergeValue(B21)&amp;"."&amp; mergeValue(C21)&amp;"."&amp; mergeValue(D21)</f>
        <v>#NAME?</v>
      </c>
      <c r="M21" s="518" t="s">
        <v>21</v>
      </c>
      <c r="N21" s="615"/>
      <c r="O21" s="1310"/>
      <c r="P21" s="1310"/>
      <c r="Q21" s="1310"/>
      <c r="R21" s="1310"/>
      <c r="S21" s="1310"/>
      <c r="T21" s="1310"/>
      <c r="U21" s="1310"/>
      <c r="V21" s="1310"/>
      <c r="W21" s="1130" t="s">
        <v>601</v>
      </c>
      <c r="Y21" s="558"/>
      <c r="Z21" s="558" t="str">
        <f t="shared" si="0"/>
        <v xml:space="preserve">Источник тепловой энергии  </v>
      </c>
      <c r="AA21" s="558"/>
      <c r="AB21" s="558"/>
      <c r="AC21" s="558"/>
    </row>
    <row r="22" spans="1:29" ht="78.75">
      <c r="A22" s="1309"/>
      <c r="B22" s="1309"/>
      <c r="C22" s="1309"/>
      <c r="D22" s="1309"/>
      <c r="E22" s="1309">
        <v>1</v>
      </c>
      <c r="F22" s="815"/>
      <c r="G22" s="815"/>
      <c r="H22" s="813">
        <v>1</v>
      </c>
      <c r="I22" s="1309">
        <v>1</v>
      </c>
      <c r="J22" s="815"/>
      <c r="K22" s="820"/>
      <c r="L22" s="562" t="e">
        <f ca="1">mergeValue(A22) &amp;"."&amp; mergeValue(B22)&amp;"."&amp; mergeValue(C22)&amp;"."&amp; mergeValue(D22)&amp;"."&amp; mergeValue(E22)</f>
        <v>#NAME?</v>
      </c>
      <c r="M22" s="524" t="s">
        <v>8</v>
      </c>
      <c r="N22" s="615"/>
      <c r="O22" s="1311"/>
      <c r="P22" s="1311"/>
      <c r="Q22" s="1311"/>
      <c r="R22" s="1311"/>
      <c r="S22" s="1311"/>
      <c r="T22" s="1311"/>
      <c r="U22" s="1311"/>
      <c r="V22" s="1311"/>
      <c r="W22" s="1130" t="s">
        <v>719</v>
      </c>
      <c r="Y22" s="558"/>
      <c r="Z22" s="558" t="str">
        <f t="shared" si="0"/>
        <v>Схема подключения теплопотребляющей установки к коллектору источника тепловой энергии</v>
      </c>
      <c r="AA22" s="558"/>
      <c r="AB22" s="558"/>
      <c r="AC22" s="558"/>
    </row>
    <row r="23" spans="1:29" ht="33.75">
      <c r="A23" s="1309"/>
      <c r="B23" s="1309"/>
      <c r="C23" s="1309"/>
      <c r="D23" s="1309"/>
      <c r="E23" s="1309"/>
      <c r="F23" s="1309">
        <v>1</v>
      </c>
      <c r="G23" s="813"/>
      <c r="H23" s="813"/>
      <c r="I23" s="1309"/>
      <c r="J23" s="1309">
        <v>1</v>
      </c>
      <c r="K23" s="821"/>
      <c r="L23" s="562" t="e">
        <f ca="1">mergeValue(A23) &amp;"."&amp; mergeValue(B23)&amp;"."&amp; mergeValue(C23)&amp;"."&amp; mergeValue(D23)&amp;"."&amp; mergeValue(E23)&amp;"."&amp; mergeValue(F23)</f>
        <v>#NAME?</v>
      </c>
      <c r="M23" s="525" t="s">
        <v>9</v>
      </c>
      <c r="N23" s="615"/>
      <c r="O23" s="1312"/>
      <c r="P23" s="1313"/>
      <c r="Q23" s="1313"/>
      <c r="R23" s="1313"/>
      <c r="S23" s="1313"/>
      <c r="T23" s="1313"/>
      <c r="U23" s="1313"/>
      <c r="V23" s="1314"/>
      <c r="W23" s="1130" t="s">
        <v>720</v>
      </c>
      <c r="Y23" s="558"/>
      <c r="Z23" s="558" t="str">
        <f t="shared" si="0"/>
        <v>Группа потребителей</v>
      </c>
      <c r="AA23" s="558"/>
      <c r="AB23" s="558"/>
      <c r="AC23" s="558"/>
    </row>
    <row r="24" spans="1:29" ht="122.1" customHeight="1">
      <c r="A24" s="1309"/>
      <c r="B24" s="1309"/>
      <c r="C24" s="1309"/>
      <c r="D24" s="1309"/>
      <c r="E24" s="1309"/>
      <c r="F24" s="1309"/>
      <c r="G24" s="813">
        <v>1</v>
      </c>
      <c r="H24" s="813"/>
      <c r="I24" s="1309"/>
      <c r="J24" s="1309"/>
      <c r="K24" s="821">
        <v>1</v>
      </c>
      <c r="L24" s="562" t="e">
        <f ca="1">mergeValue(A24) &amp;"."&amp; mergeValue(B24)&amp;"."&amp; mergeValue(C24)&amp;"."&amp; mergeValue(D24)&amp;"."&amp; mergeValue(E24)&amp;"."&amp; mergeValue(F24)&amp;"."&amp; mergeValue(G24)</f>
        <v>#NAME?</v>
      </c>
      <c r="M24" s="1088"/>
      <c r="N24" s="615"/>
      <c r="O24" s="532"/>
      <c r="P24" s="532"/>
      <c r="Q24" s="1040"/>
      <c r="R24" s="1304"/>
      <c r="S24" s="1305" t="s">
        <v>83</v>
      </c>
      <c r="T24" s="1304"/>
      <c r="U24" s="1305" t="s">
        <v>84</v>
      </c>
      <c r="V24" s="532"/>
      <c r="W24" s="1279" t="s">
        <v>721</v>
      </c>
      <c r="X24" s="554" t="e">
        <f ca="1">strCheckDate(O25:V25)</f>
        <v>#NAME?</v>
      </c>
      <c r="Y24" s="558"/>
      <c r="Z24" s="558" t="str">
        <f t="shared" si="0"/>
        <v/>
      </c>
      <c r="AA24" s="558"/>
      <c r="AB24" s="558"/>
      <c r="AC24" s="558"/>
    </row>
    <row r="25" spans="1:29" ht="11.25" hidden="1">
      <c r="A25" s="1309"/>
      <c r="B25" s="1309"/>
      <c r="C25" s="1309"/>
      <c r="D25" s="1309"/>
      <c r="E25" s="1309"/>
      <c r="F25" s="1309"/>
      <c r="G25" s="813"/>
      <c r="H25" s="813"/>
      <c r="I25" s="1309"/>
      <c r="J25" s="1309"/>
      <c r="K25" s="821"/>
      <c r="L25" s="569"/>
      <c r="M25" s="615"/>
      <c r="N25" s="615"/>
      <c r="O25" s="532"/>
      <c r="P25" s="532"/>
      <c r="Q25" s="553" t="str">
        <f>R24 &amp; "-" &amp; T24</f>
        <v>-</v>
      </c>
      <c r="R25" s="1304"/>
      <c r="S25" s="1305"/>
      <c r="T25" s="1304"/>
      <c r="U25" s="1305"/>
      <c r="V25" s="532"/>
      <c r="W25" s="1280"/>
      <c r="Y25" s="558"/>
      <c r="Z25" s="558" t="str">
        <f t="shared" si="0"/>
        <v/>
      </c>
      <c r="AA25" s="558"/>
      <c r="AB25" s="558"/>
      <c r="AC25" s="558"/>
    </row>
    <row r="26" spans="1:29" ht="15" customHeight="1">
      <c r="A26" s="1309"/>
      <c r="B26" s="1309"/>
      <c r="C26" s="1309"/>
      <c r="D26" s="1309"/>
      <c r="E26" s="1309"/>
      <c r="F26" s="1309"/>
      <c r="G26" s="815"/>
      <c r="H26" s="813"/>
      <c r="I26" s="1309"/>
      <c r="J26" s="1309"/>
      <c r="K26" s="820"/>
      <c r="L26" s="508"/>
      <c r="M26" s="527" t="s">
        <v>24</v>
      </c>
      <c r="N26" s="534"/>
      <c r="O26" s="534"/>
      <c r="P26" s="534"/>
      <c r="Q26" s="534"/>
      <c r="R26" s="534"/>
      <c r="S26" s="534"/>
      <c r="T26" s="534"/>
      <c r="U26" s="534"/>
      <c r="V26" s="530"/>
      <c r="W26" s="1281"/>
      <c r="Y26" s="558"/>
      <c r="Z26" s="558" t="str">
        <f t="shared" si="0"/>
        <v>Добавить вид теплоносителя (параметры теплоносителя)</v>
      </c>
      <c r="AA26" s="558"/>
      <c r="AB26" s="558"/>
      <c r="AC26" s="558"/>
    </row>
    <row r="27" spans="1:29" ht="15" customHeight="1">
      <c r="A27" s="1309"/>
      <c r="B27" s="1309"/>
      <c r="C27" s="1309"/>
      <c r="D27" s="1309"/>
      <c r="E27" s="1309"/>
      <c r="F27" s="815"/>
      <c r="G27" s="815"/>
      <c r="H27" s="813"/>
      <c r="I27" s="1309"/>
      <c r="J27" s="815"/>
      <c r="K27" s="820"/>
      <c r="L27" s="508"/>
      <c r="M27" s="526" t="s">
        <v>10</v>
      </c>
      <c r="N27" s="534"/>
      <c r="O27" s="534"/>
      <c r="P27" s="534"/>
      <c r="Q27" s="534"/>
      <c r="R27" s="534"/>
      <c r="S27" s="534"/>
      <c r="T27" s="534"/>
      <c r="U27" s="533"/>
      <c r="V27" s="534"/>
      <c r="W27" s="634"/>
      <c r="Y27" s="558"/>
      <c r="Z27" s="558" t="str">
        <f t="shared" si="0"/>
        <v>Добавить группу потребителей</v>
      </c>
      <c r="AA27" s="558"/>
      <c r="AB27" s="558"/>
      <c r="AC27" s="558"/>
    </row>
    <row r="28" spans="1:29" ht="15" customHeight="1">
      <c r="A28" s="1309"/>
      <c r="B28" s="1309"/>
      <c r="C28" s="1309"/>
      <c r="D28" s="1309"/>
      <c r="E28" s="819"/>
      <c r="F28" s="815"/>
      <c r="G28" s="815"/>
      <c r="H28" s="815"/>
      <c r="I28" s="811"/>
      <c r="J28" s="808"/>
      <c r="K28" s="818"/>
      <c r="L28" s="508"/>
      <c r="M28" s="521" t="s">
        <v>11</v>
      </c>
      <c r="N28" s="534"/>
      <c r="O28" s="534"/>
      <c r="P28" s="534"/>
      <c r="Q28" s="534"/>
      <c r="R28" s="534"/>
      <c r="S28" s="534"/>
      <c r="T28" s="534"/>
      <c r="U28" s="533"/>
      <c r="V28" s="534"/>
      <c r="W28" s="634"/>
      <c r="Y28" s="558"/>
      <c r="Z28" s="558" t="str">
        <f t="shared" si="0"/>
        <v>Добавить схему подключения</v>
      </c>
      <c r="AA28" s="558"/>
      <c r="AB28" s="558"/>
      <c r="AC28" s="558"/>
    </row>
    <row r="29" spans="1:29" ht="15" customHeight="1">
      <c r="A29" s="1309"/>
      <c r="B29" s="1309"/>
      <c r="C29" s="1309"/>
      <c r="D29" s="819"/>
      <c r="E29" s="819"/>
      <c r="F29" s="815"/>
      <c r="G29" s="815"/>
      <c r="H29" s="815"/>
      <c r="I29" s="811"/>
      <c r="J29" s="808"/>
      <c r="K29" s="818"/>
      <c r="L29" s="508"/>
      <c r="M29" s="520" t="s">
        <v>16</v>
      </c>
      <c r="N29" s="534"/>
      <c r="O29" s="534"/>
      <c r="P29" s="534"/>
      <c r="Q29" s="534"/>
      <c r="R29" s="534"/>
      <c r="S29" s="534"/>
      <c r="T29" s="534"/>
      <c r="U29" s="533"/>
      <c r="V29" s="534"/>
      <c r="W29" s="634"/>
      <c r="Y29" s="558"/>
      <c r="Z29" s="558" t="str">
        <f t="shared" si="0"/>
        <v>Добавить источник тепловой энергии</v>
      </c>
      <c r="AA29" s="558"/>
      <c r="AB29" s="558"/>
      <c r="AC29" s="558"/>
    </row>
    <row r="30" spans="1:29" ht="15" customHeight="1">
      <c r="A30" s="1309"/>
      <c r="B30" s="1309"/>
      <c r="C30" s="819"/>
      <c r="D30" s="819"/>
      <c r="E30" s="819"/>
      <c r="F30" s="819"/>
      <c r="G30" s="824"/>
      <c r="H30" s="811"/>
      <c r="I30" s="822"/>
      <c r="J30" s="808"/>
      <c r="K30" s="823"/>
      <c r="L30" s="508"/>
      <c r="M30" s="519" t="s">
        <v>17</v>
      </c>
      <c r="N30" s="534"/>
      <c r="O30" s="534"/>
      <c r="P30" s="534"/>
      <c r="Q30" s="534"/>
      <c r="R30" s="534"/>
      <c r="S30" s="534"/>
      <c r="T30" s="534"/>
      <c r="U30" s="533"/>
      <c r="V30" s="534"/>
      <c r="W30" s="634"/>
      <c r="Y30" s="558"/>
      <c r="Z30" s="558" t="str">
        <f t="shared" si="0"/>
        <v>Добавить наименование системы теплоснабжения</v>
      </c>
      <c r="AA30" s="558"/>
      <c r="AB30" s="558"/>
      <c r="AC30" s="558"/>
    </row>
    <row r="31" spans="1:29" ht="15" customHeight="1">
      <c r="A31" s="1309"/>
      <c r="B31" s="819"/>
      <c r="C31" s="819"/>
      <c r="D31" s="819"/>
      <c r="E31" s="819"/>
      <c r="F31" s="819"/>
      <c r="G31" s="824"/>
      <c r="H31" s="811"/>
      <c r="I31" s="811"/>
      <c r="J31" s="808"/>
      <c r="K31" s="818"/>
      <c r="L31" s="508"/>
      <c r="M31" s="528" t="s">
        <v>18</v>
      </c>
      <c r="N31" s="534"/>
      <c r="O31" s="534"/>
      <c r="P31" s="534"/>
      <c r="Q31" s="534"/>
      <c r="R31" s="534"/>
      <c r="S31" s="534"/>
      <c r="T31" s="534"/>
      <c r="U31" s="533"/>
      <c r="V31" s="534"/>
      <c r="W31" s="634"/>
      <c r="Y31" s="558"/>
      <c r="Z31" s="558" t="str">
        <f t="shared" si="0"/>
        <v>Добавить территорию действия тарифа</v>
      </c>
      <c r="AA31" s="558"/>
      <c r="AB31" s="558"/>
      <c r="AC31" s="558"/>
    </row>
    <row r="32" spans="1:29" s="492" customFormat="1" ht="15" customHeight="1">
      <c r="A32" s="807"/>
      <c r="B32" s="807"/>
      <c r="C32" s="807"/>
      <c r="D32" s="807"/>
      <c r="E32" s="807"/>
      <c r="F32" s="807"/>
      <c r="G32" s="807"/>
      <c r="H32" s="807"/>
      <c r="I32" s="807"/>
      <c r="J32" s="807"/>
      <c r="K32" s="807"/>
      <c r="L32" s="462"/>
      <c r="M32" s="535" t="s">
        <v>308</v>
      </c>
      <c r="N32" s="534"/>
      <c r="O32" s="534"/>
      <c r="P32" s="534"/>
      <c r="Q32" s="534"/>
      <c r="R32" s="534"/>
      <c r="S32" s="534"/>
      <c r="T32" s="534"/>
      <c r="U32" s="533"/>
      <c r="V32" s="534"/>
      <c r="W32" s="634"/>
      <c r="X32" s="556"/>
      <c r="Y32" s="556"/>
      <c r="Z32" s="556"/>
      <c r="AA32" s="556"/>
      <c r="AB32" s="556"/>
      <c r="AC32" s="556"/>
    </row>
    <row r="33" spans="1:29" ht="11.25">
      <c r="A33" s="493"/>
      <c r="B33" s="493"/>
      <c r="C33" s="493"/>
      <c r="D33" s="493"/>
      <c r="E33" s="493"/>
      <c r="F33" s="493"/>
      <c r="G33" s="493"/>
      <c r="H33" s="493"/>
      <c r="I33" s="493"/>
      <c r="J33" s="493"/>
      <c r="K33" s="493"/>
      <c r="X33" s="493"/>
      <c r="Y33" s="493"/>
      <c r="Z33" s="493"/>
      <c r="AA33" s="493"/>
      <c r="AB33" s="493"/>
      <c r="AC33" s="493"/>
    </row>
    <row r="34" spans="1:29" ht="90" customHeight="1">
      <c r="L34" s="1">
        <v>1</v>
      </c>
      <c r="M34" s="1272" t="s">
        <v>722</v>
      </c>
      <c r="N34" s="1272"/>
      <c r="O34" s="1272"/>
      <c r="P34" s="1272"/>
      <c r="Q34" s="1272"/>
      <c r="R34" s="1272"/>
      <c r="S34" s="1272"/>
      <c r="T34" s="1272"/>
      <c r="U34" s="1272"/>
      <c r="V34" s="1272"/>
      <c r="W34" s="1272"/>
    </row>
  </sheetData>
  <sheetProtection password="FA9C" sheet="1" objects="1" scenarios="1" formatColumns="0" formatRows="0"/>
  <dataConsolidate/>
  <mergeCells count="39">
    <mergeCell ref="I22:I27"/>
    <mergeCell ref="J23:J26"/>
    <mergeCell ref="A18:A31"/>
    <mergeCell ref="O18:V18"/>
    <mergeCell ref="B19:B30"/>
    <mergeCell ref="O19:V19"/>
    <mergeCell ref="C20:C29"/>
    <mergeCell ref="U24:U25"/>
    <mergeCell ref="O20:V20"/>
    <mergeCell ref="D21:D28"/>
    <mergeCell ref="O21:V21"/>
    <mergeCell ref="E22:E27"/>
    <mergeCell ref="O22:V22"/>
    <mergeCell ref="F23:F26"/>
    <mergeCell ref="O23:V23"/>
    <mergeCell ref="R24:R25"/>
    <mergeCell ref="L5:T5"/>
    <mergeCell ref="O9:T9"/>
    <mergeCell ref="O10:T10"/>
    <mergeCell ref="L11:M11"/>
    <mergeCell ref="O12:U12"/>
    <mergeCell ref="O7:T7"/>
    <mergeCell ref="O8:T8"/>
    <mergeCell ref="M34:W34"/>
    <mergeCell ref="L13:V13"/>
    <mergeCell ref="L14:L16"/>
    <mergeCell ref="M14:M16"/>
    <mergeCell ref="O14:T14"/>
    <mergeCell ref="U14:U16"/>
    <mergeCell ref="V14:V16"/>
    <mergeCell ref="O15:O16"/>
    <mergeCell ref="W13:W16"/>
    <mergeCell ref="S16:T16"/>
    <mergeCell ref="P15:Q15"/>
    <mergeCell ref="R15:T15"/>
    <mergeCell ref="S17:T17"/>
    <mergeCell ref="W24:W26"/>
    <mergeCell ref="S24:S25"/>
    <mergeCell ref="T24:T25"/>
  </mergeCells>
  <dataValidations count="9">
    <dataValidation type="list" allowBlank="1" showInputMessage="1" showErrorMessage="1" errorTitle="Ошибка" error="Выберите значение из списка" sqref="O22 JD22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2 WLT22 WVP22 O65558 JD65558 SZ65558 ACV65558 AMR65558 AWN65558 BGJ65558 BQF65558 CAB65558 CJX65558 CTT65558 DDP65558 DNL65558 DXH65558 EHD65558 EQZ65558 FAV65558 FKR65558 FUN65558 GEJ65558 GOF65558 GYB65558 HHX65558 HRT65558 IBP65558 ILL65558 IVH65558 JFD65558 JOZ65558 JYV65558 KIR65558 KSN65558 LCJ65558 LMF65558 LWB65558 MFX65558 MPT65558 MZP65558 NJL65558 NTH65558 ODD65558 OMZ65558 OWV65558 PGR65558 PQN65558 QAJ65558 QKF65558 QUB65558 RDX65558 RNT65558 RXP65558 SHL65558 SRH65558 TBD65558 TKZ65558 TUV65558 UER65558 UON65558 UYJ65558 VIF65558 VSB65558 WBX65558 WLT65558 WVP65558 O131094 JD131094 SZ131094 ACV131094 AMR131094 AWN131094 BGJ131094 BQF131094 CAB131094 CJX131094 CTT131094 DDP131094 DNL131094 DXH131094 EHD131094 EQZ131094 FAV131094 FKR131094 FUN131094 GEJ131094 GOF131094 GYB131094 HHX131094 HRT131094 IBP131094 ILL131094 IVH131094 JFD131094 JOZ131094 JYV131094 KIR131094 KSN131094 LCJ131094 LMF131094 LWB131094 MFX131094 MPT131094 MZP131094 NJL131094 NTH131094 ODD131094 OMZ131094 OWV131094 PGR131094 PQN131094 QAJ131094 QKF131094 QUB131094 RDX131094 RNT131094 RXP131094 SHL131094 SRH131094 TBD131094 TKZ131094 TUV131094 UER131094 UON131094 UYJ131094 VIF131094 VSB131094 WBX131094 WLT131094 WVP131094 O196630 JD196630 SZ196630 ACV196630 AMR196630 AWN196630 BGJ196630 BQF196630 CAB196630 CJX196630 CTT196630 DDP196630 DNL196630 DXH196630 EHD196630 EQZ196630 FAV196630 FKR196630 FUN196630 GEJ196630 GOF196630 GYB196630 HHX196630 HRT196630 IBP196630 ILL196630 IVH196630 JFD196630 JOZ196630 JYV196630 KIR196630 KSN196630 LCJ196630 LMF196630 LWB196630 MFX196630 MPT196630 MZP196630 NJL196630 NTH196630 ODD196630 OMZ196630 OWV196630 PGR196630 PQN196630 QAJ196630 QKF196630 QUB196630 RDX196630 RNT196630 RXP196630 SHL196630 SRH196630 TBD196630 TKZ196630 TUV196630 UER196630 UON196630 UYJ196630 VIF196630 VSB196630 WBX196630 WLT196630 WVP196630 O262166 JD262166 SZ262166 ACV262166 AMR262166 AWN262166 BGJ262166 BQF262166 CAB262166 CJX262166 CTT262166 DDP262166 DNL262166 DXH262166 EHD262166 EQZ262166 FAV262166 FKR262166 FUN262166 GEJ262166 GOF262166 GYB262166 HHX262166 HRT262166 IBP262166 ILL262166 IVH262166 JFD262166 JOZ262166 JYV262166 KIR262166 KSN262166 LCJ262166 LMF262166 LWB262166 MFX262166 MPT262166 MZP262166 NJL262166 NTH262166 ODD262166 OMZ262166 OWV262166 PGR262166 PQN262166 QAJ262166 QKF262166 QUB262166 RDX262166 RNT262166 RXP262166 SHL262166 SRH262166 TBD262166 TKZ262166 TUV262166 UER262166 UON262166 UYJ262166 VIF262166 VSB262166 WBX262166 WLT262166 WVP262166 O327702 JD327702 SZ327702 ACV327702 AMR327702 AWN327702 BGJ327702 BQF327702 CAB327702 CJX327702 CTT327702 DDP327702 DNL327702 DXH327702 EHD327702 EQZ327702 FAV327702 FKR327702 FUN327702 GEJ327702 GOF327702 GYB327702 HHX327702 HRT327702 IBP327702 ILL327702 IVH327702 JFD327702 JOZ327702 JYV327702 KIR327702 KSN327702 LCJ327702 LMF327702 LWB327702 MFX327702 MPT327702 MZP327702 NJL327702 NTH327702 ODD327702 OMZ327702 OWV327702 PGR327702 PQN327702 QAJ327702 QKF327702 QUB327702 RDX327702 RNT327702 RXP327702 SHL327702 SRH327702 TBD327702 TKZ327702 TUV327702 UER327702 UON327702 UYJ327702 VIF327702 VSB327702 WBX327702 WLT327702 WVP327702 O393238 JD393238 SZ393238 ACV393238 AMR393238 AWN393238 BGJ393238 BQF393238 CAB393238 CJX393238 CTT393238 DDP393238 DNL393238 DXH393238 EHD393238 EQZ393238 FAV393238 FKR393238 FUN393238 GEJ393238 GOF393238 GYB393238 HHX393238 HRT393238 IBP393238 ILL393238 IVH393238 JFD393238 JOZ393238 JYV393238 KIR393238 KSN393238 LCJ393238 LMF393238 LWB393238 MFX393238 MPT393238 MZP393238 NJL393238 NTH393238 ODD393238 OMZ393238 OWV393238 PGR393238 PQN393238 QAJ393238 QKF393238 QUB393238 RDX393238 RNT393238 RXP393238 SHL393238 SRH393238 TBD393238 TKZ393238 TUV393238 UER393238 UON393238 UYJ393238 VIF393238 VSB393238 WBX393238 WLT393238 WVP393238 O458774 JD458774 SZ458774 ACV458774 AMR458774 AWN458774 BGJ458774 BQF458774 CAB458774 CJX458774 CTT458774 DDP458774 DNL458774 DXH458774 EHD458774 EQZ458774 FAV458774 FKR458774 FUN458774 GEJ458774 GOF458774 GYB458774 HHX458774 HRT458774 IBP458774 ILL458774 IVH458774 JFD458774 JOZ458774 JYV458774 KIR458774 KSN458774 LCJ458774 LMF458774 LWB458774 MFX458774 MPT458774 MZP458774 NJL458774 NTH458774 ODD458774 OMZ458774 OWV458774 PGR458774 PQN458774 QAJ458774 QKF458774 QUB458774 RDX458774 RNT458774 RXP458774 SHL458774 SRH458774 TBD458774 TKZ458774 TUV458774 UER458774 UON458774 UYJ458774 VIF458774 VSB458774 WBX458774 WLT458774 WVP458774 O524310 JD524310 SZ524310 ACV524310 AMR524310 AWN524310 BGJ524310 BQF524310 CAB524310 CJX524310 CTT524310 DDP524310 DNL524310 DXH524310 EHD524310 EQZ524310 FAV524310 FKR524310 FUN524310 GEJ524310 GOF524310 GYB524310 HHX524310 HRT524310 IBP524310 ILL524310 IVH524310 JFD524310 JOZ524310 JYV524310 KIR524310 KSN524310 LCJ524310 LMF524310 LWB524310 MFX524310 MPT524310 MZP524310 NJL524310 NTH524310 ODD524310 OMZ524310 OWV524310 PGR524310 PQN524310 QAJ524310 QKF524310 QUB524310 RDX524310 RNT524310 RXP524310 SHL524310 SRH524310 TBD524310 TKZ524310 TUV524310 UER524310 UON524310 UYJ524310 VIF524310 VSB524310 WBX524310 WLT524310 WVP524310 O589846 JD589846 SZ589846 ACV589846 AMR589846 AWN589846 BGJ589846 BQF589846 CAB589846 CJX589846 CTT589846 DDP589846 DNL589846 DXH589846 EHD589846 EQZ589846 FAV589846 FKR589846 FUN589846 GEJ589846 GOF589846 GYB589846 HHX589846 HRT589846 IBP589846 ILL589846 IVH589846 JFD589846 JOZ589846 JYV589846 KIR589846 KSN589846 LCJ589846 LMF589846 LWB589846 MFX589846 MPT589846 MZP589846 NJL589846 NTH589846 ODD589846 OMZ589846 OWV589846 PGR589846 PQN589846 QAJ589846 QKF589846 QUB589846 RDX589846 RNT589846 RXP589846 SHL589846 SRH589846 TBD589846 TKZ589846 TUV589846 UER589846 UON589846 UYJ589846 VIF589846 VSB589846 WBX589846 WLT589846 WVP589846 O655382 JD655382 SZ655382 ACV655382 AMR655382 AWN655382 BGJ655382 BQF655382 CAB655382 CJX655382 CTT655382 DDP655382 DNL655382 DXH655382 EHD655382 EQZ655382 FAV655382 FKR655382 FUN655382 GEJ655382 GOF655382 GYB655382 HHX655382 HRT655382 IBP655382 ILL655382 IVH655382 JFD655382 JOZ655382 JYV655382 KIR655382 KSN655382 LCJ655382 LMF655382 LWB655382 MFX655382 MPT655382 MZP655382 NJL655382 NTH655382 ODD655382 OMZ655382 OWV655382 PGR655382 PQN655382 QAJ655382 QKF655382 QUB655382 RDX655382 RNT655382 RXP655382 SHL655382 SRH655382 TBD655382 TKZ655382 TUV655382 UER655382 UON655382 UYJ655382 VIF655382 VSB655382 WBX655382 WLT655382 WVP655382 O720918 JD720918 SZ720918 ACV720918 AMR720918 AWN720918 BGJ720918 BQF720918 CAB720918 CJX720918 CTT720918 DDP720918 DNL720918 DXH720918 EHD720918 EQZ720918 FAV720918 FKR720918 FUN720918 GEJ720918 GOF720918 GYB720918 HHX720918 HRT720918 IBP720918 ILL720918 IVH720918 JFD720918 JOZ720918 JYV720918 KIR720918 KSN720918 LCJ720918 LMF720918 LWB720918 MFX720918 MPT720918 MZP720918 NJL720918 NTH720918 ODD720918 OMZ720918 OWV720918 PGR720918 PQN720918 QAJ720918 QKF720918 QUB720918 RDX720918 RNT720918 RXP720918 SHL720918 SRH720918 TBD720918 TKZ720918 TUV720918 UER720918 UON720918 UYJ720918 VIF720918 VSB720918 WBX720918 WLT720918 WVP720918 O786454 JD786454 SZ786454 ACV786454 AMR786454 AWN786454 BGJ786454 BQF786454 CAB786454 CJX786454 CTT786454 DDP786454 DNL786454 DXH786454 EHD786454 EQZ786454 FAV786454 FKR786454 FUN786454 GEJ786454 GOF786454 GYB786454 HHX786454 HRT786454 IBP786454 ILL786454 IVH786454 JFD786454 JOZ786454 JYV786454 KIR786454 KSN786454 LCJ786454 LMF786454 LWB786454 MFX786454 MPT786454 MZP786454 NJL786454 NTH786454 ODD786454 OMZ786454 OWV786454 PGR786454 PQN786454 QAJ786454 QKF786454 QUB786454 RDX786454 RNT786454 RXP786454 SHL786454 SRH786454 TBD786454 TKZ786454 TUV786454 UER786454 UON786454 UYJ786454 VIF786454 VSB786454 WBX786454 WLT786454 WVP786454 O851990 JD851990 SZ851990 ACV851990 AMR851990 AWN851990 BGJ851990 BQF851990 CAB851990 CJX851990 CTT851990 DDP851990 DNL851990 DXH851990 EHD851990 EQZ851990 FAV851990 FKR851990 FUN851990 GEJ851990 GOF851990 GYB851990 HHX851990 HRT851990 IBP851990 ILL851990 IVH851990 JFD851990 JOZ851990 JYV851990 KIR851990 KSN851990 LCJ851990 LMF851990 LWB851990 MFX851990 MPT851990 MZP851990 NJL851990 NTH851990 ODD851990 OMZ851990 OWV851990 PGR851990 PQN851990 QAJ851990 QKF851990 QUB851990 RDX851990 RNT851990 RXP851990 SHL851990 SRH851990 TBD851990 TKZ851990 TUV851990 UER851990 UON851990 UYJ851990 VIF851990 VSB851990 WBX851990 WLT851990 WVP851990 O917526 JD917526 SZ917526 ACV917526 AMR917526 AWN917526 BGJ917526 BQF917526 CAB917526 CJX917526 CTT917526 DDP917526 DNL917526 DXH917526 EHD917526 EQZ917526 FAV917526 FKR917526 FUN917526 GEJ917526 GOF917526 GYB917526 HHX917526 HRT917526 IBP917526 ILL917526 IVH917526 JFD917526 JOZ917526 JYV917526 KIR917526 KSN917526 LCJ917526 LMF917526 LWB917526 MFX917526 MPT917526 MZP917526 NJL917526 NTH917526 ODD917526 OMZ917526 OWV917526 PGR917526 PQN917526 QAJ917526 QKF917526 QUB917526 RDX917526 RNT917526 RXP917526 SHL917526 SRH917526 TBD917526 TKZ917526 TUV917526 UER917526 UON917526 UYJ917526 VIF917526 VSB917526 WBX917526 WLT917526 WVP917526 O983062 JD983062 SZ983062 ACV983062 AMR983062 AWN983062 BGJ983062 BQF983062 CAB983062 CJX983062 CTT983062 DDP983062 DNL983062 DXH983062 EHD983062 EQZ983062 FAV983062 FKR983062 FUN983062 GEJ983062 GOF983062 GYB983062 HHX983062 HRT983062 IBP983062 ILL983062 IVH983062 JFD983062 JOZ983062 JYV983062 KIR983062 KSN983062 LCJ983062 LMF983062 LWB983062 MFX983062 MPT983062 MZP983062 NJL983062 NTH983062 ODD983062 OMZ983062 OWV983062 PGR983062 PQN983062 QAJ983062 QKF983062 QUB983062 RDX983062 RNT983062 RXP983062 SHL983062 SRH983062 TBD983062 TKZ983062 TUV983062 UER983062 UON983062 UYJ983062 VIF983062 VSB983062 WBX983062 WLT983062 WVP983062">
      <formula1>kind_of_scheme_in</formula1>
    </dataValidation>
    <dataValidation type="textLength" operator="lessThanOrEqual" allowBlank="1" showInputMessage="1" showErrorMessage="1" errorTitle="Ошибка" error="Допускается ввод не более 900 символов!" sqref="WVX983058:WVX983065 WMB983058:WMB983065 W65554:W65561 JL65554:JL65561 TH65554:TH65561 ADD65554:ADD65561 AMZ65554:AMZ65561 AWV65554:AWV65561 BGR65554:BGR65561 BQN65554:BQN65561 CAJ65554:CAJ65561 CKF65554:CKF65561 CUB65554:CUB65561 DDX65554:DDX65561 DNT65554:DNT65561 DXP65554:DXP65561 EHL65554:EHL65561 ERH65554:ERH65561 FBD65554:FBD65561 FKZ65554:FKZ65561 FUV65554:FUV65561 GER65554:GER65561 GON65554:GON65561 GYJ65554:GYJ65561 HIF65554:HIF65561 HSB65554:HSB65561 IBX65554:IBX65561 ILT65554:ILT65561 IVP65554:IVP65561 JFL65554:JFL65561 JPH65554:JPH65561 JZD65554:JZD65561 KIZ65554:KIZ65561 KSV65554:KSV65561 LCR65554:LCR65561 LMN65554:LMN65561 LWJ65554:LWJ65561 MGF65554:MGF65561 MQB65554:MQB65561 MZX65554:MZX65561 NJT65554:NJT65561 NTP65554:NTP65561 ODL65554:ODL65561 ONH65554:ONH65561 OXD65554:OXD65561 PGZ65554:PGZ65561 PQV65554:PQV65561 QAR65554:QAR65561 QKN65554:QKN65561 QUJ65554:QUJ65561 REF65554:REF65561 ROB65554:ROB65561 RXX65554:RXX65561 SHT65554:SHT65561 SRP65554:SRP65561 TBL65554:TBL65561 TLH65554:TLH65561 TVD65554:TVD65561 UEZ65554:UEZ65561 UOV65554:UOV65561 UYR65554:UYR65561 VIN65554:VIN65561 VSJ65554:VSJ65561 WCF65554:WCF65561 WMB65554:WMB65561 WVX65554:WVX65561 W131090:W131097 JL131090:JL131097 TH131090:TH131097 ADD131090:ADD131097 AMZ131090:AMZ131097 AWV131090:AWV131097 BGR131090:BGR131097 BQN131090:BQN131097 CAJ131090:CAJ131097 CKF131090:CKF131097 CUB131090:CUB131097 DDX131090:DDX131097 DNT131090:DNT131097 DXP131090:DXP131097 EHL131090:EHL131097 ERH131090:ERH131097 FBD131090:FBD131097 FKZ131090:FKZ131097 FUV131090:FUV131097 GER131090:GER131097 GON131090:GON131097 GYJ131090:GYJ131097 HIF131090:HIF131097 HSB131090:HSB131097 IBX131090:IBX131097 ILT131090:ILT131097 IVP131090:IVP131097 JFL131090:JFL131097 JPH131090:JPH131097 JZD131090:JZD131097 KIZ131090:KIZ131097 KSV131090:KSV131097 LCR131090:LCR131097 LMN131090:LMN131097 LWJ131090:LWJ131097 MGF131090:MGF131097 MQB131090:MQB131097 MZX131090:MZX131097 NJT131090:NJT131097 NTP131090:NTP131097 ODL131090:ODL131097 ONH131090:ONH131097 OXD131090:OXD131097 PGZ131090:PGZ131097 PQV131090:PQV131097 QAR131090:QAR131097 QKN131090:QKN131097 QUJ131090:QUJ131097 REF131090:REF131097 ROB131090:ROB131097 RXX131090:RXX131097 SHT131090:SHT131097 SRP131090:SRP131097 TBL131090:TBL131097 TLH131090:TLH131097 TVD131090:TVD131097 UEZ131090:UEZ131097 UOV131090:UOV131097 UYR131090:UYR131097 VIN131090:VIN131097 VSJ131090:VSJ131097 WCF131090:WCF131097 WMB131090:WMB131097 WVX131090:WVX131097 W196626:W196633 JL196626:JL196633 TH196626:TH196633 ADD196626:ADD196633 AMZ196626:AMZ196633 AWV196626:AWV196633 BGR196626:BGR196633 BQN196626:BQN196633 CAJ196626:CAJ196633 CKF196626:CKF196633 CUB196626:CUB196633 DDX196626:DDX196633 DNT196626:DNT196633 DXP196626:DXP196633 EHL196626:EHL196633 ERH196626:ERH196633 FBD196626:FBD196633 FKZ196626:FKZ196633 FUV196626:FUV196633 GER196626:GER196633 GON196626:GON196633 GYJ196626:GYJ196633 HIF196626:HIF196633 HSB196626:HSB196633 IBX196626:IBX196633 ILT196626:ILT196633 IVP196626:IVP196633 JFL196626:JFL196633 JPH196626:JPH196633 JZD196626:JZD196633 KIZ196626:KIZ196633 KSV196626:KSV196633 LCR196626:LCR196633 LMN196626:LMN196633 LWJ196626:LWJ196633 MGF196626:MGF196633 MQB196626:MQB196633 MZX196626:MZX196633 NJT196626:NJT196633 NTP196626:NTP196633 ODL196626:ODL196633 ONH196626:ONH196633 OXD196626:OXD196633 PGZ196626:PGZ196633 PQV196626:PQV196633 QAR196626:QAR196633 QKN196626:QKN196633 QUJ196626:QUJ196633 REF196626:REF196633 ROB196626:ROB196633 RXX196626:RXX196633 SHT196626:SHT196633 SRP196626:SRP196633 TBL196626:TBL196633 TLH196626:TLH196633 TVD196626:TVD196633 UEZ196626:UEZ196633 UOV196626:UOV196633 UYR196626:UYR196633 VIN196626:VIN196633 VSJ196626:VSJ196633 WCF196626:WCF196633 WMB196626:WMB196633 WVX196626:WVX196633 W262162:W262169 JL262162:JL262169 TH262162:TH262169 ADD262162:ADD262169 AMZ262162:AMZ262169 AWV262162:AWV262169 BGR262162:BGR262169 BQN262162:BQN262169 CAJ262162:CAJ262169 CKF262162:CKF262169 CUB262162:CUB262169 DDX262162:DDX262169 DNT262162:DNT262169 DXP262162:DXP262169 EHL262162:EHL262169 ERH262162:ERH262169 FBD262162:FBD262169 FKZ262162:FKZ262169 FUV262162:FUV262169 GER262162:GER262169 GON262162:GON262169 GYJ262162:GYJ262169 HIF262162:HIF262169 HSB262162:HSB262169 IBX262162:IBX262169 ILT262162:ILT262169 IVP262162:IVP262169 JFL262162:JFL262169 JPH262162:JPH262169 JZD262162:JZD262169 KIZ262162:KIZ262169 KSV262162:KSV262169 LCR262162:LCR262169 LMN262162:LMN262169 LWJ262162:LWJ262169 MGF262162:MGF262169 MQB262162:MQB262169 MZX262162:MZX262169 NJT262162:NJT262169 NTP262162:NTP262169 ODL262162:ODL262169 ONH262162:ONH262169 OXD262162:OXD262169 PGZ262162:PGZ262169 PQV262162:PQV262169 QAR262162:QAR262169 QKN262162:QKN262169 QUJ262162:QUJ262169 REF262162:REF262169 ROB262162:ROB262169 RXX262162:RXX262169 SHT262162:SHT262169 SRP262162:SRP262169 TBL262162:TBL262169 TLH262162:TLH262169 TVD262162:TVD262169 UEZ262162:UEZ262169 UOV262162:UOV262169 UYR262162:UYR262169 VIN262162:VIN262169 VSJ262162:VSJ262169 WCF262162:WCF262169 WMB262162:WMB262169 WVX262162:WVX262169 W327698:W327705 JL327698:JL327705 TH327698:TH327705 ADD327698:ADD327705 AMZ327698:AMZ327705 AWV327698:AWV327705 BGR327698:BGR327705 BQN327698:BQN327705 CAJ327698:CAJ327705 CKF327698:CKF327705 CUB327698:CUB327705 DDX327698:DDX327705 DNT327698:DNT327705 DXP327698:DXP327705 EHL327698:EHL327705 ERH327698:ERH327705 FBD327698:FBD327705 FKZ327698:FKZ327705 FUV327698:FUV327705 GER327698:GER327705 GON327698:GON327705 GYJ327698:GYJ327705 HIF327698:HIF327705 HSB327698:HSB327705 IBX327698:IBX327705 ILT327698:ILT327705 IVP327698:IVP327705 JFL327698:JFL327705 JPH327698:JPH327705 JZD327698:JZD327705 KIZ327698:KIZ327705 KSV327698:KSV327705 LCR327698:LCR327705 LMN327698:LMN327705 LWJ327698:LWJ327705 MGF327698:MGF327705 MQB327698:MQB327705 MZX327698:MZX327705 NJT327698:NJT327705 NTP327698:NTP327705 ODL327698:ODL327705 ONH327698:ONH327705 OXD327698:OXD327705 PGZ327698:PGZ327705 PQV327698:PQV327705 QAR327698:QAR327705 QKN327698:QKN327705 QUJ327698:QUJ327705 REF327698:REF327705 ROB327698:ROB327705 RXX327698:RXX327705 SHT327698:SHT327705 SRP327698:SRP327705 TBL327698:TBL327705 TLH327698:TLH327705 TVD327698:TVD327705 UEZ327698:UEZ327705 UOV327698:UOV327705 UYR327698:UYR327705 VIN327698:VIN327705 VSJ327698:VSJ327705 WCF327698:WCF327705 WMB327698:WMB327705 WVX327698:WVX327705 W393234:W393241 JL393234:JL393241 TH393234:TH393241 ADD393234:ADD393241 AMZ393234:AMZ393241 AWV393234:AWV393241 BGR393234:BGR393241 BQN393234:BQN393241 CAJ393234:CAJ393241 CKF393234:CKF393241 CUB393234:CUB393241 DDX393234:DDX393241 DNT393234:DNT393241 DXP393234:DXP393241 EHL393234:EHL393241 ERH393234:ERH393241 FBD393234:FBD393241 FKZ393234:FKZ393241 FUV393234:FUV393241 GER393234:GER393241 GON393234:GON393241 GYJ393234:GYJ393241 HIF393234:HIF393241 HSB393234:HSB393241 IBX393234:IBX393241 ILT393234:ILT393241 IVP393234:IVP393241 JFL393234:JFL393241 JPH393234:JPH393241 JZD393234:JZD393241 KIZ393234:KIZ393241 KSV393234:KSV393241 LCR393234:LCR393241 LMN393234:LMN393241 LWJ393234:LWJ393241 MGF393234:MGF393241 MQB393234:MQB393241 MZX393234:MZX393241 NJT393234:NJT393241 NTP393234:NTP393241 ODL393234:ODL393241 ONH393234:ONH393241 OXD393234:OXD393241 PGZ393234:PGZ393241 PQV393234:PQV393241 QAR393234:QAR393241 QKN393234:QKN393241 QUJ393234:QUJ393241 REF393234:REF393241 ROB393234:ROB393241 RXX393234:RXX393241 SHT393234:SHT393241 SRP393234:SRP393241 TBL393234:TBL393241 TLH393234:TLH393241 TVD393234:TVD393241 UEZ393234:UEZ393241 UOV393234:UOV393241 UYR393234:UYR393241 VIN393234:VIN393241 VSJ393234:VSJ393241 WCF393234:WCF393241 WMB393234:WMB393241 WVX393234:WVX393241 W458770:W458777 JL458770:JL458777 TH458770:TH458777 ADD458770:ADD458777 AMZ458770:AMZ458777 AWV458770:AWV458777 BGR458770:BGR458777 BQN458770:BQN458777 CAJ458770:CAJ458777 CKF458770:CKF458777 CUB458770:CUB458777 DDX458770:DDX458777 DNT458770:DNT458777 DXP458770:DXP458777 EHL458770:EHL458777 ERH458770:ERH458777 FBD458770:FBD458777 FKZ458770:FKZ458777 FUV458770:FUV458777 GER458770:GER458777 GON458770:GON458777 GYJ458770:GYJ458777 HIF458770:HIF458777 HSB458770:HSB458777 IBX458770:IBX458777 ILT458770:ILT458777 IVP458770:IVP458777 JFL458770:JFL458777 JPH458770:JPH458777 JZD458770:JZD458777 KIZ458770:KIZ458777 KSV458770:KSV458777 LCR458770:LCR458777 LMN458770:LMN458777 LWJ458770:LWJ458777 MGF458770:MGF458777 MQB458770:MQB458777 MZX458770:MZX458777 NJT458770:NJT458777 NTP458770:NTP458777 ODL458770:ODL458777 ONH458770:ONH458777 OXD458770:OXD458777 PGZ458770:PGZ458777 PQV458770:PQV458777 QAR458770:QAR458777 QKN458770:QKN458777 QUJ458770:QUJ458777 REF458770:REF458777 ROB458770:ROB458777 RXX458770:RXX458777 SHT458770:SHT458777 SRP458770:SRP458777 TBL458770:TBL458777 TLH458770:TLH458777 TVD458770:TVD458777 UEZ458770:UEZ458777 UOV458770:UOV458777 UYR458770:UYR458777 VIN458770:VIN458777 VSJ458770:VSJ458777 WCF458770:WCF458777 WMB458770:WMB458777 WVX458770:WVX458777 W524306:W524313 JL524306:JL524313 TH524306:TH524313 ADD524306:ADD524313 AMZ524306:AMZ524313 AWV524306:AWV524313 BGR524306:BGR524313 BQN524306:BQN524313 CAJ524306:CAJ524313 CKF524306:CKF524313 CUB524306:CUB524313 DDX524306:DDX524313 DNT524306:DNT524313 DXP524306:DXP524313 EHL524306:EHL524313 ERH524306:ERH524313 FBD524306:FBD524313 FKZ524306:FKZ524313 FUV524306:FUV524313 GER524306:GER524313 GON524306:GON524313 GYJ524306:GYJ524313 HIF524306:HIF524313 HSB524306:HSB524313 IBX524306:IBX524313 ILT524306:ILT524313 IVP524306:IVP524313 JFL524306:JFL524313 JPH524306:JPH524313 JZD524306:JZD524313 KIZ524306:KIZ524313 KSV524306:KSV524313 LCR524306:LCR524313 LMN524306:LMN524313 LWJ524306:LWJ524313 MGF524306:MGF524313 MQB524306:MQB524313 MZX524306:MZX524313 NJT524306:NJT524313 NTP524306:NTP524313 ODL524306:ODL524313 ONH524306:ONH524313 OXD524306:OXD524313 PGZ524306:PGZ524313 PQV524306:PQV524313 QAR524306:QAR524313 QKN524306:QKN524313 QUJ524306:QUJ524313 REF524306:REF524313 ROB524306:ROB524313 RXX524306:RXX524313 SHT524306:SHT524313 SRP524306:SRP524313 TBL524306:TBL524313 TLH524306:TLH524313 TVD524306:TVD524313 UEZ524306:UEZ524313 UOV524306:UOV524313 UYR524306:UYR524313 VIN524306:VIN524313 VSJ524306:VSJ524313 WCF524306:WCF524313 WMB524306:WMB524313 WVX524306:WVX524313 W589842:W589849 JL589842:JL589849 TH589842:TH589849 ADD589842:ADD589849 AMZ589842:AMZ589849 AWV589842:AWV589849 BGR589842:BGR589849 BQN589842:BQN589849 CAJ589842:CAJ589849 CKF589842:CKF589849 CUB589842:CUB589849 DDX589842:DDX589849 DNT589842:DNT589849 DXP589842:DXP589849 EHL589842:EHL589849 ERH589842:ERH589849 FBD589842:FBD589849 FKZ589842:FKZ589849 FUV589842:FUV589849 GER589842:GER589849 GON589842:GON589849 GYJ589842:GYJ589849 HIF589842:HIF589849 HSB589842:HSB589849 IBX589842:IBX589849 ILT589842:ILT589849 IVP589842:IVP589849 JFL589842:JFL589849 JPH589842:JPH589849 JZD589842:JZD589849 KIZ589842:KIZ589849 KSV589842:KSV589849 LCR589842:LCR589849 LMN589842:LMN589849 LWJ589842:LWJ589849 MGF589842:MGF589849 MQB589842:MQB589849 MZX589842:MZX589849 NJT589842:NJT589849 NTP589842:NTP589849 ODL589842:ODL589849 ONH589842:ONH589849 OXD589842:OXD589849 PGZ589842:PGZ589849 PQV589842:PQV589849 QAR589842:QAR589849 QKN589842:QKN589849 QUJ589842:QUJ589849 REF589842:REF589849 ROB589842:ROB589849 RXX589842:RXX589849 SHT589842:SHT589849 SRP589842:SRP589849 TBL589842:TBL589849 TLH589842:TLH589849 TVD589842:TVD589849 UEZ589842:UEZ589849 UOV589842:UOV589849 UYR589842:UYR589849 VIN589842:VIN589849 VSJ589842:VSJ589849 WCF589842:WCF589849 WMB589842:WMB589849 WVX589842:WVX589849 W655378:W655385 JL655378:JL655385 TH655378:TH655385 ADD655378:ADD655385 AMZ655378:AMZ655385 AWV655378:AWV655385 BGR655378:BGR655385 BQN655378:BQN655385 CAJ655378:CAJ655385 CKF655378:CKF655385 CUB655378:CUB655385 DDX655378:DDX655385 DNT655378:DNT655385 DXP655378:DXP655385 EHL655378:EHL655385 ERH655378:ERH655385 FBD655378:FBD655385 FKZ655378:FKZ655385 FUV655378:FUV655385 GER655378:GER655385 GON655378:GON655385 GYJ655378:GYJ655385 HIF655378:HIF655385 HSB655378:HSB655385 IBX655378:IBX655385 ILT655378:ILT655385 IVP655378:IVP655385 JFL655378:JFL655385 JPH655378:JPH655385 JZD655378:JZD655385 KIZ655378:KIZ655385 KSV655378:KSV655385 LCR655378:LCR655385 LMN655378:LMN655385 LWJ655378:LWJ655385 MGF655378:MGF655385 MQB655378:MQB655385 MZX655378:MZX655385 NJT655378:NJT655385 NTP655378:NTP655385 ODL655378:ODL655385 ONH655378:ONH655385 OXD655378:OXD655385 PGZ655378:PGZ655385 PQV655378:PQV655385 QAR655378:QAR655385 QKN655378:QKN655385 QUJ655378:QUJ655385 REF655378:REF655385 ROB655378:ROB655385 RXX655378:RXX655385 SHT655378:SHT655385 SRP655378:SRP655385 TBL655378:TBL655385 TLH655378:TLH655385 TVD655378:TVD655385 UEZ655378:UEZ655385 UOV655378:UOV655385 UYR655378:UYR655385 VIN655378:VIN655385 VSJ655378:VSJ655385 WCF655378:WCF655385 WMB655378:WMB655385 WVX655378:WVX655385 W720914:W720921 JL720914:JL720921 TH720914:TH720921 ADD720914:ADD720921 AMZ720914:AMZ720921 AWV720914:AWV720921 BGR720914:BGR720921 BQN720914:BQN720921 CAJ720914:CAJ720921 CKF720914:CKF720921 CUB720914:CUB720921 DDX720914:DDX720921 DNT720914:DNT720921 DXP720914:DXP720921 EHL720914:EHL720921 ERH720914:ERH720921 FBD720914:FBD720921 FKZ720914:FKZ720921 FUV720914:FUV720921 GER720914:GER720921 GON720914:GON720921 GYJ720914:GYJ720921 HIF720914:HIF720921 HSB720914:HSB720921 IBX720914:IBX720921 ILT720914:ILT720921 IVP720914:IVP720921 JFL720914:JFL720921 JPH720914:JPH720921 JZD720914:JZD720921 KIZ720914:KIZ720921 KSV720914:KSV720921 LCR720914:LCR720921 LMN720914:LMN720921 LWJ720914:LWJ720921 MGF720914:MGF720921 MQB720914:MQB720921 MZX720914:MZX720921 NJT720914:NJT720921 NTP720914:NTP720921 ODL720914:ODL720921 ONH720914:ONH720921 OXD720914:OXD720921 PGZ720914:PGZ720921 PQV720914:PQV720921 QAR720914:QAR720921 QKN720914:QKN720921 QUJ720914:QUJ720921 REF720914:REF720921 ROB720914:ROB720921 RXX720914:RXX720921 SHT720914:SHT720921 SRP720914:SRP720921 TBL720914:TBL720921 TLH720914:TLH720921 TVD720914:TVD720921 UEZ720914:UEZ720921 UOV720914:UOV720921 UYR720914:UYR720921 VIN720914:VIN720921 VSJ720914:VSJ720921 WCF720914:WCF720921 WMB720914:WMB720921 WVX720914:WVX720921 W786450:W786457 JL786450:JL786457 TH786450:TH786457 ADD786450:ADD786457 AMZ786450:AMZ786457 AWV786450:AWV786457 BGR786450:BGR786457 BQN786450:BQN786457 CAJ786450:CAJ786457 CKF786450:CKF786457 CUB786450:CUB786457 DDX786450:DDX786457 DNT786450:DNT786457 DXP786450:DXP786457 EHL786450:EHL786457 ERH786450:ERH786457 FBD786450:FBD786457 FKZ786450:FKZ786457 FUV786450:FUV786457 GER786450:GER786457 GON786450:GON786457 GYJ786450:GYJ786457 HIF786450:HIF786457 HSB786450:HSB786457 IBX786450:IBX786457 ILT786450:ILT786457 IVP786450:IVP786457 JFL786450:JFL786457 JPH786450:JPH786457 JZD786450:JZD786457 KIZ786450:KIZ786457 KSV786450:KSV786457 LCR786450:LCR786457 LMN786450:LMN786457 LWJ786450:LWJ786457 MGF786450:MGF786457 MQB786450:MQB786457 MZX786450:MZX786457 NJT786450:NJT786457 NTP786450:NTP786457 ODL786450:ODL786457 ONH786450:ONH786457 OXD786450:OXD786457 PGZ786450:PGZ786457 PQV786450:PQV786457 QAR786450:QAR786457 QKN786450:QKN786457 QUJ786450:QUJ786457 REF786450:REF786457 ROB786450:ROB786457 RXX786450:RXX786457 SHT786450:SHT786457 SRP786450:SRP786457 TBL786450:TBL786457 TLH786450:TLH786457 TVD786450:TVD786457 UEZ786450:UEZ786457 UOV786450:UOV786457 UYR786450:UYR786457 VIN786450:VIN786457 VSJ786450:VSJ786457 WCF786450:WCF786457 WMB786450:WMB786457 WVX786450:WVX786457 W851986:W851993 JL851986:JL851993 TH851986:TH851993 ADD851986:ADD851993 AMZ851986:AMZ851993 AWV851986:AWV851993 BGR851986:BGR851993 BQN851986:BQN851993 CAJ851986:CAJ851993 CKF851986:CKF851993 CUB851986:CUB851993 DDX851986:DDX851993 DNT851986:DNT851993 DXP851986:DXP851993 EHL851986:EHL851993 ERH851986:ERH851993 FBD851986:FBD851993 FKZ851986:FKZ851993 FUV851986:FUV851993 GER851986:GER851993 GON851986:GON851993 GYJ851986:GYJ851993 HIF851986:HIF851993 HSB851986:HSB851993 IBX851986:IBX851993 ILT851986:ILT851993 IVP851986:IVP851993 JFL851986:JFL851993 JPH851986:JPH851993 JZD851986:JZD851993 KIZ851986:KIZ851993 KSV851986:KSV851993 LCR851986:LCR851993 LMN851986:LMN851993 LWJ851986:LWJ851993 MGF851986:MGF851993 MQB851986:MQB851993 MZX851986:MZX851993 NJT851986:NJT851993 NTP851986:NTP851993 ODL851986:ODL851993 ONH851986:ONH851993 OXD851986:OXD851993 PGZ851986:PGZ851993 PQV851986:PQV851993 QAR851986:QAR851993 QKN851986:QKN851993 QUJ851986:QUJ851993 REF851986:REF851993 ROB851986:ROB851993 RXX851986:RXX851993 SHT851986:SHT851993 SRP851986:SRP851993 TBL851986:TBL851993 TLH851986:TLH851993 TVD851986:TVD851993 UEZ851986:UEZ851993 UOV851986:UOV851993 UYR851986:UYR851993 VIN851986:VIN851993 VSJ851986:VSJ851993 WCF851986:WCF851993 WMB851986:WMB851993 WVX851986:WVX851993 W917522:W917529 JL917522:JL917529 TH917522:TH917529 ADD917522:ADD917529 AMZ917522:AMZ917529 AWV917522:AWV917529 BGR917522:BGR917529 BQN917522:BQN917529 CAJ917522:CAJ917529 CKF917522:CKF917529 CUB917522:CUB917529 DDX917522:DDX917529 DNT917522:DNT917529 DXP917522:DXP917529 EHL917522:EHL917529 ERH917522:ERH917529 FBD917522:FBD917529 FKZ917522:FKZ917529 FUV917522:FUV917529 GER917522:GER917529 GON917522:GON917529 GYJ917522:GYJ917529 HIF917522:HIF917529 HSB917522:HSB917529 IBX917522:IBX917529 ILT917522:ILT917529 IVP917522:IVP917529 JFL917522:JFL917529 JPH917522:JPH917529 JZD917522:JZD917529 KIZ917522:KIZ917529 KSV917522:KSV917529 LCR917522:LCR917529 LMN917522:LMN917529 LWJ917522:LWJ917529 MGF917522:MGF917529 MQB917522:MQB917529 MZX917522:MZX917529 NJT917522:NJT917529 NTP917522:NTP917529 ODL917522:ODL917529 ONH917522:ONH917529 OXD917522:OXD917529 PGZ917522:PGZ917529 PQV917522:PQV917529 QAR917522:QAR917529 QKN917522:QKN917529 QUJ917522:QUJ917529 REF917522:REF917529 ROB917522:ROB917529 RXX917522:RXX917529 SHT917522:SHT917529 SRP917522:SRP917529 TBL917522:TBL917529 TLH917522:TLH917529 TVD917522:TVD917529 UEZ917522:UEZ917529 UOV917522:UOV917529 UYR917522:UYR917529 VIN917522:VIN917529 VSJ917522:VSJ917529 WCF917522:WCF917529 WMB917522:WMB917529 WVX917522:WVX917529 W983058:W983065 JL983058:JL983065 TH983058:TH983065 ADD983058:ADD983065 AMZ983058:AMZ983065 AWV983058:AWV983065 BGR983058:BGR983065 BQN983058:BQN983065 CAJ983058:CAJ983065 CKF983058:CKF983065 CUB983058:CUB983065 DDX983058:DDX983065 DNT983058:DNT983065 DXP983058:DXP983065 EHL983058:EHL983065 ERH983058:ERH983065 FBD983058:FBD983065 FKZ983058:FKZ983065 FUV983058:FUV983065 GER983058:GER983065 GON983058:GON983065 GYJ983058:GYJ983065 HIF983058:HIF983065 HSB983058:HSB983065 IBX983058:IBX983065 ILT983058:ILT983065 IVP983058:IVP983065 JFL983058:JFL983065 JPH983058:JPH983065 JZD983058:JZD983065 KIZ983058:KIZ983065 KSV983058:KSV983065 LCR983058:LCR983065 LMN983058:LMN983065 LWJ983058:LWJ983065 MGF983058:MGF983065 MQB983058:MQB983065 MZX983058:MZX983065 NJT983058:NJT983065 NTP983058:NTP983065 ODL983058:ODL983065 ONH983058:ONH983065 OXD983058:OXD983065 PGZ983058:PGZ983065 PQV983058:PQV983065 QAR983058:QAR983065 QKN983058:QKN983065 QUJ983058:QUJ983065 REF983058:REF983065 ROB983058:ROB983065 RXX983058:RXX983065 SHT983058:SHT983065 SRP983058:SRP983065 TBL983058:TBL983065 TLH983058:TLH983065 TVD983058:TVD983065 UEZ983058:UEZ983065 UOV983058:UOV983065 UYR983058:UYR983065 VIN983058:VIN983065 VSJ983058:VSJ983065 WCF983058:WCF983065 TH25 ADD25 AMZ25 AWV25 BGR25 BQN25 CAJ25 CKF25 CUB25 DDX25 DNT25 DXP25 EHL25 ERH25 FBD25 FKZ25 FUV25 GER25 GON25 GYJ25 HIF25 HSB25 IBX25 ILT25 IVP25 JFL25 JPH25 JZD25 KIZ25 KSV25 LCR25 LMN25 LWJ25 MGF25 MQB25 MZX25 NJT25 NTP25 ODL25 ONH25 OXD25 PGZ25 PQV25 QAR25 QKN25 QUJ25 REF25 ROB25 RXX25 SHT25 SRP25 TBL25 TLH25 TVD25 UEZ25 UOV25 UYR25 VIN25 VSJ25 WCF25 WMB25 WVX25 WVX18:WVX24 WMB18:WMB24 WCF18:WCF24 VSJ18:VSJ24 VIN18:VIN24 UYR18:UYR24 UOV18:UOV24 UEZ18:UEZ24 TVD18:TVD24 TLH18:TLH24 TBL18:TBL24 SRP18:SRP24 SHT18:SHT24 RXX18:RXX24 ROB18:ROB24 REF18:REF24 QUJ18:QUJ24 QKN18:QKN24 QAR18:QAR24 PQV18:PQV24 PGZ18:PGZ24 OXD18:OXD24 ONH18:ONH24 ODL18:ODL24 NTP18:NTP24 NJT18:NJT24 MZX18:MZX24 MQB18:MQB24 MGF18:MGF24 LWJ18:LWJ24 LMN18:LMN24 LCR18:LCR24 KSV18:KSV24 KIZ18:KIZ24 JZD18:JZD24 JPH18:JPH24 JFL18:JFL24 IVP18:IVP24 ILT18:ILT24 IBX18:IBX24 HSB18:HSB24 HIF18:HIF24 GYJ18:GYJ24 GON18:GON24 GER18:GER24 FUV18:FUV24 FKZ18:FKZ24 FBD18:FBD24 ERH18:ERH24 EHL18:EHL24 DXP18:DXP24 DNT18:DNT24 DDX18:DDX24 CUB18:CUB24 CKF18:CKF24 CAJ18:CAJ24 BQN18:BQN24 BGR18:BGR24 AWV18:AWV24 AMZ18:AMZ24 ADD18:ADD24 TH18:TH24 JL18:JL24 JL25">
      <formula1>900</formula1>
    </dataValidation>
    <dataValidation type="list" allowBlank="1" showInputMessage="1" errorTitle="Ошибка" error="Выберите значение из списка" prompt="Выберите значение из списка" sqref="JD23:JK23 SZ23:TG23 ACV23:ADC23 AMR23:AMY23 AWN23:AWU23 BGJ23:BGQ23 BQF23:BQM23 CAB23:CAI23 CJX23:CKE23 CTT23:CUA23 DDP23:DDW23 DNL23:DNS23 DXH23:DXO23 EHD23:EHK23 EQZ23:ERG23 FAV23:FBC23 FKR23:FKY23 FUN23:FUU23 GEJ23:GEQ23 GOF23:GOM23 GYB23:GYI23 HHX23:HIE23 HRT23:HSA23 IBP23:IBW23 ILL23:ILS23 IVH23:IVO23 JFD23:JFK23 JOZ23:JPG23 JYV23:JZC23 KIR23:KIY23 KSN23:KSU23 LCJ23:LCQ23 LMF23:LMM23 LWB23:LWI23 MFX23:MGE23 MPT23:MQA23 MZP23:MZW23 NJL23:NJS23 NTH23:NTO23 ODD23:ODK23 OMZ23:ONG23 OWV23:OXC23 PGR23:PGY23 PQN23:PQU23 QAJ23:QAQ23 QKF23:QKM23 QUB23:QUI23 RDX23:REE23 RNT23:ROA23 RXP23:RXW23 SHL23:SHS23 SRH23:SRO23 TBD23:TBK23 TKZ23:TLG23 TUV23:TVC23 UER23:UEY23 UON23:UOU23 UYJ23:UYQ23 VIF23:VIM23 VSB23:VSI23 WBX23:WCE23 WLT23:WMA23 WVP23:WVW23 JD65559:JK65559 SZ65559:TG65559 ACV65559:ADC65559 AMR65559:AMY65559 AWN65559:AWU65559 BGJ65559:BGQ65559 BQF65559:BQM65559 CAB65559:CAI65559 CJX65559:CKE65559 CTT65559:CUA65559 DDP65559:DDW65559 DNL65559:DNS65559 DXH65559:DXO65559 EHD65559:EHK65559 EQZ65559:ERG65559 FAV65559:FBC65559 FKR65559:FKY65559 FUN65559:FUU65559 GEJ65559:GEQ65559 GOF65559:GOM65559 GYB65559:GYI65559 HHX65559:HIE65559 HRT65559:HSA65559 IBP65559:IBW65559 ILL65559:ILS65559 IVH65559:IVO65559 JFD65559:JFK65559 JOZ65559:JPG65559 JYV65559:JZC65559 KIR65559:KIY65559 KSN65559:KSU65559 LCJ65559:LCQ65559 LMF65559:LMM65559 LWB65559:LWI65559 MFX65559:MGE65559 MPT65559:MQA65559 MZP65559:MZW65559 NJL65559:NJS65559 NTH65559:NTO65559 ODD65559:ODK65559 OMZ65559:ONG65559 OWV65559:OXC65559 PGR65559:PGY65559 PQN65559:PQU65559 QAJ65559:QAQ65559 QKF65559:QKM65559 QUB65559:QUI65559 RDX65559:REE65559 RNT65559:ROA65559 RXP65559:RXW65559 SHL65559:SHS65559 SRH65559:SRO65559 TBD65559:TBK65559 TKZ65559:TLG65559 TUV65559:TVC65559 UER65559:UEY65559 UON65559:UOU65559 UYJ65559:UYQ65559 VIF65559:VIM65559 VSB65559:VSI65559 WBX65559:WCE65559 WLT65559:WMA65559 WVP65559:WVW65559 JD131095:JK131095 SZ131095:TG131095 ACV131095:ADC131095 AMR131095:AMY131095 AWN131095:AWU131095 BGJ131095:BGQ131095 BQF131095:BQM131095 CAB131095:CAI131095 CJX131095:CKE131095 CTT131095:CUA131095 DDP131095:DDW131095 DNL131095:DNS131095 DXH131095:DXO131095 EHD131095:EHK131095 EQZ131095:ERG131095 FAV131095:FBC131095 FKR131095:FKY131095 FUN131095:FUU131095 GEJ131095:GEQ131095 GOF131095:GOM131095 GYB131095:GYI131095 HHX131095:HIE131095 HRT131095:HSA131095 IBP131095:IBW131095 ILL131095:ILS131095 IVH131095:IVO131095 JFD131095:JFK131095 JOZ131095:JPG131095 JYV131095:JZC131095 KIR131095:KIY131095 KSN131095:KSU131095 LCJ131095:LCQ131095 LMF131095:LMM131095 LWB131095:LWI131095 MFX131095:MGE131095 MPT131095:MQA131095 MZP131095:MZW131095 NJL131095:NJS131095 NTH131095:NTO131095 ODD131095:ODK131095 OMZ131095:ONG131095 OWV131095:OXC131095 PGR131095:PGY131095 PQN131095:PQU131095 QAJ131095:QAQ131095 QKF131095:QKM131095 QUB131095:QUI131095 RDX131095:REE131095 RNT131095:ROA131095 RXP131095:RXW131095 SHL131095:SHS131095 SRH131095:SRO131095 TBD131095:TBK131095 TKZ131095:TLG131095 TUV131095:TVC131095 UER131095:UEY131095 UON131095:UOU131095 UYJ131095:UYQ131095 VIF131095:VIM131095 VSB131095:VSI131095 WBX131095:WCE131095 WLT131095:WMA131095 WVP131095:WVW131095 JD196631:JK196631 SZ196631:TG196631 ACV196631:ADC196631 AMR196631:AMY196631 AWN196631:AWU196631 BGJ196631:BGQ196631 BQF196631:BQM196631 CAB196631:CAI196631 CJX196631:CKE196631 CTT196631:CUA196631 DDP196631:DDW196631 DNL196631:DNS196631 DXH196631:DXO196631 EHD196631:EHK196631 EQZ196631:ERG196631 FAV196631:FBC196631 FKR196631:FKY196631 FUN196631:FUU196631 GEJ196631:GEQ196631 GOF196631:GOM196631 GYB196631:GYI196631 HHX196631:HIE196631 HRT196631:HSA196631 IBP196631:IBW196631 ILL196631:ILS196631 IVH196631:IVO196631 JFD196631:JFK196631 JOZ196631:JPG196631 JYV196631:JZC196631 KIR196631:KIY196631 KSN196631:KSU196631 LCJ196631:LCQ196631 LMF196631:LMM196631 LWB196631:LWI196631 MFX196631:MGE196631 MPT196631:MQA196631 MZP196631:MZW196631 NJL196631:NJS196631 NTH196631:NTO196631 ODD196631:ODK196631 OMZ196631:ONG196631 OWV196631:OXC196631 PGR196631:PGY196631 PQN196631:PQU196631 QAJ196631:QAQ196631 QKF196631:QKM196631 QUB196631:QUI196631 RDX196631:REE196631 RNT196631:ROA196631 RXP196631:RXW196631 SHL196631:SHS196631 SRH196631:SRO196631 TBD196631:TBK196631 TKZ196631:TLG196631 TUV196631:TVC196631 UER196631:UEY196631 UON196631:UOU196631 UYJ196631:UYQ196631 VIF196631:VIM196631 VSB196631:VSI196631 WBX196631:WCE196631 WLT196631:WMA196631 WVP196631:WVW196631 JD262167:JK262167 SZ262167:TG262167 ACV262167:ADC262167 AMR262167:AMY262167 AWN262167:AWU262167 BGJ262167:BGQ262167 BQF262167:BQM262167 CAB262167:CAI262167 CJX262167:CKE262167 CTT262167:CUA262167 DDP262167:DDW262167 DNL262167:DNS262167 DXH262167:DXO262167 EHD262167:EHK262167 EQZ262167:ERG262167 FAV262167:FBC262167 FKR262167:FKY262167 FUN262167:FUU262167 GEJ262167:GEQ262167 GOF262167:GOM262167 GYB262167:GYI262167 HHX262167:HIE262167 HRT262167:HSA262167 IBP262167:IBW262167 ILL262167:ILS262167 IVH262167:IVO262167 JFD262167:JFK262167 JOZ262167:JPG262167 JYV262167:JZC262167 KIR262167:KIY262167 KSN262167:KSU262167 LCJ262167:LCQ262167 LMF262167:LMM262167 LWB262167:LWI262167 MFX262167:MGE262167 MPT262167:MQA262167 MZP262167:MZW262167 NJL262167:NJS262167 NTH262167:NTO262167 ODD262167:ODK262167 OMZ262167:ONG262167 OWV262167:OXC262167 PGR262167:PGY262167 PQN262167:PQU262167 QAJ262167:QAQ262167 QKF262167:QKM262167 QUB262167:QUI262167 RDX262167:REE262167 RNT262167:ROA262167 RXP262167:RXW262167 SHL262167:SHS262167 SRH262167:SRO262167 TBD262167:TBK262167 TKZ262167:TLG262167 TUV262167:TVC262167 UER262167:UEY262167 UON262167:UOU262167 UYJ262167:UYQ262167 VIF262167:VIM262167 VSB262167:VSI262167 WBX262167:WCE262167 WLT262167:WMA262167 WVP262167:WVW262167 JD327703:JK327703 SZ327703:TG327703 ACV327703:ADC327703 AMR327703:AMY327703 AWN327703:AWU327703 BGJ327703:BGQ327703 BQF327703:BQM327703 CAB327703:CAI327703 CJX327703:CKE327703 CTT327703:CUA327703 DDP327703:DDW327703 DNL327703:DNS327703 DXH327703:DXO327703 EHD327703:EHK327703 EQZ327703:ERG327703 FAV327703:FBC327703 FKR327703:FKY327703 FUN327703:FUU327703 GEJ327703:GEQ327703 GOF327703:GOM327703 GYB327703:GYI327703 HHX327703:HIE327703 HRT327703:HSA327703 IBP327703:IBW327703 ILL327703:ILS327703 IVH327703:IVO327703 JFD327703:JFK327703 JOZ327703:JPG327703 JYV327703:JZC327703 KIR327703:KIY327703 KSN327703:KSU327703 LCJ327703:LCQ327703 LMF327703:LMM327703 LWB327703:LWI327703 MFX327703:MGE327703 MPT327703:MQA327703 MZP327703:MZW327703 NJL327703:NJS327703 NTH327703:NTO327703 ODD327703:ODK327703 OMZ327703:ONG327703 OWV327703:OXC327703 PGR327703:PGY327703 PQN327703:PQU327703 QAJ327703:QAQ327703 QKF327703:QKM327703 QUB327703:QUI327703 RDX327703:REE327703 RNT327703:ROA327703 RXP327703:RXW327703 SHL327703:SHS327703 SRH327703:SRO327703 TBD327703:TBK327703 TKZ327703:TLG327703 TUV327703:TVC327703 UER327703:UEY327703 UON327703:UOU327703 UYJ327703:UYQ327703 VIF327703:VIM327703 VSB327703:VSI327703 WBX327703:WCE327703 WLT327703:WMA327703 WVP327703:WVW327703 JD393239:JK393239 SZ393239:TG393239 ACV393239:ADC393239 AMR393239:AMY393239 AWN393239:AWU393239 BGJ393239:BGQ393239 BQF393239:BQM393239 CAB393239:CAI393239 CJX393239:CKE393239 CTT393239:CUA393239 DDP393239:DDW393239 DNL393239:DNS393239 DXH393239:DXO393239 EHD393239:EHK393239 EQZ393239:ERG393239 FAV393239:FBC393239 FKR393239:FKY393239 FUN393239:FUU393239 GEJ393239:GEQ393239 GOF393239:GOM393239 GYB393239:GYI393239 HHX393239:HIE393239 HRT393239:HSA393239 IBP393239:IBW393239 ILL393239:ILS393239 IVH393239:IVO393239 JFD393239:JFK393239 JOZ393239:JPG393239 JYV393239:JZC393239 KIR393239:KIY393239 KSN393239:KSU393239 LCJ393239:LCQ393239 LMF393239:LMM393239 LWB393239:LWI393239 MFX393239:MGE393239 MPT393239:MQA393239 MZP393239:MZW393239 NJL393239:NJS393239 NTH393239:NTO393239 ODD393239:ODK393239 OMZ393239:ONG393239 OWV393239:OXC393239 PGR393239:PGY393239 PQN393239:PQU393239 QAJ393239:QAQ393239 QKF393239:QKM393239 QUB393239:QUI393239 RDX393239:REE393239 RNT393239:ROA393239 RXP393239:RXW393239 SHL393239:SHS393239 SRH393239:SRO393239 TBD393239:TBK393239 TKZ393239:TLG393239 TUV393239:TVC393239 UER393239:UEY393239 UON393239:UOU393239 UYJ393239:UYQ393239 VIF393239:VIM393239 VSB393239:VSI393239 WBX393239:WCE393239 WLT393239:WMA393239 WVP393239:WVW393239 JD458775:JK458775 SZ458775:TG458775 ACV458775:ADC458775 AMR458775:AMY458775 AWN458775:AWU458775 BGJ458775:BGQ458775 BQF458775:BQM458775 CAB458775:CAI458775 CJX458775:CKE458775 CTT458775:CUA458775 DDP458775:DDW458775 DNL458775:DNS458775 DXH458775:DXO458775 EHD458775:EHK458775 EQZ458775:ERG458775 FAV458775:FBC458775 FKR458775:FKY458775 FUN458775:FUU458775 GEJ458775:GEQ458775 GOF458775:GOM458775 GYB458775:GYI458775 HHX458775:HIE458775 HRT458775:HSA458775 IBP458775:IBW458775 ILL458775:ILS458775 IVH458775:IVO458775 JFD458775:JFK458775 JOZ458775:JPG458775 JYV458775:JZC458775 KIR458775:KIY458775 KSN458775:KSU458775 LCJ458775:LCQ458775 LMF458775:LMM458775 LWB458775:LWI458775 MFX458775:MGE458775 MPT458775:MQA458775 MZP458775:MZW458775 NJL458775:NJS458775 NTH458775:NTO458775 ODD458775:ODK458775 OMZ458775:ONG458775 OWV458775:OXC458775 PGR458775:PGY458775 PQN458775:PQU458775 QAJ458775:QAQ458775 QKF458775:QKM458775 QUB458775:QUI458775 RDX458775:REE458775 RNT458775:ROA458775 RXP458775:RXW458775 SHL458775:SHS458775 SRH458775:SRO458775 TBD458775:TBK458775 TKZ458775:TLG458775 TUV458775:TVC458775 UER458775:UEY458775 UON458775:UOU458775 UYJ458775:UYQ458775 VIF458775:VIM458775 VSB458775:VSI458775 WBX458775:WCE458775 WLT458775:WMA458775 WVP458775:WVW458775 JD524311:JK524311 SZ524311:TG524311 ACV524311:ADC524311 AMR524311:AMY524311 AWN524311:AWU524311 BGJ524311:BGQ524311 BQF524311:BQM524311 CAB524311:CAI524311 CJX524311:CKE524311 CTT524311:CUA524311 DDP524311:DDW524311 DNL524311:DNS524311 DXH524311:DXO524311 EHD524311:EHK524311 EQZ524311:ERG524311 FAV524311:FBC524311 FKR524311:FKY524311 FUN524311:FUU524311 GEJ524311:GEQ524311 GOF524311:GOM524311 GYB524311:GYI524311 HHX524311:HIE524311 HRT524311:HSA524311 IBP524311:IBW524311 ILL524311:ILS524311 IVH524311:IVO524311 JFD524311:JFK524311 JOZ524311:JPG524311 JYV524311:JZC524311 KIR524311:KIY524311 KSN524311:KSU524311 LCJ524311:LCQ524311 LMF524311:LMM524311 LWB524311:LWI524311 MFX524311:MGE524311 MPT524311:MQA524311 MZP524311:MZW524311 NJL524311:NJS524311 NTH524311:NTO524311 ODD524311:ODK524311 OMZ524311:ONG524311 OWV524311:OXC524311 PGR524311:PGY524311 PQN524311:PQU524311 QAJ524311:QAQ524311 QKF524311:QKM524311 QUB524311:QUI524311 RDX524311:REE524311 RNT524311:ROA524311 RXP524311:RXW524311 SHL524311:SHS524311 SRH524311:SRO524311 TBD524311:TBK524311 TKZ524311:TLG524311 TUV524311:TVC524311 UER524311:UEY524311 UON524311:UOU524311 UYJ524311:UYQ524311 VIF524311:VIM524311 VSB524311:VSI524311 WBX524311:WCE524311 WLT524311:WMA524311 WVP524311:WVW524311 JD589847:JK589847 SZ589847:TG589847 ACV589847:ADC589847 AMR589847:AMY589847 AWN589847:AWU589847 BGJ589847:BGQ589847 BQF589847:BQM589847 CAB589847:CAI589847 CJX589847:CKE589847 CTT589847:CUA589847 DDP589847:DDW589847 DNL589847:DNS589847 DXH589847:DXO589847 EHD589847:EHK589847 EQZ589847:ERG589847 FAV589847:FBC589847 FKR589847:FKY589847 FUN589847:FUU589847 GEJ589847:GEQ589847 GOF589847:GOM589847 GYB589847:GYI589847 HHX589847:HIE589847 HRT589847:HSA589847 IBP589847:IBW589847 ILL589847:ILS589847 IVH589847:IVO589847 JFD589847:JFK589847 JOZ589847:JPG589847 JYV589847:JZC589847 KIR589847:KIY589847 KSN589847:KSU589847 LCJ589847:LCQ589847 LMF589847:LMM589847 LWB589847:LWI589847 MFX589847:MGE589847 MPT589847:MQA589847 MZP589847:MZW589847 NJL589847:NJS589847 NTH589847:NTO589847 ODD589847:ODK589847 OMZ589847:ONG589847 OWV589847:OXC589847 PGR589847:PGY589847 PQN589847:PQU589847 QAJ589847:QAQ589847 QKF589847:QKM589847 QUB589847:QUI589847 RDX589847:REE589847 RNT589847:ROA589847 RXP589847:RXW589847 SHL589847:SHS589847 SRH589847:SRO589847 TBD589847:TBK589847 TKZ589847:TLG589847 TUV589847:TVC589847 UER589847:UEY589847 UON589847:UOU589847 UYJ589847:UYQ589847 VIF589847:VIM589847 VSB589847:VSI589847 WBX589847:WCE589847 WLT589847:WMA589847 WVP589847:WVW589847 JD655383:JK655383 SZ655383:TG655383 ACV655383:ADC655383 AMR655383:AMY655383 AWN655383:AWU655383 BGJ655383:BGQ655383 BQF655383:BQM655383 CAB655383:CAI655383 CJX655383:CKE655383 CTT655383:CUA655383 DDP655383:DDW655383 DNL655383:DNS655383 DXH655383:DXO655383 EHD655383:EHK655383 EQZ655383:ERG655383 FAV655383:FBC655383 FKR655383:FKY655383 FUN655383:FUU655383 GEJ655383:GEQ655383 GOF655383:GOM655383 GYB655383:GYI655383 HHX655383:HIE655383 HRT655383:HSA655383 IBP655383:IBW655383 ILL655383:ILS655383 IVH655383:IVO655383 JFD655383:JFK655383 JOZ655383:JPG655383 JYV655383:JZC655383 KIR655383:KIY655383 KSN655383:KSU655383 LCJ655383:LCQ655383 LMF655383:LMM655383 LWB655383:LWI655383 MFX655383:MGE655383 MPT655383:MQA655383 MZP655383:MZW655383 NJL655383:NJS655383 NTH655383:NTO655383 ODD655383:ODK655383 OMZ655383:ONG655383 OWV655383:OXC655383 PGR655383:PGY655383 PQN655383:PQU655383 QAJ655383:QAQ655383 QKF655383:QKM655383 QUB655383:QUI655383 RDX655383:REE655383 RNT655383:ROA655383 RXP655383:RXW655383 SHL655383:SHS655383 SRH655383:SRO655383 TBD655383:TBK655383 TKZ655383:TLG655383 TUV655383:TVC655383 UER655383:UEY655383 UON655383:UOU655383 UYJ655383:UYQ655383 VIF655383:VIM655383 VSB655383:VSI655383 WBX655383:WCE655383 WLT655383:WMA655383 WVP655383:WVW655383 JD720919:JK720919 SZ720919:TG720919 ACV720919:ADC720919 AMR720919:AMY720919 AWN720919:AWU720919 BGJ720919:BGQ720919 BQF720919:BQM720919 CAB720919:CAI720919 CJX720919:CKE720919 CTT720919:CUA720919 DDP720919:DDW720919 DNL720919:DNS720919 DXH720919:DXO720919 EHD720919:EHK720919 EQZ720919:ERG720919 FAV720919:FBC720919 FKR720919:FKY720919 FUN720919:FUU720919 GEJ720919:GEQ720919 GOF720919:GOM720919 GYB720919:GYI720919 HHX720919:HIE720919 HRT720919:HSA720919 IBP720919:IBW720919 ILL720919:ILS720919 IVH720919:IVO720919 JFD720919:JFK720919 JOZ720919:JPG720919 JYV720919:JZC720919 KIR720919:KIY720919 KSN720919:KSU720919 LCJ720919:LCQ720919 LMF720919:LMM720919 LWB720919:LWI720919 MFX720919:MGE720919 MPT720919:MQA720919 MZP720919:MZW720919 NJL720919:NJS720919 NTH720919:NTO720919 ODD720919:ODK720919 OMZ720919:ONG720919 OWV720919:OXC720919 PGR720919:PGY720919 PQN720919:PQU720919 QAJ720919:QAQ720919 QKF720919:QKM720919 QUB720919:QUI720919 RDX720919:REE720919 RNT720919:ROA720919 RXP720919:RXW720919 SHL720919:SHS720919 SRH720919:SRO720919 TBD720919:TBK720919 TKZ720919:TLG720919 TUV720919:TVC720919 UER720919:UEY720919 UON720919:UOU720919 UYJ720919:UYQ720919 VIF720919:VIM720919 VSB720919:VSI720919 WBX720919:WCE720919 WLT720919:WMA720919 WVP720919:WVW720919 JD786455:JK786455 SZ786455:TG786455 ACV786455:ADC786455 AMR786455:AMY786455 AWN786455:AWU786455 BGJ786455:BGQ786455 BQF786455:BQM786455 CAB786455:CAI786455 CJX786455:CKE786455 CTT786455:CUA786455 DDP786455:DDW786455 DNL786455:DNS786455 DXH786455:DXO786455 EHD786455:EHK786455 EQZ786455:ERG786455 FAV786455:FBC786455 FKR786455:FKY786455 FUN786455:FUU786455 GEJ786455:GEQ786455 GOF786455:GOM786455 GYB786455:GYI786455 HHX786455:HIE786455 HRT786455:HSA786455 IBP786455:IBW786455 ILL786455:ILS786455 IVH786455:IVO786455 JFD786455:JFK786455 JOZ786455:JPG786455 JYV786455:JZC786455 KIR786455:KIY786455 KSN786455:KSU786455 LCJ786455:LCQ786455 LMF786455:LMM786455 LWB786455:LWI786455 MFX786455:MGE786455 MPT786455:MQA786455 MZP786455:MZW786455 NJL786455:NJS786455 NTH786455:NTO786455 ODD786455:ODK786455 OMZ786455:ONG786455 OWV786455:OXC786455 PGR786455:PGY786455 PQN786455:PQU786455 QAJ786455:QAQ786455 QKF786455:QKM786455 QUB786455:QUI786455 RDX786455:REE786455 RNT786455:ROA786455 RXP786455:RXW786455 SHL786455:SHS786455 SRH786455:SRO786455 TBD786455:TBK786455 TKZ786455:TLG786455 TUV786455:TVC786455 UER786455:UEY786455 UON786455:UOU786455 UYJ786455:UYQ786455 VIF786455:VIM786455 VSB786455:VSI786455 WBX786455:WCE786455 WLT786455:WMA786455 WVP786455:WVW786455 JD851991:JK851991 SZ851991:TG851991 ACV851991:ADC851991 AMR851991:AMY851991 AWN851991:AWU851991 BGJ851991:BGQ851991 BQF851991:BQM851991 CAB851991:CAI851991 CJX851991:CKE851991 CTT851991:CUA851991 DDP851991:DDW851991 DNL851991:DNS851991 DXH851991:DXO851991 EHD851991:EHK851991 EQZ851991:ERG851991 FAV851991:FBC851991 FKR851991:FKY851991 FUN851991:FUU851991 GEJ851991:GEQ851991 GOF851991:GOM851991 GYB851991:GYI851991 HHX851991:HIE851991 HRT851991:HSA851991 IBP851991:IBW851991 ILL851991:ILS851991 IVH851991:IVO851991 JFD851991:JFK851991 JOZ851991:JPG851991 JYV851991:JZC851991 KIR851991:KIY851991 KSN851991:KSU851991 LCJ851991:LCQ851991 LMF851991:LMM851991 LWB851991:LWI851991 MFX851991:MGE851991 MPT851991:MQA851991 MZP851991:MZW851991 NJL851991:NJS851991 NTH851991:NTO851991 ODD851991:ODK851991 OMZ851991:ONG851991 OWV851991:OXC851991 PGR851991:PGY851991 PQN851991:PQU851991 QAJ851991:QAQ851991 QKF851991:QKM851991 QUB851991:QUI851991 RDX851991:REE851991 RNT851991:ROA851991 RXP851991:RXW851991 SHL851991:SHS851991 SRH851991:SRO851991 TBD851991:TBK851991 TKZ851991:TLG851991 TUV851991:TVC851991 UER851991:UEY851991 UON851991:UOU851991 UYJ851991:UYQ851991 VIF851991:VIM851991 VSB851991:VSI851991 WBX851991:WCE851991 WLT851991:WMA851991 WVP851991:WVW851991 JD917527:JK917527 SZ917527:TG917527 ACV917527:ADC917527 AMR917527:AMY917527 AWN917527:AWU917527 BGJ917527:BGQ917527 BQF917527:BQM917527 CAB917527:CAI917527 CJX917527:CKE917527 CTT917527:CUA917527 DDP917527:DDW917527 DNL917527:DNS917527 DXH917527:DXO917527 EHD917527:EHK917527 EQZ917527:ERG917527 FAV917527:FBC917527 FKR917527:FKY917527 FUN917527:FUU917527 GEJ917527:GEQ917527 GOF917527:GOM917527 GYB917527:GYI917527 HHX917527:HIE917527 HRT917527:HSA917527 IBP917527:IBW917527 ILL917527:ILS917527 IVH917527:IVO917527 JFD917527:JFK917527 JOZ917527:JPG917527 JYV917527:JZC917527 KIR917527:KIY917527 KSN917527:KSU917527 LCJ917527:LCQ917527 LMF917527:LMM917527 LWB917527:LWI917527 MFX917527:MGE917527 MPT917527:MQA917527 MZP917527:MZW917527 NJL917527:NJS917527 NTH917527:NTO917527 ODD917527:ODK917527 OMZ917527:ONG917527 OWV917527:OXC917527 PGR917527:PGY917527 PQN917527:PQU917527 QAJ917527:QAQ917527 QKF917527:QKM917527 QUB917527:QUI917527 RDX917527:REE917527 RNT917527:ROA917527 RXP917527:RXW917527 SHL917527:SHS917527 SRH917527:SRO917527 TBD917527:TBK917527 TKZ917527:TLG917527 TUV917527:TVC917527 UER917527:UEY917527 UON917527:UOU917527 UYJ917527:UYQ917527 VIF917527:VIM917527 VSB917527:VSI917527 WBX917527:WCE917527 WLT917527:WMA917527 WVP917527:WVW917527 WVP983063:WVW983063 JD983063:JK983063 SZ983063:TG983063 ACV983063:ADC983063 AMR983063:AMY983063 AWN983063:AWU983063 BGJ983063:BGQ983063 BQF983063:BQM983063 CAB983063:CAI983063 CJX983063:CKE983063 CTT983063:CUA983063 DDP983063:DDW983063 DNL983063:DNS983063 DXH983063:DXO983063 EHD983063:EHK983063 EQZ983063:ERG983063 FAV983063:FBC983063 FKR983063:FKY983063 FUN983063:FUU983063 GEJ983063:GEQ983063 GOF983063:GOM983063 GYB983063:GYI983063 HHX983063:HIE983063 HRT983063:HSA983063 IBP983063:IBW983063 ILL983063:ILS983063 IVH983063:IVO983063 JFD983063:JFK983063 JOZ983063:JPG983063 JYV983063:JZC983063 KIR983063:KIY983063 KSN983063:KSU983063 LCJ983063:LCQ983063 LMF983063:LMM983063 LWB983063:LWI983063 MFX983063:MGE983063 MPT983063:MQA983063 MZP983063:MZW983063 NJL983063:NJS983063 NTH983063:NTO983063 ODD983063:ODK983063 OMZ983063:ONG983063 OWV983063:OXC983063 PGR983063:PGY983063 PQN983063:PQU983063 QAJ983063:QAQ983063 QKF983063:QKM983063 QUB983063:QUI983063 RDX983063:REE983063 RNT983063:ROA983063 RXP983063:RXW983063 SHL983063:SHS983063 SRH983063:SRO983063 TBD983063:TBK983063 TKZ983063:TLG983063 TUV983063:TVC983063 UER983063:UEY983063 UON983063:UOU983063 UYJ983063:UYQ983063 VIF983063:VIM983063 VSB983063:VSI983063 WBX983063:WCE983063 WLT983063:WMA983063 O983063:V983063 O65559:V65559 O131095:V131095 O196631:V196631 O262167:V262167 O327703:V327703 O393239:V393239 O458775:V458775 O524311:V524311 O589847:V589847 O655383:V655383 O720919:V720919 O786455:V786455 O851991:V851991 O917527:V917527">
      <formula1>kind_of_cons</formula1>
    </dataValidation>
    <dataValidation type="list" allowBlank="1" showInputMessage="1" showErrorMessage="1" errorTitle="Ошибка" error="Выберите значение из списка" sqref="WVN983064 M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M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M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M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M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M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M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M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M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M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M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M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M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M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M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M24 WVN24 WLR24 WBV24 VRZ24 VID24 UYH24 UOL24 UEP24 TUT24 TKX24 TBB24 SRF24 SHJ24 RXN24 RNR24 RDV24 QTZ24 QKD24 QAH24 PQL24 PGP24 OWT24 OMX24 ODB24 NTF24 NJJ24 MZN24 MPR24 MFV24 LVZ24 LMD24 LCH24 KSL24 KIP24 JYT24 JOX24 JFB24 IVF24 ILJ24 IBN24 HRR24 HHV24 GXZ24 GOD24 GEH24 FUL24 FKP24 FAT24 EQX24 EHB24 DXF24 DNJ24 DDN24 CTR24 CJV24 BZZ24 BQD24 BGH24 AWL24 AMP24 ACT24 SX24 JB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R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R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R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R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R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R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R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R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R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R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R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R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R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R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WVU983064 T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T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T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T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T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T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T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T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T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T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T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T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T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T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T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R24 WVU24 WLY24 WCC24 VSG24 VIK24 UYO24 UOS24 UEW24 TVA24 TLE24 TBI24 SRM24 SHQ24 RXU24 RNY24 REC24 QUG24 QKK24 QAO24 PQS24 PGW24 OXA24 ONE24 ODI24 NTM24 NJQ24 MZU24 MPY24 MGC24 LWG24 LMK24 LCO24 KSS24 KIW24 JZA24 JPE24 JFI24 IVM24 ILQ24 IBU24 HRY24 HIC24 GYG24 GOK24 GEO24 FUS24 FKW24 FBA24 ERE24 EHI24 DXM24 DNQ24 DDU24 CTY24 CKC24 CAG24 BQK24 BGO24 AWS24 AMW24 ADA24 TE24 JI24 T24 WVS24 WLW24 WCA24 VSE24 VII24 UYM24 UOQ24 UEU24 TUY24 TLC24 TBG24 SRK24 SHO24 RXS24 RNW24 REA24 QUE24 QKI24 QAM24 PQQ24 PGU24 OWY24 ONC24 ODG24 NTK24 NJO24 MZS24 MPW24 MGA24 LWE24 LMI24 LCM24 KSQ24 KIU24 JYY24 JPC24 JFG24 IVK24 ILO24 IBS24 HRW24 HIA24 GYE24 GOI24 GEM24 FUQ24 FKU24 FAY24 ERC24 EHG24 DXK24 DNO24 DDS24 CTW24 CKA24 CAE24 BQI24 BGM24 AWQ24 AMU24 ACY24 TC24 JG24"/>
    <dataValidation allowBlank="1" showInputMessage="1" showErrorMessage="1" prompt="Для выбора выполните двойной щелчок левой клавиши мыши по соответствующей ячейке." sqref="S65560 JH65560 TD65560 ACZ65560 AMV65560 AWR65560 BGN65560 BQJ65560 CAF65560 CKB65560 CTX65560 DDT65560 DNP65560 DXL65560 EHH65560 ERD65560 FAZ65560 FKV65560 FUR65560 GEN65560 GOJ65560 GYF65560 HIB65560 HRX65560 IBT65560 ILP65560 IVL65560 JFH65560 JPD65560 JYZ65560 KIV65560 KSR65560 LCN65560 LMJ65560 LWF65560 MGB65560 MPX65560 MZT65560 NJP65560 NTL65560 ODH65560 OND65560 OWZ65560 PGV65560 PQR65560 QAN65560 QKJ65560 QUF65560 REB65560 RNX65560 RXT65560 SHP65560 SRL65560 TBH65560 TLD65560 TUZ65560 UEV65560 UOR65560 UYN65560 VIJ65560 VSF65560 WCB65560 WLX65560 WVT65560 S131096 JH131096 TD131096 ACZ131096 AMV131096 AWR131096 BGN131096 BQJ131096 CAF131096 CKB131096 CTX131096 DDT131096 DNP131096 DXL131096 EHH131096 ERD131096 FAZ131096 FKV131096 FUR131096 GEN131096 GOJ131096 GYF131096 HIB131096 HRX131096 IBT131096 ILP131096 IVL131096 JFH131096 JPD131096 JYZ131096 KIV131096 KSR131096 LCN131096 LMJ131096 LWF131096 MGB131096 MPX131096 MZT131096 NJP131096 NTL131096 ODH131096 OND131096 OWZ131096 PGV131096 PQR131096 QAN131096 QKJ131096 QUF131096 REB131096 RNX131096 RXT131096 SHP131096 SRL131096 TBH131096 TLD131096 TUZ131096 UEV131096 UOR131096 UYN131096 VIJ131096 VSF131096 WCB131096 WLX131096 WVT131096 S196632 JH196632 TD196632 ACZ196632 AMV196632 AWR196632 BGN196632 BQJ196632 CAF196632 CKB196632 CTX196632 DDT196632 DNP196632 DXL196632 EHH196632 ERD196632 FAZ196632 FKV196632 FUR196632 GEN196632 GOJ196632 GYF196632 HIB196632 HRX196632 IBT196632 ILP196632 IVL196632 JFH196632 JPD196632 JYZ196632 KIV196632 KSR196632 LCN196632 LMJ196632 LWF196632 MGB196632 MPX196632 MZT196632 NJP196632 NTL196632 ODH196632 OND196632 OWZ196632 PGV196632 PQR196632 QAN196632 QKJ196632 QUF196632 REB196632 RNX196632 RXT196632 SHP196632 SRL196632 TBH196632 TLD196632 TUZ196632 UEV196632 UOR196632 UYN196632 VIJ196632 VSF196632 WCB196632 WLX196632 WVT196632 S262168 JH262168 TD262168 ACZ262168 AMV262168 AWR262168 BGN262168 BQJ262168 CAF262168 CKB262168 CTX262168 DDT262168 DNP262168 DXL262168 EHH262168 ERD262168 FAZ262168 FKV262168 FUR262168 GEN262168 GOJ262168 GYF262168 HIB262168 HRX262168 IBT262168 ILP262168 IVL262168 JFH262168 JPD262168 JYZ262168 KIV262168 KSR262168 LCN262168 LMJ262168 LWF262168 MGB262168 MPX262168 MZT262168 NJP262168 NTL262168 ODH262168 OND262168 OWZ262168 PGV262168 PQR262168 QAN262168 QKJ262168 QUF262168 REB262168 RNX262168 RXT262168 SHP262168 SRL262168 TBH262168 TLD262168 TUZ262168 UEV262168 UOR262168 UYN262168 VIJ262168 VSF262168 WCB262168 WLX262168 WVT262168 S327704 JH327704 TD327704 ACZ327704 AMV327704 AWR327704 BGN327704 BQJ327704 CAF327704 CKB327704 CTX327704 DDT327704 DNP327704 DXL327704 EHH327704 ERD327704 FAZ327704 FKV327704 FUR327704 GEN327704 GOJ327704 GYF327704 HIB327704 HRX327704 IBT327704 ILP327704 IVL327704 JFH327704 JPD327704 JYZ327704 KIV327704 KSR327704 LCN327704 LMJ327704 LWF327704 MGB327704 MPX327704 MZT327704 NJP327704 NTL327704 ODH327704 OND327704 OWZ327704 PGV327704 PQR327704 QAN327704 QKJ327704 QUF327704 REB327704 RNX327704 RXT327704 SHP327704 SRL327704 TBH327704 TLD327704 TUZ327704 UEV327704 UOR327704 UYN327704 VIJ327704 VSF327704 WCB327704 WLX327704 WVT327704 S393240 JH393240 TD393240 ACZ393240 AMV393240 AWR393240 BGN393240 BQJ393240 CAF393240 CKB393240 CTX393240 DDT393240 DNP393240 DXL393240 EHH393240 ERD393240 FAZ393240 FKV393240 FUR393240 GEN393240 GOJ393240 GYF393240 HIB393240 HRX393240 IBT393240 ILP393240 IVL393240 JFH393240 JPD393240 JYZ393240 KIV393240 KSR393240 LCN393240 LMJ393240 LWF393240 MGB393240 MPX393240 MZT393240 NJP393240 NTL393240 ODH393240 OND393240 OWZ393240 PGV393240 PQR393240 QAN393240 QKJ393240 QUF393240 REB393240 RNX393240 RXT393240 SHP393240 SRL393240 TBH393240 TLD393240 TUZ393240 UEV393240 UOR393240 UYN393240 VIJ393240 VSF393240 WCB393240 WLX393240 WVT393240 S458776 JH458776 TD458776 ACZ458776 AMV458776 AWR458776 BGN458776 BQJ458776 CAF458776 CKB458776 CTX458776 DDT458776 DNP458776 DXL458776 EHH458776 ERD458776 FAZ458776 FKV458776 FUR458776 GEN458776 GOJ458776 GYF458776 HIB458776 HRX458776 IBT458776 ILP458776 IVL458776 JFH458776 JPD458776 JYZ458776 KIV458776 KSR458776 LCN458776 LMJ458776 LWF458776 MGB458776 MPX458776 MZT458776 NJP458776 NTL458776 ODH458776 OND458776 OWZ458776 PGV458776 PQR458776 QAN458776 QKJ458776 QUF458776 REB458776 RNX458776 RXT458776 SHP458776 SRL458776 TBH458776 TLD458776 TUZ458776 UEV458776 UOR458776 UYN458776 VIJ458776 VSF458776 WCB458776 WLX458776 WVT458776 S524312 JH524312 TD524312 ACZ524312 AMV524312 AWR524312 BGN524312 BQJ524312 CAF524312 CKB524312 CTX524312 DDT524312 DNP524312 DXL524312 EHH524312 ERD524312 FAZ524312 FKV524312 FUR524312 GEN524312 GOJ524312 GYF524312 HIB524312 HRX524312 IBT524312 ILP524312 IVL524312 JFH524312 JPD524312 JYZ524312 KIV524312 KSR524312 LCN524312 LMJ524312 LWF524312 MGB524312 MPX524312 MZT524312 NJP524312 NTL524312 ODH524312 OND524312 OWZ524312 PGV524312 PQR524312 QAN524312 QKJ524312 QUF524312 REB524312 RNX524312 RXT524312 SHP524312 SRL524312 TBH524312 TLD524312 TUZ524312 UEV524312 UOR524312 UYN524312 VIJ524312 VSF524312 WCB524312 WLX524312 WVT524312 S589848 JH589848 TD589848 ACZ589848 AMV589848 AWR589848 BGN589848 BQJ589848 CAF589848 CKB589848 CTX589848 DDT589848 DNP589848 DXL589848 EHH589848 ERD589848 FAZ589848 FKV589848 FUR589848 GEN589848 GOJ589848 GYF589848 HIB589848 HRX589848 IBT589848 ILP589848 IVL589848 JFH589848 JPD589848 JYZ589848 KIV589848 KSR589848 LCN589848 LMJ589848 LWF589848 MGB589848 MPX589848 MZT589848 NJP589848 NTL589848 ODH589848 OND589848 OWZ589848 PGV589848 PQR589848 QAN589848 QKJ589848 QUF589848 REB589848 RNX589848 RXT589848 SHP589848 SRL589848 TBH589848 TLD589848 TUZ589848 UEV589848 UOR589848 UYN589848 VIJ589848 VSF589848 WCB589848 WLX589848 WVT589848 S655384 JH655384 TD655384 ACZ655384 AMV655384 AWR655384 BGN655384 BQJ655384 CAF655384 CKB655384 CTX655384 DDT655384 DNP655384 DXL655384 EHH655384 ERD655384 FAZ655384 FKV655384 FUR655384 GEN655384 GOJ655384 GYF655384 HIB655384 HRX655384 IBT655384 ILP655384 IVL655384 JFH655384 JPD655384 JYZ655384 KIV655384 KSR655384 LCN655384 LMJ655384 LWF655384 MGB655384 MPX655384 MZT655384 NJP655384 NTL655384 ODH655384 OND655384 OWZ655384 PGV655384 PQR655384 QAN655384 QKJ655384 QUF655384 REB655384 RNX655384 RXT655384 SHP655384 SRL655384 TBH655384 TLD655384 TUZ655384 UEV655384 UOR655384 UYN655384 VIJ655384 VSF655384 WCB655384 WLX655384 WVT655384 S720920 JH720920 TD720920 ACZ720920 AMV720920 AWR720920 BGN720920 BQJ720920 CAF720920 CKB720920 CTX720920 DDT720920 DNP720920 DXL720920 EHH720920 ERD720920 FAZ720920 FKV720920 FUR720920 GEN720920 GOJ720920 GYF720920 HIB720920 HRX720920 IBT720920 ILP720920 IVL720920 JFH720920 JPD720920 JYZ720920 KIV720920 KSR720920 LCN720920 LMJ720920 LWF720920 MGB720920 MPX720920 MZT720920 NJP720920 NTL720920 ODH720920 OND720920 OWZ720920 PGV720920 PQR720920 QAN720920 QKJ720920 QUF720920 REB720920 RNX720920 RXT720920 SHP720920 SRL720920 TBH720920 TLD720920 TUZ720920 UEV720920 UOR720920 UYN720920 VIJ720920 VSF720920 WCB720920 WLX720920 WVT720920 S786456 JH786456 TD786456 ACZ786456 AMV786456 AWR786456 BGN786456 BQJ786456 CAF786456 CKB786456 CTX786456 DDT786456 DNP786456 DXL786456 EHH786456 ERD786456 FAZ786456 FKV786456 FUR786456 GEN786456 GOJ786456 GYF786456 HIB786456 HRX786456 IBT786456 ILP786456 IVL786456 JFH786456 JPD786456 JYZ786456 KIV786456 KSR786456 LCN786456 LMJ786456 LWF786456 MGB786456 MPX786456 MZT786456 NJP786456 NTL786456 ODH786456 OND786456 OWZ786456 PGV786456 PQR786456 QAN786456 QKJ786456 QUF786456 REB786456 RNX786456 RXT786456 SHP786456 SRL786456 TBH786456 TLD786456 TUZ786456 UEV786456 UOR786456 UYN786456 VIJ786456 VSF786456 WCB786456 WLX786456 WVT786456 S851992 JH851992 TD851992 ACZ851992 AMV851992 AWR851992 BGN851992 BQJ851992 CAF851992 CKB851992 CTX851992 DDT851992 DNP851992 DXL851992 EHH851992 ERD851992 FAZ851992 FKV851992 FUR851992 GEN851992 GOJ851992 GYF851992 HIB851992 HRX851992 IBT851992 ILP851992 IVL851992 JFH851992 JPD851992 JYZ851992 KIV851992 KSR851992 LCN851992 LMJ851992 LWF851992 MGB851992 MPX851992 MZT851992 NJP851992 NTL851992 ODH851992 OND851992 OWZ851992 PGV851992 PQR851992 QAN851992 QKJ851992 QUF851992 REB851992 RNX851992 RXT851992 SHP851992 SRL851992 TBH851992 TLD851992 TUZ851992 UEV851992 UOR851992 UYN851992 VIJ851992 VSF851992 WCB851992 WLX851992 WVT851992 S917528 JH917528 TD917528 ACZ917528 AMV917528 AWR917528 BGN917528 BQJ917528 CAF917528 CKB917528 CTX917528 DDT917528 DNP917528 DXL917528 EHH917528 ERD917528 FAZ917528 FKV917528 FUR917528 GEN917528 GOJ917528 GYF917528 HIB917528 HRX917528 IBT917528 ILP917528 IVL917528 JFH917528 JPD917528 JYZ917528 KIV917528 KSR917528 LCN917528 LMJ917528 LWF917528 MGB917528 MPX917528 MZT917528 NJP917528 NTL917528 ODH917528 OND917528 OWZ917528 PGV917528 PQR917528 QAN917528 QKJ917528 QUF917528 REB917528 RNX917528 RXT917528 SHP917528 SRL917528 TBH917528 TLD917528 TUZ917528 UEV917528 UOR917528 UYN917528 VIJ917528 VSF917528 WCB917528 WLX917528 WVT917528 S983064 JH983064 TD983064 ACZ983064 AMV983064 AWR983064 BGN983064 BQJ983064 CAF983064 CKB983064 CTX983064 DDT983064 DNP983064 DXL983064 EHH983064 ERD983064 FAZ983064 FKV983064 FUR983064 GEN983064 GOJ983064 GYF983064 HIB983064 HRX983064 IBT983064 ILP983064 IVL983064 JFH983064 JPD983064 JYZ983064 KIV983064 KSR983064 LCN983064 LMJ983064 LWF983064 MGB983064 MPX983064 MZT983064 NJP983064 NTL983064 ODH983064 OND983064 OWZ983064 PGV983064 PQR983064 QAN983064 QKJ983064 QUF983064 REB983064 RNX983064 RXT983064 SHP983064 SRL983064 TBH983064 TLD983064 TUZ983064 UEV983064 UOR983064 UYN983064 VIJ983064 VSF983064 WCB983064 WLX983064 WVT983064 U262168 U327704 JJ65560 TF65560 ADB65560 AMX65560 AWT65560 BGP65560 BQL65560 CAH65560 CKD65560 CTZ65560 DDV65560 DNR65560 DXN65560 EHJ65560 ERF65560 FBB65560 FKX65560 FUT65560 GEP65560 GOL65560 GYH65560 HID65560 HRZ65560 IBV65560 ILR65560 IVN65560 JFJ65560 JPF65560 JZB65560 KIX65560 KST65560 LCP65560 LML65560 LWH65560 MGD65560 MPZ65560 MZV65560 NJR65560 NTN65560 ODJ65560 ONF65560 OXB65560 PGX65560 PQT65560 QAP65560 QKL65560 QUH65560 RED65560 RNZ65560 RXV65560 SHR65560 SRN65560 TBJ65560 TLF65560 TVB65560 UEX65560 UOT65560 UYP65560 VIL65560 VSH65560 WCD65560 WLZ65560 WVV65560 U393240 JJ131096 TF131096 ADB131096 AMX131096 AWT131096 BGP131096 BQL131096 CAH131096 CKD131096 CTZ131096 DDV131096 DNR131096 DXN131096 EHJ131096 ERF131096 FBB131096 FKX131096 FUT131096 GEP131096 GOL131096 GYH131096 HID131096 HRZ131096 IBV131096 ILR131096 IVN131096 JFJ131096 JPF131096 JZB131096 KIX131096 KST131096 LCP131096 LML131096 LWH131096 MGD131096 MPZ131096 MZV131096 NJR131096 NTN131096 ODJ131096 ONF131096 OXB131096 PGX131096 PQT131096 QAP131096 QKL131096 QUH131096 RED131096 RNZ131096 RXV131096 SHR131096 SRN131096 TBJ131096 TLF131096 TVB131096 UEX131096 UOT131096 UYP131096 VIL131096 VSH131096 WCD131096 WLZ131096 WVV131096 U458776 JJ196632 TF196632 ADB196632 AMX196632 AWT196632 BGP196632 BQL196632 CAH196632 CKD196632 CTZ196632 DDV196632 DNR196632 DXN196632 EHJ196632 ERF196632 FBB196632 FKX196632 FUT196632 GEP196632 GOL196632 GYH196632 HID196632 HRZ196632 IBV196632 ILR196632 IVN196632 JFJ196632 JPF196632 JZB196632 KIX196632 KST196632 LCP196632 LML196632 LWH196632 MGD196632 MPZ196632 MZV196632 NJR196632 NTN196632 ODJ196632 ONF196632 OXB196632 PGX196632 PQT196632 QAP196632 QKL196632 QUH196632 RED196632 RNZ196632 RXV196632 SHR196632 SRN196632 TBJ196632 TLF196632 TVB196632 UEX196632 UOT196632 UYP196632 VIL196632 VSH196632 WCD196632 WLZ196632 WVV196632 U524312 JJ262168 TF262168 ADB262168 AMX262168 AWT262168 BGP262168 BQL262168 CAH262168 CKD262168 CTZ262168 DDV262168 DNR262168 DXN262168 EHJ262168 ERF262168 FBB262168 FKX262168 FUT262168 GEP262168 GOL262168 GYH262168 HID262168 HRZ262168 IBV262168 ILR262168 IVN262168 JFJ262168 JPF262168 JZB262168 KIX262168 KST262168 LCP262168 LML262168 LWH262168 MGD262168 MPZ262168 MZV262168 NJR262168 NTN262168 ODJ262168 ONF262168 OXB262168 PGX262168 PQT262168 QAP262168 QKL262168 QUH262168 RED262168 RNZ262168 RXV262168 SHR262168 SRN262168 TBJ262168 TLF262168 TVB262168 UEX262168 UOT262168 UYP262168 VIL262168 VSH262168 WCD262168 WLZ262168 WVV262168 U589848 JJ327704 TF327704 ADB327704 AMX327704 AWT327704 BGP327704 BQL327704 CAH327704 CKD327704 CTZ327704 DDV327704 DNR327704 DXN327704 EHJ327704 ERF327704 FBB327704 FKX327704 FUT327704 GEP327704 GOL327704 GYH327704 HID327704 HRZ327704 IBV327704 ILR327704 IVN327704 JFJ327704 JPF327704 JZB327704 KIX327704 KST327704 LCP327704 LML327704 LWH327704 MGD327704 MPZ327704 MZV327704 NJR327704 NTN327704 ODJ327704 ONF327704 OXB327704 PGX327704 PQT327704 QAP327704 QKL327704 QUH327704 RED327704 RNZ327704 RXV327704 SHR327704 SRN327704 TBJ327704 TLF327704 TVB327704 UEX327704 UOT327704 UYP327704 VIL327704 VSH327704 WCD327704 WLZ327704 WVV327704 U655384 JJ393240 TF393240 ADB393240 AMX393240 AWT393240 BGP393240 BQL393240 CAH393240 CKD393240 CTZ393240 DDV393240 DNR393240 DXN393240 EHJ393240 ERF393240 FBB393240 FKX393240 FUT393240 GEP393240 GOL393240 GYH393240 HID393240 HRZ393240 IBV393240 ILR393240 IVN393240 JFJ393240 JPF393240 JZB393240 KIX393240 KST393240 LCP393240 LML393240 LWH393240 MGD393240 MPZ393240 MZV393240 NJR393240 NTN393240 ODJ393240 ONF393240 OXB393240 PGX393240 PQT393240 QAP393240 QKL393240 QUH393240 RED393240 RNZ393240 RXV393240 SHR393240 SRN393240 TBJ393240 TLF393240 TVB393240 UEX393240 UOT393240 UYP393240 VIL393240 VSH393240 WCD393240 WLZ393240 WVV393240 U720920 JJ458776 TF458776 ADB458776 AMX458776 AWT458776 BGP458776 BQL458776 CAH458776 CKD458776 CTZ458776 DDV458776 DNR458776 DXN458776 EHJ458776 ERF458776 FBB458776 FKX458776 FUT458776 GEP458776 GOL458776 GYH458776 HID458776 HRZ458776 IBV458776 ILR458776 IVN458776 JFJ458776 JPF458776 JZB458776 KIX458776 KST458776 LCP458776 LML458776 LWH458776 MGD458776 MPZ458776 MZV458776 NJR458776 NTN458776 ODJ458776 ONF458776 OXB458776 PGX458776 PQT458776 QAP458776 QKL458776 QUH458776 RED458776 RNZ458776 RXV458776 SHR458776 SRN458776 TBJ458776 TLF458776 TVB458776 UEX458776 UOT458776 UYP458776 VIL458776 VSH458776 WCD458776 WLZ458776 WVV458776 U786456 JJ524312 TF524312 ADB524312 AMX524312 AWT524312 BGP524312 BQL524312 CAH524312 CKD524312 CTZ524312 DDV524312 DNR524312 DXN524312 EHJ524312 ERF524312 FBB524312 FKX524312 FUT524312 GEP524312 GOL524312 GYH524312 HID524312 HRZ524312 IBV524312 ILR524312 IVN524312 JFJ524312 JPF524312 JZB524312 KIX524312 KST524312 LCP524312 LML524312 LWH524312 MGD524312 MPZ524312 MZV524312 NJR524312 NTN524312 ODJ524312 ONF524312 OXB524312 PGX524312 PQT524312 QAP524312 QKL524312 QUH524312 RED524312 RNZ524312 RXV524312 SHR524312 SRN524312 TBJ524312 TLF524312 TVB524312 UEX524312 UOT524312 UYP524312 VIL524312 VSH524312 WCD524312 WLZ524312 WVV524312 U851992 JJ589848 TF589848 ADB589848 AMX589848 AWT589848 BGP589848 BQL589848 CAH589848 CKD589848 CTZ589848 DDV589848 DNR589848 DXN589848 EHJ589848 ERF589848 FBB589848 FKX589848 FUT589848 GEP589848 GOL589848 GYH589848 HID589848 HRZ589848 IBV589848 ILR589848 IVN589848 JFJ589848 JPF589848 JZB589848 KIX589848 KST589848 LCP589848 LML589848 LWH589848 MGD589848 MPZ589848 MZV589848 NJR589848 NTN589848 ODJ589848 ONF589848 OXB589848 PGX589848 PQT589848 QAP589848 QKL589848 QUH589848 RED589848 RNZ589848 RXV589848 SHR589848 SRN589848 TBJ589848 TLF589848 TVB589848 UEX589848 UOT589848 UYP589848 VIL589848 VSH589848 WCD589848 WLZ589848 WVV589848 U917528 JJ655384 TF655384 ADB655384 AMX655384 AWT655384 BGP655384 BQL655384 CAH655384 CKD655384 CTZ655384 DDV655384 DNR655384 DXN655384 EHJ655384 ERF655384 FBB655384 FKX655384 FUT655384 GEP655384 GOL655384 GYH655384 HID655384 HRZ655384 IBV655384 ILR655384 IVN655384 JFJ655384 JPF655384 JZB655384 KIX655384 KST655384 LCP655384 LML655384 LWH655384 MGD655384 MPZ655384 MZV655384 NJR655384 NTN655384 ODJ655384 ONF655384 OXB655384 PGX655384 PQT655384 QAP655384 QKL655384 QUH655384 RED655384 RNZ655384 RXV655384 SHR655384 SRN655384 TBJ655384 TLF655384 TVB655384 UEX655384 UOT655384 UYP655384 VIL655384 VSH655384 WCD655384 WLZ655384 WVV655384 U983064 JJ720920 TF720920 ADB720920 AMX720920 AWT720920 BGP720920 BQL720920 CAH720920 CKD720920 CTZ720920 DDV720920 DNR720920 DXN720920 EHJ720920 ERF720920 FBB720920 FKX720920 FUT720920 GEP720920 GOL720920 GYH720920 HID720920 HRZ720920 IBV720920 ILR720920 IVN720920 JFJ720920 JPF720920 JZB720920 KIX720920 KST720920 LCP720920 LML720920 LWH720920 MGD720920 MPZ720920 MZV720920 NJR720920 NTN720920 ODJ720920 ONF720920 OXB720920 PGX720920 PQT720920 QAP720920 QKL720920 QUH720920 RED720920 RNZ720920 RXV720920 SHR720920 SRN720920 TBJ720920 TLF720920 TVB720920 UEX720920 UOT720920 UYP720920 VIL720920 VSH720920 WCD720920 WLZ720920 WVV720920 U65560 JJ786456 TF786456 ADB786456 AMX786456 AWT786456 BGP786456 BQL786456 CAH786456 CKD786456 CTZ786456 DDV786456 DNR786456 DXN786456 EHJ786456 ERF786456 FBB786456 FKX786456 FUT786456 GEP786456 GOL786456 GYH786456 HID786456 HRZ786456 IBV786456 ILR786456 IVN786456 JFJ786456 JPF786456 JZB786456 KIX786456 KST786456 LCP786456 LML786456 LWH786456 MGD786456 MPZ786456 MZV786456 NJR786456 NTN786456 ODJ786456 ONF786456 OXB786456 PGX786456 PQT786456 QAP786456 QKL786456 QUH786456 RED786456 RNZ786456 RXV786456 SHR786456 SRN786456 TBJ786456 TLF786456 TVB786456 UEX786456 UOT786456 UYP786456 VIL786456 VSH786456 WCD786456 WLZ786456 WVV786456 U131096 JJ851992 TF851992 ADB851992 AMX851992 AWT851992 BGP851992 BQL851992 CAH851992 CKD851992 CTZ851992 DDV851992 DNR851992 DXN851992 EHJ851992 ERF851992 FBB851992 FKX851992 FUT851992 GEP851992 GOL851992 GYH851992 HID851992 HRZ851992 IBV851992 ILR851992 IVN851992 JFJ851992 JPF851992 JZB851992 KIX851992 KST851992 LCP851992 LML851992 LWH851992 MGD851992 MPZ851992 MZV851992 NJR851992 NTN851992 ODJ851992 ONF851992 OXB851992 PGX851992 PQT851992 QAP851992 QKL851992 QUH851992 RED851992 RNZ851992 RXV851992 SHR851992 SRN851992 TBJ851992 TLF851992 TVB851992 UEX851992 UOT851992 UYP851992 VIL851992 VSH851992 WCD851992 WLZ851992 WVV851992 JJ917528 TF917528 ADB917528 AMX917528 AWT917528 BGP917528 BQL917528 CAH917528 CKD917528 CTZ917528 DDV917528 DNR917528 DXN917528 EHJ917528 ERF917528 FBB917528 FKX917528 FUT917528 GEP917528 GOL917528 GYH917528 HID917528 HRZ917528 IBV917528 ILR917528 IVN917528 JFJ917528 JPF917528 JZB917528 KIX917528 KST917528 LCP917528 LML917528 LWH917528 MGD917528 MPZ917528 MZV917528 NJR917528 NTN917528 ODJ917528 ONF917528 OXB917528 PGX917528 PQT917528 QAP917528 QKL917528 QUH917528 RED917528 RNZ917528 RXV917528 SHR917528 SRN917528 TBJ917528 TLF917528 TVB917528 UEX917528 UOT917528 UYP917528 VIL917528 VSH917528 WCD917528 WLZ917528 WVV917528 WVV983064 JJ983064 TF983064 ADB983064 AMX983064 AWT983064 BGP983064 BQL983064 CAH983064 CKD983064 CTZ983064 DDV983064 DNR983064 DXN983064 EHJ983064 ERF983064 FBB983064 FKX983064 FUT983064 GEP983064 GOL983064 GYH983064 HID983064 HRZ983064 IBV983064 ILR983064 IVN983064 JFJ983064 JPF983064 JZB983064 KIX983064 KST983064 LCP983064 LML983064 LWH983064 MGD983064 MPZ983064 MZV983064 NJR983064 NTN983064 ODJ983064 ONF983064 OXB983064 PGX983064 PQT983064 QAP983064 QKL983064 QUH983064 RED983064 RNZ983064 RXV983064 SHR983064 SRN983064 TBJ983064 TLF983064 TVB983064 UEX983064 UOT983064 UYP983064 VIL983064 VSH983064 WCD983064 WLZ983064 JH24 S24 WVV24 WLZ24 WCD24 VSH24 VIL24 UYP24 UOT24 UEX24 TVB24 TLF24 TBJ24 SRN24 SHR24 RXV24 RNZ24 RED24 QUH24 QKL24 QAP24 PQT24 PGX24 OXB24 ONF24 ODJ24 NTN24 NJR24 MZV24 MPZ24 MGD24 LWH24 LML24 LCP24 KST24 KIX24 JZB24 JPF24 JFJ24 IVN24 ILR24 IBV24 HRZ24 HID24 GYH24 GOL24 GEP24 FUT24 FKX24 FBB24 ERF24 EHJ24 DXN24 DNR24 DDV24 CTZ24 CKD24 CAH24 BQL24 BGP24 AWT24 AMX24 ADB24 TF24 TD24 JJ24 WVT24 WLX24 WCB24 VSF24 VIJ24 UYN24 UOR24 UEV24 TUZ24 TLD24 TBH24 SRL24 SHP24 RXT24 RNX24 REB24 QUF24 QKJ24 QAN24 PQR24 PGV24 OWZ24 OND24 ODH24 NTL24 NJP24 MZT24 MPX24 MGB24 LWF24 LMJ24 LCN24 KSR24 KIV24 JYZ24 JPD24 JFH24 IVL24 ILP24 IBT24 HRX24 HIB24 GYF24 GOJ24 GEN24 FUR24 FKV24 FAZ24 ERD24 EHH24 DXL24 DNP24 DDT24 CTX24 CKB24 CAF24 BQJ24 BGN24 AWR24 AMV24 ACZ24 U196632 U24"/>
    <dataValidation allowBlank="1" promptTitle="checkPeriodRange" sqref="Q25 JF25 TB25 ACX25 AMT25 AWP25 BGL25 BQH25 CAD25 CJZ25 CTV25 DDR25 DNN25 DXJ25 EHF25 ERB25 FAX25 FKT25 FUP25 GEL25 GOH25 GYD25 HHZ25 HRV25 IBR25 ILN25 IVJ25 JFF25 JPB25 JYX25 KIT25 KSP25 LCL25 LMH25 LWD25 MFZ25 MPV25 MZR25 NJN25 NTJ25 ODF25 ONB25 OWX25 PGT25 PQP25 QAL25 QKH25 QUD25 RDZ25 RNV25 RXR25 SHN25 SRJ25 TBF25 TLB25 TUX25 UET25 UOP25 UYL25 VIH25 VSD25 WBZ25 WLV25 WVR25 Q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Q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Q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Q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Q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Q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Q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Q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Q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Q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Q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Q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Q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Q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Q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dataValidation allowBlank="1" sqref="WVM983066:WVX983072 JA65562:JL65568 SW65562:TH65568 ACS65562:ADD65568 AMO65562:AMZ65568 AWK65562:AWV65568 BGG65562:BGR65568 BQC65562:BQN65568 BZY65562:CAJ65568 CJU65562:CKF65568 CTQ65562:CUB65568 DDM65562:DDX65568 DNI65562:DNT65568 DXE65562:DXP65568 EHA65562:EHL65568 EQW65562:ERH65568 FAS65562:FBD65568 FKO65562:FKZ65568 FUK65562:FUV65568 GEG65562:GER65568 GOC65562:GON65568 GXY65562:GYJ65568 HHU65562:HIF65568 HRQ65562:HSB65568 IBM65562:IBX65568 ILI65562:ILT65568 IVE65562:IVP65568 JFA65562:JFL65568 JOW65562:JPH65568 JYS65562:JZD65568 KIO65562:KIZ65568 KSK65562:KSV65568 LCG65562:LCR65568 LMC65562:LMN65568 LVY65562:LWJ65568 MFU65562:MGF65568 MPQ65562:MQB65568 MZM65562:MZX65568 NJI65562:NJT65568 NTE65562:NTP65568 ODA65562:ODL65568 OMW65562:ONH65568 OWS65562:OXD65568 PGO65562:PGZ65568 PQK65562:PQV65568 QAG65562:QAR65568 QKC65562:QKN65568 QTY65562:QUJ65568 RDU65562:REF65568 RNQ65562:ROB65568 RXM65562:RXX65568 SHI65562:SHT65568 SRE65562:SRP65568 TBA65562:TBL65568 TKW65562:TLH65568 TUS65562:TVD65568 UEO65562:UEZ65568 UOK65562:UOV65568 UYG65562:UYR65568 VIC65562:VIN65568 VRY65562:VSJ65568 WBU65562:WCF65568 WLQ65562:WMB65568 WVM65562:WVX65568 JA131098:JL131104 SW131098:TH131104 ACS131098:ADD131104 AMO131098:AMZ131104 AWK131098:AWV131104 BGG131098:BGR131104 BQC131098:BQN131104 BZY131098:CAJ131104 CJU131098:CKF131104 CTQ131098:CUB131104 DDM131098:DDX131104 DNI131098:DNT131104 DXE131098:DXP131104 EHA131098:EHL131104 EQW131098:ERH131104 FAS131098:FBD131104 FKO131098:FKZ131104 FUK131098:FUV131104 GEG131098:GER131104 GOC131098:GON131104 GXY131098:GYJ131104 HHU131098:HIF131104 HRQ131098:HSB131104 IBM131098:IBX131104 ILI131098:ILT131104 IVE131098:IVP131104 JFA131098:JFL131104 JOW131098:JPH131104 JYS131098:JZD131104 KIO131098:KIZ131104 KSK131098:KSV131104 LCG131098:LCR131104 LMC131098:LMN131104 LVY131098:LWJ131104 MFU131098:MGF131104 MPQ131098:MQB131104 MZM131098:MZX131104 NJI131098:NJT131104 NTE131098:NTP131104 ODA131098:ODL131104 OMW131098:ONH131104 OWS131098:OXD131104 PGO131098:PGZ131104 PQK131098:PQV131104 QAG131098:QAR131104 QKC131098:QKN131104 QTY131098:QUJ131104 RDU131098:REF131104 RNQ131098:ROB131104 RXM131098:RXX131104 SHI131098:SHT131104 SRE131098:SRP131104 TBA131098:TBL131104 TKW131098:TLH131104 TUS131098:TVD131104 UEO131098:UEZ131104 UOK131098:UOV131104 UYG131098:UYR131104 VIC131098:VIN131104 VRY131098:VSJ131104 WBU131098:WCF131104 WLQ131098:WMB131104 WVM131098:WVX131104 JA196634:JL196640 SW196634:TH196640 ACS196634:ADD196640 AMO196634:AMZ196640 AWK196634:AWV196640 BGG196634:BGR196640 BQC196634:BQN196640 BZY196634:CAJ196640 CJU196634:CKF196640 CTQ196634:CUB196640 DDM196634:DDX196640 DNI196634:DNT196640 DXE196634:DXP196640 EHA196634:EHL196640 EQW196634:ERH196640 FAS196634:FBD196640 FKO196634:FKZ196640 FUK196634:FUV196640 GEG196634:GER196640 GOC196634:GON196640 GXY196634:GYJ196640 HHU196634:HIF196640 HRQ196634:HSB196640 IBM196634:IBX196640 ILI196634:ILT196640 IVE196634:IVP196640 JFA196634:JFL196640 JOW196634:JPH196640 JYS196634:JZD196640 KIO196634:KIZ196640 KSK196634:KSV196640 LCG196634:LCR196640 LMC196634:LMN196640 LVY196634:LWJ196640 MFU196634:MGF196640 MPQ196634:MQB196640 MZM196634:MZX196640 NJI196634:NJT196640 NTE196634:NTP196640 ODA196634:ODL196640 OMW196634:ONH196640 OWS196634:OXD196640 PGO196634:PGZ196640 PQK196634:PQV196640 QAG196634:QAR196640 QKC196634:QKN196640 QTY196634:QUJ196640 RDU196634:REF196640 RNQ196634:ROB196640 RXM196634:RXX196640 SHI196634:SHT196640 SRE196634:SRP196640 TBA196634:TBL196640 TKW196634:TLH196640 TUS196634:TVD196640 UEO196634:UEZ196640 UOK196634:UOV196640 UYG196634:UYR196640 VIC196634:VIN196640 VRY196634:VSJ196640 WBU196634:WCF196640 WLQ196634:WMB196640 WVM196634:WVX196640 JA262170:JL262176 SW262170:TH262176 ACS262170:ADD262176 AMO262170:AMZ262176 AWK262170:AWV262176 BGG262170:BGR262176 BQC262170:BQN262176 BZY262170:CAJ262176 CJU262170:CKF262176 CTQ262170:CUB262176 DDM262170:DDX262176 DNI262170:DNT262176 DXE262170:DXP262176 EHA262170:EHL262176 EQW262170:ERH262176 FAS262170:FBD262176 FKO262170:FKZ262176 FUK262170:FUV262176 GEG262170:GER262176 GOC262170:GON262176 GXY262170:GYJ262176 HHU262170:HIF262176 HRQ262170:HSB262176 IBM262170:IBX262176 ILI262170:ILT262176 IVE262170:IVP262176 JFA262170:JFL262176 JOW262170:JPH262176 JYS262170:JZD262176 KIO262170:KIZ262176 KSK262170:KSV262176 LCG262170:LCR262176 LMC262170:LMN262176 LVY262170:LWJ262176 MFU262170:MGF262176 MPQ262170:MQB262176 MZM262170:MZX262176 NJI262170:NJT262176 NTE262170:NTP262176 ODA262170:ODL262176 OMW262170:ONH262176 OWS262170:OXD262176 PGO262170:PGZ262176 PQK262170:PQV262176 QAG262170:QAR262176 QKC262170:QKN262176 QTY262170:QUJ262176 RDU262170:REF262176 RNQ262170:ROB262176 RXM262170:RXX262176 SHI262170:SHT262176 SRE262170:SRP262176 TBA262170:TBL262176 TKW262170:TLH262176 TUS262170:TVD262176 UEO262170:UEZ262176 UOK262170:UOV262176 UYG262170:UYR262176 VIC262170:VIN262176 VRY262170:VSJ262176 WBU262170:WCF262176 WLQ262170:WMB262176 WVM262170:WVX262176 JA327706:JL327712 SW327706:TH327712 ACS327706:ADD327712 AMO327706:AMZ327712 AWK327706:AWV327712 BGG327706:BGR327712 BQC327706:BQN327712 BZY327706:CAJ327712 CJU327706:CKF327712 CTQ327706:CUB327712 DDM327706:DDX327712 DNI327706:DNT327712 DXE327706:DXP327712 EHA327706:EHL327712 EQW327706:ERH327712 FAS327706:FBD327712 FKO327706:FKZ327712 FUK327706:FUV327712 GEG327706:GER327712 GOC327706:GON327712 GXY327706:GYJ327712 HHU327706:HIF327712 HRQ327706:HSB327712 IBM327706:IBX327712 ILI327706:ILT327712 IVE327706:IVP327712 JFA327706:JFL327712 JOW327706:JPH327712 JYS327706:JZD327712 KIO327706:KIZ327712 KSK327706:KSV327712 LCG327706:LCR327712 LMC327706:LMN327712 LVY327706:LWJ327712 MFU327706:MGF327712 MPQ327706:MQB327712 MZM327706:MZX327712 NJI327706:NJT327712 NTE327706:NTP327712 ODA327706:ODL327712 OMW327706:ONH327712 OWS327706:OXD327712 PGO327706:PGZ327712 PQK327706:PQV327712 QAG327706:QAR327712 QKC327706:QKN327712 QTY327706:QUJ327712 RDU327706:REF327712 RNQ327706:ROB327712 RXM327706:RXX327712 SHI327706:SHT327712 SRE327706:SRP327712 TBA327706:TBL327712 TKW327706:TLH327712 TUS327706:TVD327712 UEO327706:UEZ327712 UOK327706:UOV327712 UYG327706:UYR327712 VIC327706:VIN327712 VRY327706:VSJ327712 WBU327706:WCF327712 WLQ327706:WMB327712 WVM327706:WVX327712 JA393242:JL393248 SW393242:TH393248 ACS393242:ADD393248 AMO393242:AMZ393248 AWK393242:AWV393248 BGG393242:BGR393248 BQC393242:BQN393248 BZY393242:CAJ393248 CJU393242:CKF393248 CTQ393242:CUB393248 DDM393242:DDX393248 DNI393242:DNT393248 DXE393242:DXP393248 EHA393242:EHL393248 EQW393242:ERH393248 FAS393242:FBD393248 FKO393242:FKZ393248 FUK393242:FUV393248 GEG393242:GER393248 GOC393242:GON393248 GXY393242:GYJ393248 HHU393242:HIF393248 HRQ393242:HSB393248 IBM393242:IBX393248 ILI393242:ILT393248 IVE393242:IVP393248 JFA393242:JFL393248 JOW393242:JPH393248 JYS393242:JZD393248 KIO393242:KIZ393248 KSK393242:KSV393248 LCG393242:LCR393248 LMC393242:LMN393248 LVY393242:LWJ393248 MFU393242:MGF393248 MPQ393242:MQB393248 MZM393242:MZX393248 NJI393242:NJT393248 NTE393242:NTP393248 ODA393242:ODL393248 OMW393242:ONH393248 OWS393242:OXD393248 PGO393242:PGZ393248 PQK393242:PQV393248 QAG393242:QAR393248 QKC393242:QKN393248 QTY393242:QUJ393248 RDU393242:REF393248 RNQ393242:ROB393248 RXM393242:RXX393248 SHI393242:SHT393248 SRE393242:SRP393248 TBA393242:TBL393248 TKW393242:TLH393248 TUS393242:TVD393248 UEO393242:UEZ393248 UOK393242:UOV393248 UYG393242:UYR393248 VIC393242:VIN393248 VRY393242:VSJ393248 WBU393242:WCF393248 WLQ393242:WMB393248 WVM393242:WVX393248 JA458778:JL458784 SW458778:TH458784 ACS458778:ADD458784 AMO458778:AMZ458784 AWK458778:AWV458784 BGG458778:BGR458784 BQC458778:BQN458784 BZY458778:CAJ458784 CJU458778:CKF458784 CTQ458778:CUB458784 DDM458778:DDX458784 DNI458778:DNT458784 DXE458778:DXP458784 EHA458778:EHL458784 EQW458778:ERH458784 FAS458778:FBD458784 FKO458778:FKZ458784 FUK458778:FUV458784 GEG458778:GER458784 GOC458778:GON458784 GXY458778:GYJ458784 HHU458778:HIF458784 HRQ458778:HSB458784 IBM458778:IBX458784 ILI458778:ILT458784 IVE458778:IVP458784 JFA458778:JFL458784 JOW458778:JPH458784 JYS458778:JZD458784 KIO458778:KIZ458784 KSK458778:KSV458784 LCG458778:LCR458784 LMC458778:LMN458784 LVY458778:LWJ458784 MFU458778:MGF458784 MPQ458778:MQB458784 MZM458778:MZX458784 NJI458778:NJT458784 NTE458778:NTP458784 ODA458778:ODL458784 OMW458778:ONH458784 OWS458778:OXD458784 PGO458778:PGZ458784 PQK458778:PQV458784 QAG458778:QAR458784 QKC458778:QKN458784 QTY458778:QUJ458784 RDU458778:REF458784 RNQ458778:ROB458784 RXM458778:RXX458784 SHI458778:SHT458784 SRE458778:SRP458784 TBA458778:TBL458784 TKW458778:TLH458784 TUS458778:TVD458784 UEO458778:UEZ458784 UOK458778:UOV458784 UYG458778:UYR458784 VIC458778:VIN458784 VRY458778:VSJ458784 WBU458778:WCF458784 WLQ458778:WMB458784 WVM458778:WVX458784 JA524314:JL524320 SW524314:TH524320 ACS524314:ADD524320 AMO524314:AMZ524320 AWK524314:AWV524320 BGG524314:BGR524320 BQC524314:BQN524320 BZY524314:CAJ524320 CJU524314:CKF524320 CTQ524314:CUB524320 DDM524314:DDX524320 DNI524314:DNT524320 DXE524314:DXP524320 EHA524314:EHL524320 EQW524314:ERH524320 FAS524314:FBD524320 FKO524314:FKZ524320 FUK524314:FUV524320 GEG524314:GER524320 GOC524314:GON524320 GXY524314:GYJ524320 HHU524314:HIF524320 HRQ524314:HSB524320 IBM524314:IBX524320 ILI524314:ILT524320 IVE524314:IVP524320 JFA524314:JFL524320 JOW524314:JPH524320 JYS524314:JZD524320 KIO524314:KIZ524320 KSK524314:KSV524320 LCG524314:LCR524320 LMC524314:LMN524320 LVY524314:LWJ524320 MFU524314:MGF524320 MPQ524314:MQB524320 MZM524314:MZX524320 NJI524314:NJT524320 NTE524314:NTP524320 ODA524314:ODL524320 OMW524314:ONH524320 OWS524314:OXD524320 PGO524314:PGZ524320 PQK524314:PQV524320 QAG524314:QAR524320 QKC524314:QKN524320 QTY524314:QUJ524320 RDU524314:REF524320 RNQ524314:ROB524320 RXM524314:RXX524320 SHI524314:SHT524320 SRE524314:SRP524320 TBA524314:TBL524320 TKW524314:TLH524320 TUS524314:TVD524320 UEO524314:UEZ524320 UOK524314:UOV524320 UYG524314:UYR524320 VIC524314:VIN524320 VRY524314:VSJ524320 WBU524314:WCF524320 WLQ524314:WMB524320 WVM524314:WVX524320 JA589850:JL589856 SW589850:TH589856 ACS589850:ADD589856 AMO589850:AMZ589856 AWK589850:AWV589856 BGG589850:BGR589856 BQC589850:BQN589856 BZY589850:CAJ589856 CJU589850:CKF589856 CTQ589850:CUB589856 DDM589850:DDX589856 DNI589850:DNT589856 DXE589850:DXP589856 EHA589850:EHL589856 EQW589850:ERH589856 FAS589850:FBD589856 FKO589850:FKZ589856 FUK589850:FUV589856 GEG589850:GER589856 GOC589850:GON589856 GXY589850:GYJ589856 HHU589850:HIF589856 HRQ589850:HSB589856 IBM589850:IBX589856 ILI589850:ILT589856 IVE589850:IVP589856 JFA589850:JFL589856 JOW589850:JPH589856 JYS589850:JZD589856 KIO589850:KIZ589856 KSK589850:KSV589856 LCG589850:LCR589856 LMC589850:LMN589856 LVY589850:LWJ589856 MFU589850:MGF589856 MPQ589850:MQB589856 MZM589850:MZX589856 NJI589850:NJT589856 NTE589850:NTP589856 ODA589850:ODL589856 OMW589850:ONH589856 OWS589850:OXD589856 PGO589850:PGZ589856 PQK589850:PQV589856 QAG589850:QAR589856 QKC589850:QKN589856 QTY589850:QUJ589856 RDU589850:REF589856 RNQ589850:ROB589856 RXM589850:RXX589856 SHI589850:SHT589856 SRE589850:SRP589856 TBA589850:TBL589856 TKW589850:TLH589856 TUS589850:TVD589856 UEO589850:UEZ589856 UOK589850:UOV589856 UYG589850:UYR589856 VIC589850:VIN589856 VRY589850:VSJ589856 WBU589850:WCF589856 WLQ589850:WMB589856 WVM589850:WVX589856 JA655386:JL655392 SW655386:TH655392 ACS655386:ADD655392 AMO655386:AMZ655392 AWK655386:AWV655392 BGG655386:BGR655392 BQC655386:BQN655392 BZY655386:CAJ655392 CJU655386:CKF655392 CTQ655386:CUB655392 DDM655386:DDX655392 DNI655386:DNT655392 DXE655386:DXP655392 EHA655386:EHL655392 EQW655386:ERH655392 FAS655386:FBD655392 FKO655386:FKZ655392 FUK655386:FUV655392 GEG655386:GER655392 GOC655386:GON655392 GXY655386:GYJ655392 HHU655386:HIF655392 HRQ655386:HSB655392 IBM655386:IBX655392 ILI655386:ILT655392 IVE655386:IVP655392 JFA655386:JFL655392 JOW655386:JPH655392 JYS655386:JZD655392 KIO655386:KIZ655392 KSK655386:KSV655392 LCG655386:LCR655392 LMC655386:LMN655392 LVY655386:LWJ655392 MFU655386:MGF655392 MPQ655386:MQB655392 MZM655386:MZX655392 NJI655386:NJT655392 NTE655386:NTP655392 ODA655386:ODL655392 OMW655386:ONH655392 OWS655386:OXD655392 PGO655386:PGZ655392 PQK655386:PQV655392 QAG655386:QAR655392 QKC655386:QKN655392 QTY655386:QUJ655392 RDU655386:REF655392 RNQ655386:ROB655392 RXM655386:RXX655392 SHI655386:SHT655392 SRE655386:SRP655392 TBA655386:TBL655392 TKW655386:TLH655392 TUS655386:TVD655392 UEO655386:UEZ655392 UOK655386:UOV655392 UYG655386:UYR655392 VIC655386:VIN655392 VRY655386:VSJ655392 WBU655386:WCF655392 WLQ655386:WMB655392 WVM655386:WVX655392 JA720922:JL720928 SW720922:TH720928 ACS720922:ADD720928 AMO720922:AMZ720928 AWK720922:AWV720928 BGG720922:BGR720928 BQC720922:BQN720928 BZY720922:CAJ720928 CJU720922:CKF720928 CTQ720922:CUB720928 DDM720922:DDX720928 DNI720922:DNT720928 DXE720922:DXP720928 EHA720922:EHL720928 EQW720922:ERH720928 FAS720922:FBD720928 FKO720922:FKZ720928 FUK720922:FUV720928 GEG720922:GER720928 GOC720922:GON720928 GXY720922:GYJ720928 HHU720922:HIF720928 HRQ720922:HSB720928 IBM720922:IBX720928 ILI720922:ILT720928 IVE720922:IVP720928 JFA720922:JFL720928 JOW720922:JPH720928 JYS720922:JZD720928 KIO720922:KIZ720928 KSK720922:KSV720928 LCG720922:LCR720928 LMC720922:LMN720928 LVY720922:LWJ720928 MFU720922:MGF720928 MPQ720922:MQB720928 MZM720922:MZX720928 NJI720922:NJT720928 NTE720922:NTP720928 ODA720922:ODL720928 OMW720922:ONH720928 OWS720922:OXD720928 PGO720922:PGZ720928 PQK720922:PQV720928 QAG720922:QAR720928 QKC720922:QKN720928 QTY720922:QUJ720928 RDU720922:REF720928 RNQ720922:ROB720928 RXM720922:RXX720928 SHI720922:SHT720928 SRE720922:SRP720928 TBA720922:TBL720928 TKW720922:TLH720928 TUS720922:TVD720928 UEO720922:UEZ720928 UOK720922:UOV720928 UYG720922:UYR720928 VIC720922:VIN720928 VRY720922:VSJ720928 WBU720922:WCF720928 WLQ720922:WMB720928 WVM720922:WVX720928 JA786458:JL786464 SW786458:TH786464 ACS786458:ADD786464 AMO786458:AMZ786464 AWK786458:AWV786464 BGG786458:BGR786464 BQC786458:BQN786464 BZY786458:CAJ786464 CJU786458:CKF786464 CTQ786458:CUB786464 DDM786458:DDX786464 DNI786458:DNT786464 DXE786458:DXP786464 EHA786458:EHL786464 EQW786458:ERH786464 FAS786458:FBD786464 FKO786458:FKZ786464 FUK786458:FUV786464 GEG786458:GER786464 GOC786458:GON786464 GXY786458:GYJ786464 HHU786458:HIF786464 HRQ786458:HSB786464 IBM786458:IBX786464 ILI786458:ILT786464 IVE786458:IVP786464 JFA786458:JFL786464 JOW786458:JPH786464 JYS786458:JZD786464 KIO786458:KIZ786464 KSK786458:KSV786464 LCG786458:LCR786464 LMC786458:LMN786464 LVY786458:LWJ786464 MFU786458:MGF786464 MPQ786458:MQB786464 MZM786458:MZX786464 NJI786458:NJT786464 NTE786458:NTP786464 ODA786458:ODL786464 OMW786458:ONH786464 OWS786458:OXD786464 PGO786458:PGZ786464 PQK786458:PQV786464 QAG786458:QAR786464 QKC786458:QKN786464 QTY786458:QUJ786464 RDU786458:REF786464 RNQ786458:ROB786464 RXM786458:RXX786464 SHI786458:SHT786464 SRE786458:SRP786464 TBA786458:TBL786464 TKW786458:TLH786464 TUS786458:TVD786464 UEO786458:UEZ786464 UOK786458:UOV786464 UYG786458:UYR786464 VIC786458:VIN786464 VRY786458:VSJ786464 WBU786458:WCF786464 WLQ786458:WMB786464 WVM786458:WVX786464 JA851994:JL852000 SW851994:TH852000 ACS851994:ADD852000 AMO851994:AMZ852000 AWK851994:AWV852000 BGG851994:BGR852000 BQC851994:BQN852000 BZY851994:CAJ852000 CJU851994:CKF852000 CTQ851994:CUB852000 DDM851994:DDX852000 DNI851994:DNT852000 DXE851994:DXP852000 EHA851994:EHL852000 EQW851994:ERH852000 FAS851994:FBD852000 FKO851994:FKZ852000 FUK851994:FUV852000 GEG851994:GER852000 GOC851994:GON852000 GXY851994:GYJ852000 HHU851994:HIF852000 HRQ851994:HSB852000 IBM851994:IBX852000 ILI851994:ILT852000 IVE851994:IVP852000 JFA851994:JFL852000 JOW851994:JPH852000 JYS851994:JZD852000 KIO851994:KIZ852000 KSK851994:KSV852000 LCG851994:LCR852000 LMC851994:LMN852000 LVY851994:LWJ852000 MFU851994:MGF852000 MPQ851994:MQB852000 MZM851994:MZX852000 NJI851994:NJT852000 NTE851994:NTP852000 ODA851994:ODL852000 OMW851994:ONH852000 OWS851994:OXD852000 PGO851994:PGZ852000 PQK851994:PQV852000 QAG851994:QAR852000 QKC851994:QKN852000 QTY851994:QUJ852000 RDU851994:REF852000 RNQ851994:ROB852000 RXM851994:RXX852000 SHI851994:SHT852000 SRE851994:SRP852000 TBA851994:TBL852000 TKW851994:TLH852000 TUS851994:TVD852000 UEO851994:UEZ852000 UOK851994:UOV852000 UYG851994:UYR852000 VIC851994:VIN852000 VRY851994:VSJ852000 WBU851994:WCF852000 WLQ851994:WMB852000 WVM851994:WVX852000 JA917530:JL917536 SW917530:TH917536 ACS917530:ADD917536 AMO917530:AMZ917536 AWK917530:AWV917536 BGG917530:BGR917536 BQC917530:BQN917536 BZY917530:CAJ917536 CJU917530:CKF917536 CTQ917530:CUB917536 DDM917530:DDX917536 DNI917530:DNT917536 DXE917530:DXP917536 EHA917530:EHL917536 EQW917530:ERH917536 FAS917530:FBD917536 FKO917530:FKZ917536 FUK917530:FUV917536 GEG917530:GER917536 GOC917530:GON917536 GXY917530:GYJ917536 HHU917530:HIF917536 HRQ917530:HSB917536 IBM917530:IBX917536 ILI917530:ILT917536 IVE917530:IVP917536 JFA917530:JFL917536 JOW917530:JPH917536 JYS917530:JZD917536 KIO917530:KIZ917536 KSK917530:KSV917536 LCG917530:LCR917536 LMC917530:LMN917536 LVY917530:LWJ917536 MFU917530:MGF917536 MPQ917530:MQB917536 MZM917530:MZX917536 NJI917530:NJT917536 NTE917530:NTP917536 ODA917530:ODL917536 OMW917530:ONH917536 OWS917530:OXD917536 PGO917530:PGZ917536 PQK917530:PQV917536 QAG917530:QAR917536 QKC917530:QKN917536 QTY917530:QUJ917536 RDU917530:REF917536 RNQ917530:ROB917536 RXM917530:RXX917536 SHI917530:SHT917536 SRE917530:SRP917536 TBA917530:TBL917536 TKW917530:TLH917536 TUS917530:TVD917536 UEO917530:UEZ917536 UOK917530:UOV917536 UYG917530:UYR917536 VIC917530:VIN917536 VRY917530:VSJ917536 WBU917530:WCF917536 WLQ917530:WMB917536 WVM917530:WVX917536 JA983066:JL983072 SW983066:TH983072 ACS983066:ADD983072 AMO983066:AMZ983072 AWK983066:AWV983072 BGG983066:BGR983072 BQC983066:BQN983072 BZY983066:CAJ983072 CJU983066:CKF983072 CTQ983066:CUB983072 DDM983066:DDX983072 DNI983066:DNT983072 DXE983066:DXP983072 EHA983066:EHL983072 EQW983066:ERH983072 FAS983066:FBD983072 FKO983066:FKZ983072 FUK983066:FUV983072 GEG983066:GER983072 GOC983066:GON983072 GXY983066:GYJ983072 HHU983066:HIF983072 HRQ983066:HSB983072 IBM983066:IBX983072 ILI983066:ILT983072 IVE983066:IVP983072 JFA983066:JFL983072 JOW983066:JPH983072 JYS983066:JZD983072 KIO983066:KIZ983072 KSK983066:KSV983072 LCG983066:LCR983072 LMC983066:LMN983072 LVY983066:LWJ983072 MFU983066:MGF983072 MPQ983066:MQB983072 MZM983066:MZX983072 NJI983066:NJT983072 NTE983066:NTP983072 ODA983066:ODL983072 OMW983066:ONH983072 OWS983066:OXD983072 PGO983066:PGZ983072 PQK983066:PQV983072 QAG983066:QAR983072 QKC983066:QKN983072 QTY983066:QUJ983072 RDU983066:REF983072 RNQ983066:ROB983072 RXM983066:RXX983072 SHI983066:SHT983072 SRE983066:SRP983072 TBA983066:TBL983072 TKW983066:TLH983072 TUS983066:TVD983072 UEO983066:UEZ983072 UOK983066:UOV983072 UYG983066:UYR983072 VIC983066:VIN983072 VRY983066:VSJ983072 WBU983066:WCF983072 WLQ983066:WMB983072 ACS26:ADD32 AMO26:AMZ32 AWK26:AWV32 BGG26:BGR32 BQC26:BQN32 BZY26:CAJ32 CJU26:CKF32 CTQ26:CUB32 DDM26:DDX32 DNI26:DNT32 DXE26:DXP32 EHA26:EHL32 EQW26:ERH32 FAS26:FBD32 FKO26:FKZ32 FUK26:FUV32 GEG26:GER32 GOC26:GON32 GXY26:GYJ32 HHU26:HIF32 HRQ26:HSB32 IBM26:IBX32 ILI26:ILT32 IVE26:IVP32 JFA26:JFL32 JOW26:JPH32 JYS26:JZD32 KIO26:KIZ32 KSK26:KSV32 LCG26:LCR32 LMC26:LMN32 LVY26:LWJ32 MFU26:MGF32 MPQ26:MQB32 MZM26:MZX32 NJI26:NJT32 NTE26:NTP32 ODA26:ODL32 OMW26:ONH32 OWS26:OXD32 PGO26:PGZ32 PQK26:PQV32 QAG26:QAR32 QKC26:QKN32 QTY26:QUJ32 RDU26:REF32 RNQ26:ROB32 RXM26:RXX32 SHI26:SHT32 SRE26:SRP32 TBA26:TBL32 TKW26:TLH32 TUS26:TVD32 UEO26:UEZ32 UOK26:UOV32 UYG26:UYR32 VIC26:VIN32 VRY26:VSJ32 WBU26:WCF32 WLQ26:WMB32 WVM26:WVX32 JA26:JL32 SW26:TH32 L26:V26 L131098:W131104 L196634:W196640 L262170:W262176 L327706:W327712 L393242:W393248 L458778:W458784 L524314:W524320 L589850:W589856 L655386:W655392 L720922:W720928 L786458:W786464 L851994:W852000 L917530:W917536 L983066:W983072 L65562:W65568 L27:W32"/>
    <dataValidation type="list" allowBlank="1" showInputMessage="1" showErrorMessage="1" errorTitle="Ошибка" error="Выберите значение из списка" prompt="Выберите значение из списка" sqref="O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3">
    <tabColor theme="0" tint="-0.249977111117893"/>
  </sheetPr>
  <dimension ref="A1:T19"/>
  <sheetViews>
    <sheetView showGridLines="0" topLeftCell="E1" zoomScaleNormal="100" workbookViewId="0"/>
  </sheetViews>
  <sheetFormatPr defaultColWidth="10.5703125" defaultRowHeight="14.25"/>
  <cols>
    <col min="1" max="1" width="3.7109375" style="962" hidden="1" customWidth="1"/>
    <col min="2" max="4" width="3.7109375" style="956" hidden="1" customWidth="1"/>
    <col min="5" max="5" width="3.7109375" style="760" customWidth="1"/>
    <col min="6" max="6" width="9.7109375" style="938" customWidth="1"/>
    <col min="7" max="7" width="37.7109375" style="938" customWidth="1"/>
    <col min="8" max="8" width="66.85546875" style="938" customWidth="1"/>
    <col min="9" max="9" width="115.7109375" style="938" customWidth="1"/>
    <col min="10" max="11" width="10.5703125" style="956"/>
    <col min="12" max="12" width="11.140625" style="956" customWidth="1"/>
    <col min="13" max="20" width="10.5703125" style="956"/>
    <col min="21" max="16384" width="10.5703125" style="938"/>
  </cols>
  <sheetData>
    <row r="1" spans="1:20" ht="3" customHeight="1">
      <c r="A1" s="962" t="s">
        <v>48</v>
      </c>
    </row>
    <row r="2" spans="1:20" ht="22.5">
      <c r="F2" s="1273" t="s">
        <v>470</v>
      </c>
      <c r="G2" s="1274"/>
      <c r="H2" s="1275"/>
      <c r="I2" s="757"/>
    </row>
    <row r="3" spans="1:20" ht="3" customHeight="1"/>
    <row r="4" spans="1:20" s="955" customFormat="1" ht="11.25">
      <c r="A4" s="961"/>
      <c r="B4" s="961"/>
      <c r="C4" s="961"/>
      <c r="D4" s="961"/>
      <c r="F4" s="1234" t="s">
        <v>445</v>
      </c>
      <c r="G4" s="1234"/>
      <c r="H4" s="1234"/>
      <c r="I4" s="1276" t="s">
        <v>446</v>
      </c>
      <c r="J4" s="961"/>
      <c r="K4" s="961"/>
      <c r="L4" s="961"/>
      <c r="M4" s="961"/>
      <c r="N4" s="961"/>
      <c r="O4" s="961"/>
      <c r="P4" s="961"/>
      <c r="Q4" s="961"/>
      <c r="R4" s="961"/>
      <c r="S4" s="961"/>
      <c r="T4" s="961"/>
    </row>
    <row r="5" spans="1:20" s="955" customFormat="1" ht="11.25" customHeight="1">
      <c r="A5" s="961"/>
      <c r="B5" s="961"/>
      <c r="C5" s="961"/>
      <c r="D5" s="961"/>
      <c r="F5" s="970" t="s">
        <v>91</v>
      </c>
      <c r="G5" s="761" t="s">
        <v>448</v>
      </c>
      <c r="H5" s="979" t="s">
        <v>439</v>
      </c>
      <c r="I5" s="1276"/>
      <c r="J5" s="961"/>
      <c r="K5" s="961"/>
      <c r="L5" s="961"/>
      <c r="M5" s="961"/>
      <c r="N5" s="961"/>
      <c r="O5" s="961"/>
      <c r="P5" s="961"/>
      <c r="Q5" s="961"/>
      <c r="R5" s="961"/>
      <c r="S5" s="961"/>
      <c r="T5" s="961"/>
    </row>
    <row r="6" spans="1:20" s="955" customFormat="1" ht="12" customHeight="1">
      <c r="A6" s="961"/>
      <c r="B6" s="961"/>
      <c r="C6" s="961"/>
      <c r="D6" s="961"/>
      <c r="F6" s="762" t="s">
        <v>92</v>
      </c>
      <c r="G6" s="763">
        <v>2</v>
      </c>
      <c r="H6" s="764">
        <v>3</v>
      </c>
      <c r="I6" s="577">
        <v>4</v>
      </c>
      <c r="J6" s="961">
        <v>4</v>
      </c>
      <c r="K6" s="961"/>
      <c r="L6" s="961"/>
      <c r="M6" s="961"/>
      <c r="N6" s="961"/>
      <c r="O6" s="961"/>
      <c r="P6" s="961"/>
      <c r="Q6" s="961"/>
      <c r="R6" s="961"/>
      <c r="S6" s="961"/>
      <c r="T6" s="961"/>
    </row>
    <row r="7" spans="1:20" s="955" customFormat="1" ht="18.75">
      <c r="A7" s="961"/>
      <c r="B7" s="961"/>
      <c r="C7" s="961"/>
      <c r="D7" s="961"/>
      <c r="F7" s="977">
        <v>1</v>
      </c>
      <c r="G7" s="766" t="s">
        <v>471</v>
      </c>
      <c r="H7" s="975" t="str">
        <f>IF(dateCh="","",dateCh)</f>
        <v>07.11.2022</v>
      </c>
      <c r="I7" s="767" t="s">
        <v>472</v>
      </c>
      <c r="J7" s="584"/>
      <c r="K7" s="961"/>
      <c r="L7" s="961"/>
      <c r="M7" s="961"/>
      <c r="N7" s="961"/>
      <c r="O7" s="961"/>
      <c r="P7" s="961"/>
      <c r="Q7" s="961"/>
      <c r="R7" s="961"/>
      <c r="S7" s="961"/>
      <c r="T7" s="961"/>
    </row>
    <row r="8" spans="1:20" s="955" customFormat="1" ht="45">
      <c r="A8" s="1277">
        <v>1</v>
      </c>
      <c r="B8" s="961"/>
      <c r="C8" s="961"/>
      <c r="D8" s="961"/>
      <c r="F8" s="977" t="e">
        <f ca="1">"2." &amp;mergeValue(A8)</f>
        <v>#NAME?</v>
      </c>
      <c r="G8" s="766" t="s">
        <v>473</v>
      </c>
      <c r="H8" s="975"/>
      <c r="I8" s="767" t="s">
        <v>568</v>
      </c>
      <c r="J8" s="584"/>
      <c r="K8" s="961"/>
      <c r="L8" s="961"/>
      <c r="M8" s="961"/>
      <c r="N8" s="961"/>
      <c r="O8" s="961"/>
      <c r="P8" s="961"/>
      <c r="Q8" s="961"/>
      <c r="R8" s="961"/>
      <c r="S8" s="961"/>
      <c r="T8" s="961"/>
    </row>
    <row r="9" spans="1:20" s="955" customFormat="1" ht="22.5">
      <c r="A9" s="1277"/>
      <c r="B9" s="961"/>
      <c r="C9" s="961"/>
      <c r="D9" s="961"/>
      <c r="F9" s="977" t="e">
        <f ca="1">"3." &amp;mergeValue(A9)</f>
        <v>#NAME?</v>
      </c>
      <c r="G9" s="766" t="s">
        <v>474</v>
      </c>
      <c r="H9" s="975"/>
      <c r="I9" s="767" t="s">
        <v>566</v>
      </c>
      <c r="J9" s="584"/>
      <c r="K9" s="961"/>
      <c r="L9" s="961"/>
      <c r="M9" s="961"/>
      <c r="N9" s="961"/>
      <c r="O9" s="961"/>
      <c r="P9" s="961"/>
      <c r="Q9" s="961"/>
      <c r="R9" s="961"/>
      <c r="S9" s="961"/>
      <c r="T9" s="961"/>
    </row>
    <row r="10" spans="1:20" s="955" customFormat="1" ht="22.5">
      <c r="A10" s="1277"/>
      <c r="B10" s="961"/>
      <c r="C10" s="961"/>
      <c r="D10" s="961"/>
      <c r="F10" s="977" t="e">
        <f ca="1">"4."&amp;mergeValue(A10)</f>
        <v>#NAME?</v>
      </c>
      <c r="G10" s="766" t="s">
        <v>475</v>
      </c>
      <c r="H10" s="979" t="s">
        <v>449</v>
      </c>
      <c r="I10" s="767"/>
      <c r="J10" s="584"/>
      <c r="K10" s="961"/>
      <c r="L10" s="961"/>
      <c r="M10" s="961"/>
      <c r="N10" s="961"/>
      <c r="O10" s="961"/>
      <c r="P10" s="961"/>
      <c r="Q10" s="961"/>
      <c r="R10" s="961"/>
      <c r="S10" s="961"/>
      <c r="T10" s="961"/>
    </row>
    <row r="11" spans="1:20" s="955" customFormat="1" ht="18.75">
      <c r="A11" s="1277"/>
      <c r="B11" s="1277">
        <v>1</v>
      </c>
      <c r="C11" s="971"/>
      <c r="D11" s="971"/>
      <c r="F11" s="977" t="e">
        <f ca="1">"4."&amp;mergeValue(A11) &amp;"."&amp;mergeValue(B11)</f>
        <v>#NAME?</v>
      </c>
      <c r="G11" s="778" t="s">
        <v>570</v>
      </c>
      <c r="H11" s="975" t="str">
        <f>IF(region_name="","",region_name)</f>
        <v>Республика Татарстан</v>
      </c>
      <c r="I11" s="767" t="s">
        <v>478</v>
      </c>
      <c r="J11" s="584"/>
      <c r="K11" s="961"/>
      <c r="L11" s="961"/>
      <c r="M11" s="961"/>
      <c r="N11" s="961"/>
      <c r="O11" s="961"/>
      <c r="P11" s="961"/>
      <c r="Q11" s="961"/>
      <c r="R11" s="961"/>
      <c r="S11" s="961"/>
      <c r="T11" s="961"/>
    </row>
    <row r="12" spans="1:20" s="955" customFormat="1" ht="22.5">
      <c r="A12" s="1277"/>
      <c r="B12" s="1277"/>
      <c r="C12" s="1277">
        <v>1</v>
      </c>
      <c r="D12" s="971"/>
      <c r="F12" s="977" t="e">
        <f ca="1">"4."&amp;mergeValue(A12) &amp;"."&amp;mergeValue(B12)&amp;"."&amp;mergeValue(C12)</f>
        <v>#NAME?</v>
      </c>
      <c r="G12" s="768" t="s">
        <v>476</v>
      </c>
      <c r="H12" s="975"/>
      <c r="I12" s="767" t="s">
        <v>479</v>
      </c>
      <c r="J12" s="584"/>
      <c r="K12" s="961"/>
      <c r="L12" s="961"/>
      <c r="M12" s="961"/>
      <c r="N12" s="961"/>
      <c r="O12" s="961"/>
      <c r="P12" s="961"/>
      <c r="Q12" s="961"/>
      <c r="R12" s="961"/>
      <c r="S12" s="961"/>
      <c r="T12" s="961"/>
    </row>
    <row r="13" spans="1:20" s="955" customFormat="1" ht="39" customHeight="1">
      <c r="A13" s="1277"/>
      <c r="B13" s="1277"/>
      <c r="C13" s="1277"/>
      <c r="D13" s="971">
        <v>1</v>
      </c>
      <c r="F13" s="977" t="e">
        <f ca="1">"4."&amp;mergeValue(A13) &amp;"."&amp;mergeValue(B13)&amp;"."&amp;mergeValue(C13)&amp;"."&amp;mergeValue(D13)</f>
        <v>#NAME?</v>
      </c>
      <c r="G13" s="769" t="s">
        <v>477</v>
      </c>
      <c r="H13" s="975"/>
      <c r="I13" s="1278" t="s">
        <v>569</v>
      </c>
      <c r="J13" s="584"/>
      <c r="K13" s="961"/>
      <c r="L13" s="961"/>
      <c r="M13" s="961"/>
      <c r="N13" s="961"/>
      <c r="O13" s="961"/>
      <c r="P13" s="961"/>
      <c r="Q13" s="961"/>
      <c r="R13" s="961"/>
      <c r="S13" s="961"/>
      <c r="T13" s="961"/>
    </row>
    <row r="14" spans="1:20" s="955" customFormat="1" ht="18.75">
      <c r="A14" s="1277"/>
      <c r="B14" s="1277"/>
      <c r="C14" s="1277"/>
      <c r="D14" s="971"/>
      <c r="F14" s="770"/>
      <c r="G14" s="948" t="s">
        <v>4</v>
      </c>
      <c r="H14" s="593"/>
      <c r="I14" s="1278"/>
      <c r="J14" s="584"/>
      <c r="K14" s="961"/>
      <c r="L14" s="961"/>
      <c r="M14" s="961"/>
      <c r="N14" s="961"/>
      <c r="O14" s="961"/>
      <c r="P14" s="961"/>
      <c r="Q14" s="961"/>
      <c r="R14" s="961"/>
      <c r="S14" s="961"/>
      <c r="T14" s="961"/>
    </row>
    <row r="15" spans="1:20" s="955" customFormat="1" ht="18.75">
      <c r="A15" s="1277"/>
      <c r="B15" s="1277"/>
      <c r="C15" s="971"/>
      <c r="D15" s="971"/>
      <c r="F15" s="603"/>
      <c r="G15" s="546" t="s">
        <v>401</v>
      </c>
      <c r="H15" s="604"/>
      <c r="I15" s="605"/>
      <c r="J15" s="584"/>
      <c r="K15" s="961"/>
      <c r="L15" s="961"/>
      <c r="M15" s="961"/>
      <c r="N15" s="961"/>
      <c r="O15" s="961"/>
      <c r="P15" s="961"/>
      <c r="Q15" s="961"/>
      <c r="R15" s="961"/>
      <c r="S15" s="961"/>
      <c r="T15" s="961"/>
    </row>
    <row r="16" spans="1:20" s="955" customFormat="1" ht="18.75">
      <c r="A16" s="1277"/>
      <c r="B16" s="961"/>
      <c r="C16" s="961"/>
      <c r="D16" s="961"/>
      <c r="F16" s="770"/>
      <c r="G16" s="696" t="s">
        <v>483</v>
      </c>
      <c r="H16" s="771"/>
      <c r="I16" s="772"/>
      <c r="J16" s="584"/>
      <c r="K16" s="961"/>
      <c r="L16" s="961"/>
      <c r="M16" s="961"/>
      <c r="N16" s="961"/>
      <c r="O16" s="961"/>
      <c r="P16" s="961"/>
      <c r="Q16" s="961"/>
      <c r="R16" s="961"/>
      <c r="S16" s="961"/>
      <c r="T16" s="961"/>
    </row>
    <row r="17" spans="1:20" s="955" customFormat="1" ht="18.75">
      <c r="A17" s="961"/>
      <c r="B17" s="961"/>
      <c r="C17" s="961"/>
      <c r="D17" s="961"/>
      <c r="F17" s="770"/>
      <c r="G17" s="699" t="s">
        <v>482</v>
      </c>
      <c r="H17" s="771"/>
      <c r="I17" s="772"/>
      <c r="J17" s="584"/>
      <c r="K17" s="961"/>
      <c r="L17" s="961"/>
      <c r="M17" s="961"/>
      <c r="N17" s="961"/>
      <c r="O17" s="961"/>
      <c r="P17" s="961"/>
      <c r="Q17" s="961"/>
      <c r="R17" s="961"/>
      <c r="S17" s="961"/>
      <c r="T17" s="961"/>
    </row>
    <row r="18" spans="1:20" s="735" customFormat="1" ht="3" customHeight="1">
      <c r="A18" s="736"/>
      <c r="B18" s="736"/>
      <c r="C18" s="736"/>
      <c r="D18" s="736"/>
      <c r="F18" s="594"/>
      <c r="G18" s="595"/>
      <c r="H18" s="596"/>
      <c r="I18" s="597"/>
      <c r="J18" s="736"/>
      <c r="K18" s="736"/>
      <c r="L18" s="736"/>
      <c r="M18" s="736"/>
      <c r="N18" s="736"/>
      <c r="O18" s="736"/>
      <c r="P18" s="736"/>
      <c r="Q18" s="736"/>
      <c r="R18" s="736"/>
      <c r="S18" s="736"/>
      <c r="T18" s="736"/>
    </row>
    <row r="19" spans="1:20" s="735" customFormat="1" ht="15" customHeight="1">
      <c r="A19" s="736"/>
      <c r="B19" s="736"/>
      <c r="C19" s="736"/>
      <c r="D19" s="736"/>
      <c r="F19" s="773"/>
      <c r="G19" s="1272" t="s">
        <v>571</v>
      </c>
      <c r="H19" s="1272"/>
      <c r="I19" s="931"/>
      <c r="J19" s="736"/>
      <c r="K19" s="736"/>
      <c r="L19" s="736"/>
      <c r="M19" s="736"/>
      <c r="N19" s="736"/>
      <c r="O19" s="736"/>
      <c r="P19" s="736"/>
      <c r="Q19" s="736"/>
      <c r="R19" s="736"/>
      <c r="S19" s="736"/>
      <c r="T19" s="736"/>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13">
    <tabColor rgb="FFEAEBEE"/>
    <pageSetUpPr fitToPage="1"/>
  </sheetPr>
  <dimension ref="A1:AJ34"/>
  <sheetViews>
    <sheetView showGridLines="0" topLeftCell="I4" zoomScaleNormal="100" workbookViewId="0"/>
  </sheetViews>
  <sheetFormatPr defaultColWidth="10.5703125" defaultRowHeight="14.25"/>
  <cols>
    <col min="1" max="6" width="10.5703125" style="956" hidden="1" customWidth="1"/>
    <col min="7" max="8" width="9.140625" style="962" hidden="1" customWidth="1"/>
    <col min="9" max="9" width="3.7109375" style="944" customWidth="1"/>
    <col min="10" max="11" width="3.7109375" style="760" customWidth="1"/>
    <col min="12" max="12" width="12.7109375" style="938" customWidth="1"/>
    <col min="13" max="13" width="44.7109375" style="938" customWidth="1"/>
    <col min="14" max="14" width="1.7109375" style="938" hidden="1" customWidth="1"/>
    <col min="15" max="15" width="29.7109375" style="938" hidden="1" customWidth="1"/>
    <col min="16" max="17" width="23.7109375" style="938" hidden="1" customWidth="1"/>
    <col min="18" max="18" width="11.7109375" style="938" customWidth="1"/>
    <col min="19" max="19" width="3.7109375" style="938" customWidth="1"/>
    <col min="20" max="20" width="11.7109375" style="938" customWidth="1"/>
    <col min="21" max="21" width="8.5703125" style="938" hidden="1" customWidth="1"/>
    <col min="22" max="22" width="4.7109375" style="938" customWidth="1"/>
    <col min="23" max="23" width="115.7109375" style="938" customWidth="1"/>
    <col min="24" max="25" width="10.5703125" style="956"/>
    <col min="26" max="26" width="11.140625" style="956" customWidth="1"/>
    <col min="27" max="34" width="10.5703125" style="956"/>
    <col min="35" max="256" width="10.5703125" style="938"/>
    <col min="257" max="264" width="0" style="938" hidden="1" customWidth="1"/>
    <col min="265" max="265" width="3.7109375" style="938" customWidth="1"/>
    <col min="266" max="266" width="3.85546875" style="938" customWidth="1"/>
    <col min="267" max="267" width="3.7109375" style="938" customWidth="1"/>
    <col min="268" max="268" width="12.7109375" style="938" customWidth="1"/>
    <col min="269" max="269" width="52.7109375" style="938" customWidth="1"/>
    <col min="270" max="273" width="0" style="938" hidden="1" customWidth="1"/>
    <col min="274" max="274" width="12.28515625" style="938" customWidth="1"/>
    <col min="275" max="275" width="6.42578125" style="938" customWidth="1"/>
    <col min="276" max="276" width="12.28515625" style="938" customWidth="1"/>
    <col min="277" max="277" width="0" style="938" hidden="1" customWidth="1"/>
    <col min="278" max="278" width="3.7109375" style="938" customWidth="1"/>
    <col min="279" max="279" width="11.140625" style="938" bestFit="1" customWidth="1"/>
    <col min="280" max="281" width="10.5703125" style="938"/>
    <col min="282" max="282" width="11.140625" style="938" customWidth="1"/>
    <col min="283" max="512" width="10.5703125" style="938"/>
    <col min="513" max="520" width="0" style="938" hidden="1" customWidth="1"/>
    <col min="521" max="521" width="3.7109375" style="938" customWidth="1"/>
    <col min="522" max="522" width="3.85546875" style="938" customWidth="1"/>
    <col min="523" max="523" width="3.7109375" style="938" customWidth="1"/>
    <col min="524" max="524" width="12.7109375" style="938" customWidth="1"/>
    <col min="525" max="525" width="52.7109375" style="938" customWidth="1"/>
    <col min="526" max="529" width="0" style="938" hidden="1" customWidth="1"/>
    <col min="530" max="530" width="12.28515625" style="938" customWidth="1"/>
    <col min="531" max="531" width="6.42578125" style="938" customWidth="1"/>
    <col min="532" max="532" width="12.28515625" style="938" customWidth="1"/>
    <col min="533" max="533" width="0" style="938" hidden="1" customWidth="1"/>
    <col min="534" max="534" width="3.7109375" style="938" customWidth="1"/>
    <col min="535" max="535" width="11.140625" style="938" bestFit="1" customWidth="1"/>
    <col min="536" max="537" width="10.5703125" style="938"/>
    <col min="538" max="538" width="11.140625" style="938" customWidth="1"/>
    <col min="539" max="768" width="10.5703125" style="938"/>
    <col min="769" max="776" width="0" style="938" hidden="1" customWidth="1"/>
    <col min="777" max="777" width="3.7109375" style="938" customWidth="1"/>
    <col min="778" max="778" width="3.85546875" style="938" customWidth="1"/>
    <col min="779" max="779" width="3.7109375" style="938" customWidth="1"/>
    <col min="780" max="780" width="12.7109375" style="938" customWidth="1"/>
    <col min="781" max="781" width="52.7109375" style="938" customWidth="1"/>
    <col min="782" max="785" width="0" style="938" hidden="1" customWidth="1"/>
    <col min="786" max="786" width="12.28515625" style="938" customWidth="1"/>
    <col min="787" max="787" width="6.42578125" style="938" customWidth="1"/>
    <col min="788" max="788" width="12.28515625" style="938" customWidth="1"/>
    <col min="789" max="789" width="0" style="938" hidden="1" customWidth="1"/>
    <col min="790" max="790" width="3.7109375" style="938" customWidth="1"/>
    <col min="791" max="791" width="11.140625" style="938" bestFit="1" customWidth="1"/>
    <col min="792" max="793" width="10.5703125" style="938"/>
    <col min="794" max="794" width="11.140625" style="938" customWidth="1"/>
    <col min="795" max="1024" width="10.5703125" style="938"/>
    <col min="1025" max="1032" width="0" style="938" hidden="1" customWidth="1"/>
    <col min="1033" max="1033" width="3.7109375" style="938" customWidth="1"/>
    <col min="1034" max="1034" width="3.85546875" style="938" customWidth="1"/>
    <col min="1035" max="1035" width="3.7109375" style="938" customWidth="1"/>
    <col min="1036" max="1036" width="12.7109375" style="938" customWidth="1"/>
    <col min="1037" max="1037" width="52.7109375" style="938" customWidth="1"/>
    <col min="1038" max="1041" width="0" style="938" hidden="1" customWidth="1"/>
    <col min="1042" max="1042" width="12.28515625" style="938" customWidth="1"/>
    <col min="1043" max="1043" width="6.42578125" style="938" customWidth="1"/>
    <col min="1044" max="1044" width="12.28515625" style="938" customWidth="1"/>
    <col min="1045" max="1045" width="0" style="938" hidden="1" customWidth="1"/>
    <col min="1046" max="1046" width="3.7109375" style="938" customWidth="1"/>
    <col min="1047" max="1047" width="11.140625" style="938" bestFit="1" customWidth="1"/>
    <col min="1048" max="1049" width="10.5703125" style="938"/>
    <col min="1050" max="1050" width="11.140625" style="938" customWidth="1"/>
    <col min="1051" max="1280" width="10.5703125" style="938"/>
    <col min="1281" max="1288" width="0" style="938" hidden="1" customWidth="1"/>
    <col min="1289" max="1289" width="3.7109375" style="938" customWidth="1"/>
    <col min="1290" max="1290" width="3.85546875" style="938" customWidth="1"/>
    <col min="1291" max="1291" width="3.7109375" style="938" customWidth="1"/>
    <col min="1292" max="1292" width="12.7109375" style="938" customWidth="1"/>
    <col min="1293" max="1293" width="52.7109375" style="938" customWidth="1"/>
    <col min="1294" max="1297" width="0" style="938" hidden="1" customWidth="1"/>
    <col min="1298" max="1298" width="12.28515625" style="938" customWidth="1"/>
    <col min="1299" max="1299" width="6.42578125" style="938" customWidth="1"/>
    <col min="1300" max="1300" width="12.28515625" style="938" customWidth="1"/>
    <col min="1301" max="1301" width="0" style="938" hidden="1" customWidth="1"/>
    <col min="1302" max="1302" width="3.7109375" style="938" customWidth="1"/>
    <col min="1303" max="1303" width="11.140625" style="938" bestFit="1" customWidth="1"/>
    <col min="1304" max="1305" width="10.5703125" style="938"/>
    <col min="1306" max="1306" width="11.140625" style="938" customWidth="1"/>
    <col min="1307" max="1536" width="10.5703125" style="938"/>
    <col min="1537" max="1544" width="0" style="938" hidden="1" customWidth="1"/>
    <col min="1545" max="1545" width="3.7109375" style="938" customWidth="1"/>
    <col min="1546" max="1546" width="3.85546875" style="938" customWidth="1"/>
    <col min="1547" max="1547" width="3.7109375" style="938" customWidth="1"/>
    <col min="1548" max="1548" width="12.7109375" style="938" customWidth="1"/>
    <col min="1549" max="1549" width="52.7109375" style="938" customWidth="1"/>
    <col min="1550" max="1553" width="0" style="938" hidden="1" customWidth="1"/>
    <col min="1554" max="1554" width="12.28515625" style="938" customWidth="1"/>
    <col min="1555" max="1555" width="6.42578125" style="938" customWidth="1"/>
    <col min="1556" max="1556" width="12.28515625" style="938" customWidth="1"/>
    <col min="1557" max="1557" width="0" style="938" hidden="1" customWidth="1"/>
    <col min="1558" max="1558" width="3.7109375" style="938" customWidth="1"/>
    <col min="1559" max="1559" width="11.140625" style="938" bestFit="1" customWidth="1"/>
    <col min="1560" max="1561" width="10.5703125" style="938"/>
    <col min="1562" max="1562" width="11.140625" style="938" customWidth="1"/>
    <col min="1563" max="1792" width="10.5703125" style="938"/>
    <col min="1793" max="1800" width="0" style="938" hidden="1" customWidth="1"/>
    <col min="1801" max="1801" width="3.7109375" style="938" customWidth="1"/>
    <col min="1802" max="1802" width="3.85546875" style="938" customWidth="1"/>
    <col min="1803" max="1803" width="3.7109375" style="938" customWidth="1"/>
    <col min="1804" max="1804" width="12.7109375" style="938" customWidth="1"/>
    <col min="1805" max="1805" width="52.7109375" style="938" customWidth="1"/>
    <col min="1806" max="1809" width="0" style="938" hidden="1" customWidth="1"/>
    <col min="1810" max="1810" width="12.28515625" style="938" customWidth="1"/>
    <col min="1811" max="1811" width="6.42578125" style="938" customWidth="1"/>
    <col min="1812" max="1812" width="12.28515625" style="938" customWidth="1"/>
    <col min="1813" max="1813" width="0" style="938" hidden="1" customWidth="1"/>
    <col min="1814" max="1814" width="3.7109375" style="938" customWidth="1"/>
    <col min="1815" max="1815" width="11.140625" style="938" bestFit="1" customWidth="1"/>
    <col min="1816" max="1817" width="10.5703125" style="938"/>
    <col min="1818" max="1818" width="11.140625" style="938" customWidth="1"/>
    <col min="1819" max="2048" width="10.5703125" style="938"/>
    <col min="2049" max="2056" width="0" style="938" hidden="1" customWidth="1"/>
    <col min="2057" max="2057" width="3.7109375" style="938" customWidth="1"/>
    <col min="2058" max="2058" width="3.85546875" style="938" customWidth="1"/>
    <col min="2059" max="2059" width="3.7109375" style="938" customWidth="1"/>
    <col min="2060" max="2060" width="12.7109375" style="938" customWidth="1"/>
    <col min="2061" max="2061" width="52.7109375" style="938" customWidth="1"/>
    <col min="2062" max="2065" width="0" style="938" hidden="1" customWidth="1"/>
    <col min="2066" max="2066" width="12.28515625" style="938" customWidth="1"/>
    <col min="2067" max="2067" width="6.42578125" style="938" customWidth="1"/>
    <col min="2068" max="2068" width="12.28515625" style="938" customWidth="1"/>
    <col min="2069" max="2069" width="0" style="938" hidden="1" customWidth="1"/>
    <col min="2070" max="2070" width="3.7109375" style="938" customWidth="1"/>
    <col min="2071" max="2071" width="11.140625" style="938" bestFit="1" customWidth="1"/>
    <col min="2072" max="2073" width="10.5703125" style="938"/>
    <col min="2074" max="2074" width="11.140625" style="938" customWidth="1"/>
    <col min="2075" max="2304" width="10.5703125" style="938"/>
    <col min="2305" max="2312" width="0" style="938" hidden="1" customWidth="1"/>
    <col min="2313" max="2313" width="3.7109375" style="938" customWidth="1"/>
    <col min="2314" max="2314" width="3.85546875" style="938" customWidth="1"/>
    <col min="2315" max="2315" width="3.7109375" style="938" customWidth="1"/>
    <col min="2316" max="2316" width="12.7109375" style="938" customWidth="1"/>
    <col min="2317" max="2317" width="52.7109375" style="938" customWidth="1"/>
    <col min="2318" max="2321" width="0" style="938" hidden="1" customWidth="1"/>
    <col min="2322" max="2322" width="12.28515625" style="938" customWidth="1"/>
    <col min="2323" max="2323" width="6.42578125" style="938" customWidth="1"/>
    <col min="2324" max="2324" width="12.28515625" style="938" customWidth="1"/>
    <col min="2325" max="2325" width="0" style="938" hidden="1" customWidth="1"/>
    <col min="2326" max="2326" width="3.7109375" style="938" customWidth="1"/>
    <col min="2327" max="2327" width="11.140625" style="938" bestFit="1" customWidth="1"/>
    <col min="2328" max="2329" width="10.5703125" style="938"/>
    <col min="2330" max="2330" width="11.140625" style="938" customWidth="1"/>
    <col min="2331" max="2560" width="10.5703125" style="938"/>
    <col min="2561" max="2568" width="0" style="938" hidden="1" customWidth="1"/>
    <col min="2569" max="2569" width="3.7109375" style="938" customWidth="1"/>
    <col min="2570" max="2570" width="3.85546875" style="938" customWidth="1"/>
    <col min="2571" max="2571" width="3.7109375" style="938" customWidth="1"/>
    <col min="2572" max="2572" width="12.7109375" style="938" customWidth="1"/>
    <col min="2573" max="2573" width="52.7109375" style="938" customWidth="1"/>
    <col min="2574" max="2577" width="0" style="938" hidden="1" customWidth="1"/>
    <col min="2578" max="2578" width="12.28515625" style="938" customWidth="1"/>
    <col min="2579" max="2579" width="6.42578125" style="938" customWidth="1"/>
    <col min="2580" max="2580" width="12.28515625" style="938" customWidth="1"/>
    <col min="2581" max="2581" width="0" style="938" hidden="1" customWidth="1"/>
    <col min="2582" max="2582" width="3.7109375" style="938" customWidth="1"/>
    <col min="2583" max="2583" width="11.140625" style="938" bestFit="1" customWidth="1"/>
    <col min="2584" max="2585" width="10.5703125" style="938"/>
    <col min="2586" max="2586" width="11.140625" style="938" customWidth="1"/>
    <col min="2587" max="2816" width="10.5703125" style="938"/>
    <col min="2817" max="2824" width="0" style="938" hidden="1" customWidth="1"/>
    <col min="2825" max="2825" width="3.7109375" style="938" customWidth="1"/>
    <col min="2826" max="2826" width="3.85546875" style="938" customWidth="1"/>
    <col min="2827" max="2827" width="3.7109375" style="938" customWidth="1"/>
    <col min="2828" max="2828" width="12.7109375" style="938" customWidth="1"/>
    <col min="2829" max="2829" width="52.7109375" style="938" customWidth="1"/>
    <col min="2830" max="2833" width="0" style="938" hidden="1" customWidth="1"/>
    <col min="2834" max="2834" width="12.28515625" style="938" customWidth="1"/>
    <col min="2835" max="2835" width="6.42578125" style="938" customWidth="1"/>
    <col min="2836" max="2836" width="12.28515625" style="938" customWidth="1"/>
    <col min="2837" max="2837" width="0" style="938" hidden="1" customWidth="1"/>
    <col min="2838" max="2838" width="3.7109375" style="938" customWidth="1"/>
    <col min="2839" max="2839" width="11.140625" style="938" bestFit="1" customWidth="1"/>
    <col min="2840" max="2841" width="10.5703125" style="938"/>
    <col min="2842" max="2842" width="11.140625" style="938" customWidth="1"/>
    <col min="2843" max="3072" width="10.5703125" style="938"/>
    <col min="3073" max="3080" width="0" style="938" hidden="1" customWidth="1"/>
    <col min="3081" max="3081" width="3.7109375" style="938" customWidth="1"/>
    <col min="3082" max="3082" width="3.85546875" style="938" customWidth="1"/>
    <col min="3083" max="3083" width="3.7109375" style="938" customWidth="1"/>
    <col min="3084" max="3084" width="12.7109375" style="938" customWidth="1"/>
    <col min="3085" max="3085" width="52.7109375" style="938" customWidth="1"/>
    <col min="3086" max="3089" width="0" style="938" hidden="1" customWidth="1"/>
    <col min="3090" max="3090" width="12.28515625" style="938" customWidth="1"/>
    <col min="3091" max="3091" width="6.42578125" style="938" customWidth="1"/>
    <col min="3092" max="3092" width="12.28515625" style="938" customWidth="1"/>
    <col min="3093" max="3093" width="0" style="938" hidden="1" customWidth="1"/>
    <col min="3094" max="3094" width="3.7109375" style="938" customWidth="1"/>
    <col min="3095" max="3095" width="11.140625" style="938" bestFit="1" customWidth="1"/>
    <col min="3096" max="3097" width="10.5703125" style="938"/>
    <col min="3098" max="3098" width="11.140625" style="938" customWidth="1"/>
    <col min="3099" max="3328" width="10.5703125" style="938"/>
    <col min="3329" max="3336" width="0" style="938" hidden="1" customWidth="1"/>
    <col min="3337" max="3337" width="3.7109375" style="938" customWidth="1"/>
    <col min="3338" max="3338" width="3.85546875" style="938" customWidth="1"/>
    <col min="3339" max="3339" width="3.7109375" style="938" customWidth="1"/>
    <col min="3340" max="3340" width="12.7109375" style="938" customWidth="1"/>
    <col min="3341" max="3341" width="52.7109375" style="938" customWidth="1"/>
    <col min="3342" max="3345" width="0" style="938" hidden="1" customWidth="1"/>
    <col min="3346" max="3346" width="12.28515625" style="938" customWidth="1"/>
    <col min="3347" max="3347" width="6.42578125" style="938" customWidth="1"/>
    <col min="3348" max="3348" width="12.28515625" style="938" customWidth="1"/>
    <col min="3349" max="3349" width="0" style="938" hidden="1" customWidth="1"/>
    <col min="3350" max="3350" width="3.7109375" style="938" customWidth="1"/>
    <col min="3351" max="3351" width="11.140625" style="938" bestFit="1" customWidth="1"/>
    <col min="3352" max="3353" width="10.5703125" style="938"/>
    <col min="3354" max="3354" width="11.140625" style="938" customWidth="1"/>
    <col min="3355" max="3584" width="10.5703125" style="938"/>
    <col min="3585" max="3592" width="0" style="938" hidden="1" customWidth="1"/>
    <col min="3593" max="3593" width="3.7109375" style="938" customWidth="1"/>
    <col min="3594" max="3594" width="3.85546875" style="938" customWidth="1"/>
    <col min="3595" max="3595" width="3.7109375" style="938" customWidth="1"/>
    <col min="3596" max="3596" width="12.7109375" style="938" customWidth="1"/>
    <col min="3597" max="3597" width="52.7109375" style="938" customWidth="1"/>
    <col min="3598" max="3601" width="0" style="938" hidden="1" customWidth="1"/>
    <col min="3602" max="3602" width="12.28515625" style="938" customWidth="1"/>
    <col min="3603" max="3603" width="6.42578125" style="938" customWidth="1"/>
    <col min="3604" max="3604" width="12.28515625" style="938" customWidth="1"/>
    <col min="3605" max="3605" width="0" style="938" hidden="1" customWidth="1"/>
    <col min="3606" max="3606" width="3.7109375" style="938" customWidth="1"/>
    <col min="3607" max="3607" width="11.140625" style="938" bestFit="1" customWidth="1"/>
    <col min="3608" max="3609" width="10.5703125" style="938"/>
    <col min="3610" max="3610" width="11.140625" style="938" customWidth="1"/>
    <col min="3611" max="3840" width="10.5703125" style="938"/>
    <col min="3841" max="3848" width="0" style="938" hidden="1" customWidth="1"/>
    <col min="3849" max="3849" width="3.7109375" style="938" customWidth="1"/>
    <col min="3850" max="3850" width="3.85546875" style="938" customWidth="1"/>
    <col min="3851" max="3851" width="3.7109375" style="938" customWidth="1"/>
    <col min="3852" max="3852" width="12.7109375" style="938" customWidth="1"/>
    <col min="3853" max="3853" width="52.7109375" style="938" customWidth="1"/>
    <col min="3854" max="3857" width="0" style="938" hidden="1" customWidth="1"/>
    <col min="3858" max="3858" width="12.28515625" style="938" customWidth="1"/>
    <col min="3859" max="3859" width="6.42578125" style="938" customWidth="1"/>
    <col min="3860" max="3860" width="12.28515625" style="938" customWidth="1"/>
    <col min="3861" max="3861" width="0" style="938" hidden="1" customWidth="1"/>
    <col min="3862" max="3862" width="3.7109375" style="938" customWidth="1"/>
    <col min="3863" max="3863" width="11.140625" style="938" bestFit="1" customWidth="1"/>
    <col min="3864" max="3865" width="10.5703125" style="938"/>
    <col min="3866" max="3866" width="11.140625" style="938" customWidth="1"/>
    <col min="3867" max="4096" width="10.5703125" style="938"/>
    <col min="4097" max="4104" width="0" style="938" hidden="1" customWidth="1"/>
    <col min="4105" max="4105" width="3.7109375" style="938" customWidth="1"/>
    <col min="4106" max="4106" width="3.85546875" style="938" customWidth="1"/>
    <col min="4107" max="4107" width="3.7109375" style="938" customWidth="1"/>
    <col min="4108" max="4108" width="12.7109375" style="938" customWidth="1"/>
    <col min="4109" max="4109" width="52.7109375" style="938" customWidth="1"/>
    <col min="4110" max="4113" width="0" style="938" hidden="1" customWidth="1"/>
    <col min="4114" max="4114" width="12.28515625" style="938" customWidth="1"/>
    <col min="4115" max="4115" width="6.42578125" style="938" customWidth="1"/>
    <col min="4116" max="4116" width="12.28515625" style="938" customWidth="1"/>
    <col min="4117" max="4117" width="0" style="938" hidden="1" customWidth="1"/>
    <col min="4118" max="4118" width="3.7109375" style="938" customWidth="1"/>
    <col min="4119" max="4119" width="11.140625" style="938" bestFit="1" customWidth="1"/>
    <col min="4120" max="4121" width="10.5703125" style="938"/>
    <col min="4122" max="4122" width="11.140625" style="938" customWidth="1"/>
    <col min="4123" max="4352" width="10.5703125" style="938"/>
    <col min="4353" max="4360" width="0" style="938" hidden="1" customWidth="1"/>
    <col min="4361" max="4361" width="3.7109375" style="938" customWidth="1"/>
    <col min="4362" max="4362" width="3.85546875" style="938" customWidth="1"/>
    <col min="4363" max="4363" width="3.7109375" style="938" customWidth="1"/>
    <col min="4364" max="4364" width="12.7109375" style="938" customWidth="1"/>
    <col min="4365" max="4365" width="52.7109375" style="938" customWidth="1"/>
    <col min="4366" max="4369" width="0" style="938" hidden="1" customWidth="1"/>
    <col min="4370" max="4370" width="12.28515625" style="938" customWidth="1"/>
    <col min="4371" max="4371" width="6.42578125" style="938" customWidth="1"/>
    <col min="4372" max="4372" width="12.28515625" style="938" customWidth="1"/>
    <col min="4373" max="4373" width="0" style="938" hidden="1" customWidth="1"/>
    <col min="4374" max="4374" width="3.7109375" style="938" customWidth="1"/>
    <col min="4375" max="4375" width="11.140625" style="938" bestFit="1" customWidth="1"/>
    <col min="4376" max="4377" width="10.5703125" style="938"/>
    <col min="4378" max="4378" width="11.140625" style="938" customWidth="1"/>
    <col min="4379" max="4608" width="10.5703125" style="938"/>
    <col min="4609" max="4616" width="0" style="938" hidden="1" customWidth="1"/>
    <col min="4617" max="4617" width="3.7109375" style="938" customWidth="1"/>
    <col min="4618" max="4618" width="3.85546875" style="938" customWidth="1"/>
    <col min="4619" max="4619" width="3.7109375" style="938" customWidth="1"/>
    <col min="4620" max="4620" width="12.7109375" style="938" customWidth="1"/>
    <col min="4621" max="4621" width="52.7109375" style="938" customWidth="1"/>
    <col min="4622" max="4625" width="0" style="938" hidden="1" customWidth="1"/>
    <col min="4626" max="4626" width="12.28515625" style="938" customWidth="1"/>
    <col min="4627" max="4627" width="6.42578125" style="938" customWidth="1"/>
    <col min="4628" max="4628" width="12.28515625" style="938" customWidth="1"/>
    <col min="4629" max="4629" width="0" style="938" hidden="1" customWidth="1"/>
    <col min="4630" max="4630" width="3.7109375" style="938" customWidth="1"/>
    <col min="4631" max="4631" width="11.140625" style="938" bestFit="1" customWidth="1"/>
    <col min="4632" max="4633" width="10.5703125" style="938"/>
    <col min="4634" max="4634" width="11.140625" style="938" customWidth="1"/>
    <col min="4635" max="4864" width="10.5703125" style="938"/>
    <col min="4865" max="4872" width="0" style="938" hidden="1" customWidth="1"/>
    <col min="4873" max="4873" width="3.7109375" style="938" customWidth="1"/>
    <col min="4874" max="4874" width="3.85546875" style="938" customWidth="1"/>
    <col min="4875" max="4875" width="3.7109375" style="938" customWidth="1"/>
    <col min="4876" max="4876" width="12.7109375" style="938" customWidth="1"/>
    <col min="4877" max="4877" width="52.7109375" style="938" customWidth="1"/>
    <col min="4878" max="4881" width="0" style="938" hidden="1" customWidth="1"/>
    <col min="4882" max="4882" width="12.28515625" style="938" customWidth="1"/>
    <col min="4883" max="4883" width="6.42578125" style="938" customWidth="1"/>
    <col min="4884" max="4884" width="12.28515625" style="938" customWidth="1"/>
    <col min="4885" max="4885" width="0" style="938" hidden="1" customWidth="1"/>
    <col min="4886" max="4886" width="3.7109375" style="938" customWidth="1"/>
    <col min="4887" max="4887" width="11.140625" style="938" bestFit="1" customWidth="1"/>
    <col min="4888" max="4889" width="10.5703125" style="938"/>
    <col min="4890" max="4890" width="11.140625" style="938" customWidth="1"/>
    <col min="4891" max="5120" width="10.5703125" style="938"/>
    <col min="5121" max="5128" width="0" style="938" hidden="1" customWidth="1"/>
    <col min="5129" max="5129" width="3.7109375" style="938" customWidth="1"/>
    <col min="5130" max="5130" width="3.85546875" style="938" customWidth="1"/>
    <col min="5131" max="5131" width="3.7109375" style="938" customWidth="1"/>
    <col min="5132" max="5132" width="12.7109375" style="938" customWidth="1"/>
    <col min="5133" max="5133" width="52.7109375" style="938" customWidth="1"/>
    <col min="5134" max="5137" width="0" style="938" hidden="1" customWidth="1"/>
    <col min="5138" max="5138" width="12.28515625" style="938" customWidth="1"/>
    <col min="5139" max="5139" width="6.42578125" style="938" customWidth="1"/>
    <col min="5140" max="5140" width="12.28515625" style="938" customWidth="1"/>
    <col min="5141" max="5141" width="0" style="938" hidden="1" customWidth="1"/>
    <col min="5142" max="5142" width="3.7109375" style="938" customWidth="1"/>
    <col min="5143" max="5143" width="11.140625" style="938" bestFit="1" customWidth="1"/>
    <col min="5144" max="5145" width="10.5703125" style="938"/>
    <col min="5146" max="5146" width="11.140625" style="938" customWidth="1"/>
    <col min="5147" max="5376" width="10.5703125" style="938"/>
    <col min="5377" max="5384" width="0" style="938" hidden="1" customWidth="1"/>
    <col min="5385" max="5385" width="3.7109375" style="938" customWidth="1"/>
    <col min="5386" max="5386" width="3.85546875" style="938" customWidth="1"/>
    <col min="5387" max="5387" width="3.7109375" style="938" customWidth="1"/>
    <col min="5388" max="5388" width="12.7109375" style="938" customWidth="1"/>
    <col min="5389" max="5389" width="52.7109375" style="938" customWidth="1"/>
    <col min="5390" max="5393" width="0" style="938" hidden="1" customWidth="1"/>
    <col min="5394" max="5394" width="12.28515625" style="938" customWidth="1"/>
    <col min="5395" max="5395" width="6.42578125" style="938" customWidth="1"/>
    <col min="5396" max="5396" width="12.28515625" style="938" customWidth="1"/>
    <col min="5397" max="5397" width="0" style="938" hidden="1" customWidth="1"/>
    <col min="5398" max="5398" width="3.7109375" style="938" customWidth="1"/>
    <col min="5399" max="5399" width="11.140625" style="938" bestFit="1" customWidth="1"/>
    <col min="5400" max="5401" width="10.5703125" style="938"/>
    <col min="5402" max="5402" width="11.140625" style="938" customWidth="1"/>
    <col min="5403" max="5632" width="10.5703125" style="938"/>
    <col min="5633" max="5640" width="0" style="938" hidden="1" customWidth="1"/>
    <col min="5641" max="5641" width="3.7109375" style="938" customWidth="1"/>
    <col min="5642" max="5642" width="3.85546875" style="938" customWidth="1"/>
    <col min="5643" max="5643" width="3.7109375" style="938" customWidth="1"/>
    <col min="5644" max="5644" width="12.7109375" style="938" customWidth="1"/>
    <col min="5645" max="5645" width="52.7109375" style="938" customWidth="1"/>
    <col min="5646" max="5649" width="0" style="938" hidden="1" customWidth="1"/>
    <col min="5650" max="5650" width="12.28515625" style="938" customWidth="1"/>
    <col min="5651" max="5651" width="6.42578125" style="938" customWidth="1"/>
    <col min="5652" max="5652" width="12.28515625" style="938" customWidth="1"/>
    <col min="5653" max="5653" width="0" style="938" hidden="1" customWidth="1"/>
    <col min="5654" max="5654" width="3.7109375" style="938" customWidth="1"/>
    <col min="5655" max="5655" width="11.140625" style="938" bestFit="1" customWidth="1"/>
    <col min="5656" max="5657" width="10.5703125" style="938"/>
    <col min="5658" max="5658" width="11.140625" style="938" customWidth="1"/>
    <col min="5659" max="5888" width="10.5703125" style="938"/>
    <col min="5889" max="5896" width="0" style="938" hidden="1" customWidth="1"/>
    <col min="5897" max="5897" width="3.7109375" style="938" customWidth="1"/>
    <col min="5898" max="5898" width="3.85546875" style="938" customWidth="1"/>
    <col min="5899" max="5899" width="3.7109375" style="938" customWidth="1"/>
    <col min="5900" max="5900" width="12.7109375" style="938" customWidth="1"/>
    <col min="5901" max="5901" width="52.7109375" style="938" customWidth="1"/>
    <col min="5902" max="5905" width="0" style="938" hidden="1" customWidth="1"/>
    <col min="5906" max="5906" width="12.28515625" style="938" customWidth="1"/>
    <col min="5907" max="5907" width="6.42578125" style="938" customWidth="1"/>
    <col min="5908" max="5908" width="12.28515625" style="938" customWidth="1"/>
    <col min="5909" max="5909" width="0" style="938" hidden="1" customWidth="1"/>
    <col min="5910" max="5910" width="3.7109375" style="938" customWidth="1"/>
    <col min="5911" max="5911" width="11.140625" style="938" bestFit="1" customWidth="1"/>
    <col min="5912" max="5913" width="10.5703125" style="938"/>
    <col min="5914" max="5914" width="11.140625" style="938" customWidth="1"/>
    <col min="5915" max="6144" width="10.5703125" style="938"/>
    <col min="6145" max="6152" width="0" style="938" hidden="1" customWidth="1"/>
    <col min="6153" max="6153" width="3.7109375" style="938" customWidth="1"/>
    <col min="6154" max="6154" width="3.85546875" style="938" customWidth="1"/>
    <col min="6155" max="6155" width="3.7109375" style="938" customWidth="1"/>
    <col min="6156" max="6156" width="12.7109375" style="938" customWidth="1"/>
    <col min="6157" max="6157" width="52.7109375" style="938" customWidth="1"/>
    <col min="6158" max="6161" width="0" style="938" hidden="1" customWidth="1"/>
    <col min="6162" max="6162" width="12.28515625" style="938" customWidth="1"/>
    <col min="6163" max="6163" width="6.42578125" style="938" customWidth="1"/>
    <col min="6164" max="6164" width="12.28515625" style="938" customWidth="1"/>
    <col min="6165" max="6165" width="0" style="938" hidden="1" customWidth="1"/>
    <col min="6166" max="6166" width="3.7109375" style="938" customWidth="1"/>
    <col min="6167" max="6167" width="11.140625" style="938" bestFit="1" customWidth="1"/>
    <col min="6168" max="6169" width="10.5703125" style="938"/>
    <col min="6170" max="6170" width="11.140625" style="938" customWidth="1"/>
    <col min="6171" max="6400" width="10.5703125" style="938"/>
    <col min="6401" max="6408" width="0" style="938" hidden="1" customWidth="1"/>
    <col min="6409" max="6409" width="3.7109375" style="938" customWidth="1"/>
    <col min="6410" max="6410" width="3.85546875" style="938" customWidth="1"/>
    <col min="6411" max="6411" width="3.7109375" style="938" customWidth="1"/>
    <col min="6412" max="6412" width="12.7109375" style="938" customWidth="1"/>
    <col min="6413" max="6413" width="52.7109375" style="938" customWidth="1"/>
    <col min="6414" max="6417" width="0" style="938" hidden="1" customWidth="1"/>
    <col min="6418" max="6418" width="12.28515625" style="938" customWidth="1"/>
    <col min="6419" max="6419" width="6.42578125" style="938" customWidth="1"/>
    <col min="6420" max="6420" width="12.28515625" style="938" customWidth="1"/>
    <col min="6421" max="6421" width="0" style="938" hidden="1" customWidth="1"/>
    <col min="6422" max="6422" width="3.7109375" style="938" customWidth="1"/>
    <col min="6423" max="6423" width="11.140625" style="938" bestFit="1" customWidth="1"/>
    <col min="6424" max="6425" width="10.5703125" style="938"/>
    <col min="6426" max="6426" width="11.140625" style="938" customWidth="1"/>
    <col min="6427" max="6656" width="10.5703125" style="938"/>
    <col min="6657" max="6664" width="0" style="938" hidden="1" customWidth="1"/>
    <col min="6665" max="6665" width="3.7109375" style="938" customWidth="1"/>
    <col min="6666" max="6666" width="3.85546875" style="938" customWidth="1"/>
    <col min="6667" max="6667" width="3.7109375" style="938" customWidth="1"/>
    <col min="6668" max="6668" width="12.7109375" style="938" customWidth="1"/>
    <col min="6669" max="6669" width="52.7109375" style="938" customWidth="1"/>
    <col min="6670" max="6673" width="0" style="938" hidden="1" customWidth="1"/>
    <col min="6674" max="6674" width="12.28515625" style="938" customWidth="1"/>
    <col min="6675" max="6675" width="6.42578125" style="938" customWidth="1"/>
    <col min="6676" max="6676" width="12.28515625" style="938" customWidth="1"/>
    <col min="6677" max="6677" width="0" style="938" hidden="1" customWidth="1"/>
    <col min="6678" max="6678" width="3.7109375" style="938" customWidth="1"/>
    <col min="6679" max="6679" width="11.140625" style="938" bestFit="1" customWidth="1"/>
    <col min="6680" max="6681" width="10.5703125" style="938"/>
    <col min="6682" max="6682" width="11.140625" style="938" customWidth="1"/>
    <col min="6683" max="6912" width="10.5703125" style="938"/>
    <col min="6913" max="6920" width="0" style="938" hidden="1" customWidth="1"/>
    <col min="6921" max="6921" width="3.7109375" style="938" customWidth="1"/>
    <col min="6922" max="6922" width="3.85546875" style="938" customWidth="1"/>
    <col min="6923" max="6923" width="3.7109375" style="938" customWidth="1"/>
    <col min="6924" max="6924" width="12.7109375" style="938" customWidth="1"/>
    <col min="6925" max="6925" width="52.7109375" style="938" customWidth="1"/>
    <col min="6926" max="6929" width="0" style="938" hidden="1" customWidth="1"/>
    <col min="6930" max="6930" width="12.28515625" style="938" customWidth="1"/>
    <col min="6931" max="6931" width="6.42578125" style="938" customWidth="1"/>
    <col min="6932" max="6932" width="12.28515625" style="938" customWidth="1"/>
    <col min="6933" max="6933" width="0" style="938" hidden="1" customWidth="1"/>
    <col min="6934" max="6934" width="3.7109375" style="938" customWidth="1"/>
    <col min="6935" max="6935" width="11.140625" style="938" bestFit="1" customWidth="1"/>
    <col min="6936" max="6937" width="10.5703125" style="938"/>
    <col min="6938" max="6938" width="11.140625" style="938" customWidth="1"/>
    <col min="6939" max="7168" width="10.5703125" style="938"/>
    <col min="7169" max="7176" width="0" style="938" hidden="1" customWidth="1"/>
    <col min="7177" max="7177" width="3.7109375" style="938" customWidth="1"/>
    <col min="7178" max="7178" width="3.85546875" style="938" customWidth="1"/>
    <col min="7179" max="7179" width="3.7109375" style="938" customWidth="1"/>
    <col min="7180" max="7180" width="12.7109375" style="938" customWidth="1"/>
    <col min="7181" max="7181" width="52.7109375" style="938" customWidth="1"/>
    <col min="7182" max="7185" width="0" style="938" hidden="1" customWidth="1"/>
    <col min="7186" max="7186" width="12.28515625" style="938" customWidth="1"/>
    <col min="7187" max="7187" width="6.42578125" style="938" customWidth="1"/>
    <col min="7188" max="7188" width="12.28515625" style="938" customWidth="1"/>
    <col min="7189" max="7189" width="0" style="938" hidden="1" customWidth="1"/>
    <col min="7190" max="7190" width="3.7109375" style="938" customWidth="1"/>
    <col min="7191" max="7191" width="11.140625" style="938" bestFit="1" customWidth="1"/>
    <col min="7192" max="7193" width="10.5703125" style="938"/>
    <col min="7194" max="7194" width="11.140625" style="938" customWidth="1"/>
    <col min="7195" max="7424" width="10.5703125" style="938"/>
    <col min="7425" max="7432" width="0" style="938" hidden="1" customWidth="1"/>
    <col min="7433" max="7433" width="3.7109375" style="938" customWidth="1"/>
    <col min="7434" max="7434" width="3.85546875" style="938" customWidth="1"/>
    <col min="7435" max="7435" width="3.7109375" style="938" customWidth="1"/>
    <col min="7436" max="7436" width="12.7109375" style="938" customWidth="1"/>
    <col min="7437" max="7437" width="52.7109375" style="938" customWidth="1"/>
    <col min="7438" max="7441" width="0" style="938" hidden="1" customWidth="1"/>
    <col min="7442" max="7442" width="12.28515625" style="938" customWidth="1"/>
    <col min="7443" max="7443" width="6.42578125" style="938" customWidth="1"/>
    <col min="7444" max="7444" width="12.28515625" style="938" customWidth="1"/>
    <col min="7445" max="7445" width="0" style="938" hidden="1" customWidth="1"/>
    <col min="7446" max="7446" width="3.7109375" style="938" customWidth="1"/>
    <col min="7447" max="7447" width="11.140625" style="938" bestFit="1" customWidth="1"/>
    <col min="7448" max="7449" width="10.5703125" style="938"/>
    <col min="7450" max="7450" width="11.140625" style="938" customWidth="1"/>
    <col min="7451" max="7680" width="10.5703125" style="938"/>
    <col min="7681" max="7688" width="0" style="938" hidden="1" customWidth="1"/>
    <col min="7689" max="7689" width="3.7109375" style="938" customWidth="1"/>
    <col min="7690" max="7690" width="3.85546875" style="938" customWidth="1"/>
    <col min="7691" max="7691" width="3.7109375" style="938" customWidth="1"/>
    <col min="7692" max="7692" width="12.7109375" style="938" customWidth="1"/>
    <col min="7693" max="7693" width="52.7109375" style="938" customWidth="1"/>
    <col min="7694" max="7697" width="0" style="938" hidden="1" customWidth="1"/>
    <col min="7698" max="7698" width="12.28515625" style="938" customWidth="1"/>
    <col min="7699" max="7699" width="6.42578125" style="938" customWidth="1"/>
    <col min="7700" max="7700" width="12.28515625" style="938" customWidth="1"/>
    <col min="7701" max="7701" width="0" style="938" hidden="1" customWidth="1"/>
    <col min="7702" max="7702" width="3.7109375" style="938" customWidth="1"/>
    <col min="7703" max="7703" width="11.140625" style="938" bestFit="1" customWidth="1"/>
    <col min="7704" max="7705" width="10.5703125" style="938"/>
    <col min="7706" max="7706" width="11.140625" style="938" customWidth="1"/>
    <col min="7707" max="7936" width="10.5703125" style="938"/>
    <col min="7937" max="7944" width="0" style="938" hidden="1" customWidth="1"/>
    <col min="7945" max="7945" width="3.7109375" style="938" customWidth="1"/>
    <col min="7946" max="7946" width="3.85546875" style="938" customWidth="1"/>
    <col min="7947" max="7947" width="3.7109375" style="938" customWidth="1"/>
    <col min="7948" max="7948" width="12.7109375" style="938" customWidth="1"/>
    <col min="7949" max="7949" width="52.7109375" style="938" customWidth="1"/>
    <col min="7950" max="7953" width="0" style="938" hidden="1" customWidth="1"/>
    <col min="7954" max="7954" width="12.28515625" style="938" customWidth="1"/>
    <col min="7955" max="7955" width="6.42578125" style="938" customWidth="1"/>
    <col min="7956" max="7956" width="12.28515625" style="938" customWidth="1"/>
    <col min="7957" max="7957" width="0" style="938" hidden="1" customWidth="1"/>
    <col min="7958" max="7958" width="3.7109375" style="938" customWidth="1"/>
    <col min="7959" max="7959" width="11.140625" style="938" bestFit="1" customWidth="1"/>
    <col min="7960" max="7961" width="10.5703125" style="938"/>
    <col min="7962" max="7962" width="11.140625" style="938" customWidth="1"/>
    <col min="7963" max="8192" width="10.5703125" style="938"/>
    <col min="8193" max="8200" width="0" style="938" hidden="1" customWidth="1"/>
    <col min="8201" max="8201" width="3.7109375" style="938" customWidth="1"/>
    <col min="8202" max="8202" width="3.85546875" style="938" customWidth="1"/>
    <col min="8203" max="8203" width="3.7109375" style="938" customWidth="1"/>
    <col min="8204" max="8204" width="12.7109375" style="938" customWidth="1"/>
    <col min="8205" max="8205" width="52.7109375" style="938" customWidth="1"/>
    <col min="8206" max="8209" width="0" style="938" hidden="1" customWidth="1"/>
    <col min="8210" max="8210" width="12.28515625" style="938" customWidth="1"/>
    <col min="8211" max="8211" width="6.42578125" style="938" customWidth="1"/>
    <col min="8212" max="8212" width="12.28515625" style="938" customWidth="1"/>
    <col min="8213" max="8213" width="0" style="938" hidden="1" customWidth="1"/>
    <col min="8214" max="8214" width="3.7109375" style="938" customWidth="1"/>
    <col min="8215" max="8215" width="11.140625" style="938" bestFit="1" customWidth="1"/>
    <col min="8216" max="8217" width="10.5703125" style="938"/>
    <col min="8218" max="8218" width="11.140625" style="938" customWidth="1"/>
    <col min="8219" max="8448" width="10.5703125" style="938"/>
    <col min="8449" max="8456" width="0" style="938" hidden="1" customWidth="1"/>
    <col min="8457" max="8457" width="3.7109375" style="938" customWidth="1"/>
    <col min="8458" max="8458" width="3.85546875" style="938" customWidth="1"/>
    <col min="8459" max="8459" width="3.7109375" style="938" customWidth="1"/>
    <col min="8460" max="8460" width="12.7109375" style="938" customWidth="1"/>
    <col min="8461" max="8461" width="52.7109375" style="938" customWidth="1"/>
    <col min="8462" max="8465" width="0" style="938" hidden="1" customWidth="1"/>
    <col min="8466" max="8466" width="12.28515625" style="938" customWidth="1"/>
    <col min="8467" max="8467" width="6.42578125" style="938" customWidth="1"/>
    <col min="8468" max="8468" width="12.28515625" style="938" customWidth="1"/>
    <col min="8469" max="8469" width="0" style="938" hidden="1" customWidth="1"/>
    <col min="8470" max="8470" width="3.7109375" style="938" customWidth="1"/>
    <col min="8471" max="8471" width="11.140625" style="938" bestFit="1" customWidth="1"/>
    <col min="8472" max="8473" width="10.5703125" style="938"/>
    <col min="8474" max="8474" width="11.140625" style="938" customWidth="1"/>
    <col min="8475" max="8704" width="10.5703125" style="938"/>
    <col min="8705" max="8712" width="0" style="938" hidden="1" customWidth="1"/>
    <col min="8713" max="8713" width="3.7109375" style="938" customWidth="1"/>
    <col min="8714" max="8714" width="3.85546875" style="938" customWidth="1"/>
    <col min="8715" max="8715" width="3.7109375" style="938" customWidth="1"/>
    <col min="8716" max="8716" width="12.7109375" style="938" customWidth="1"/>
    <col min="8717" max="8717" width="52.7109375" style="938" customWidth="1"/>
    <col min="8718" max="8721" width="0" style="938" hidden="1" customWidth="1"/>
    <col min="8722" max="8722" width="12.28515625" style="938" customWidth="1"/>
    <col min="8723" max="8723" width="6.42578125" style="938" customWidth="1"/>
    <col min="8724" max="8724" width="12.28515625" style="938" customWidth="1"/>
    <col min="8725" max="8725" width="0" style="938" hidden="1" customWidth="1"/>
    <col min="8726" max="8726" width="3.7109375" style="938" customWidth="1"/>
    <col min="8727" max="8727" width="11.140625" style="938" bestFit="1" customWidth="1"/>
    <col min="8728" max="8729" width="10.5703125" style="938"/>
    <col min="8730" max="8730" width="11.140625" style="938" customWidth="1"/>
    <col min="8731" max="8960" width="10.5703125" style="938"/>
    <col min="8961" max="8968" width="0" style="938" hidden="1" customWidth="1"/>
    <col min="8969" max="8969" width="3.7109375" style="938" customWidth="1"/>
    <col min="8970" max="8970" width="3.85546875" style="938" customWidth="1"/>
    <col min="8971" max="8971" width="3.7109375" style="938" customWidth="1"/>
    <col min="8972" max="8972" width="12.7109375" style="938" customWidth="1"/>
    <col min="8973" max="8973" width="52.7109375" style="938" customWidth="1"/>
    <col min="8974" max="8977" width="0" style="938" hidden="1" customWidth="1"/>
    <col min="8978" max="8978" width="12.28515625" style="938" customWidth="1"/>
    <col min="8979" max="8979" width="6.42578125" style="938" customWidth="1"/>
    <col min="8980" max="8980" width="12.28515625" style="938" customWidth="1"/>
    <col min="8981" max="8981" width="0" style="938" hidden="1" customWidth="1"/>
    <col min="8982" max="8982" width="3.7109375" style="938" customWidth="1"/>
    <col min="8983" max="8983" width="11.140625" style="938" bestFit="1" customWidth="1"/>
    <col min="8984" max="8985" width="10.5703125" style="938"/>
    <col min="8986" max="8986" width="11.140625" style="938" customWidth="1"/>
    <col min="8987" max="9216" width="10.5703125" style="938"/>
    <col min="9217" max="9224" width="0" style="938" hidden="1" customWidth="1"/>
    <col min="9225" max="9225" width="3.7109375" style="938" customWidth="1"/>
    <col min="9226" max="9226" width="3.85546875" style="938" customWidth="1"/>
    <col min="9227" max="9227" width="3.7109375" style="938" customWidth="1"/>
    <col min="9228" max="9228" width="12.7109375" style="938" customWidth="1"/>
    <col min="9229" max="9229" width="52.7109375" style="938" customWidth="1"/>
    <col min="9230" max="9233" width="0" style="938" hidden="1" customWidth="1"/>
    <col min="9234" max="9234" width="12.28515625" style="938" customWidth="1"/>
    <col min="9235" max="9235" width="6.42578125" style="938" customWidth="1"/>
    <col min="9236" max="9236" width="12.28515625" style="938" customWidth="1"/>
    <col min="9237" max="9237" width="0" style="938" hidden="1" customWidth="1"/>
    <col min="9238" max="9238" width="3.7109375" style="938" customWidth="1"/>
    <col min="9239" max="9239" width="11.140625" style="938" bestFit="1" customWidth="1"/>
    <col min="9240" max="9241" width="10.5703125" style="938"/>
    <col min="9242" max="9242" width="11.140625" style="938" customWidth="1"/>
    <col min="9243" max="9472" width="10.5703125" style="938"/>
    <col min="9473" max="9480" width="0" style="938" hidden="1" customWidth="1"/>
    <col min="9481" max="9481" width="3.7109375" style="938" customWidth="1"/>
    <col min="9482" max="9482" width="3.85546875" style="938" customWidth="1"/>
    <col min="9483" max="9483" width="3.7109375" style="938" customWidth="1"/>
    <col min="9484" max="9484" width="12.7109375" style="938" customWidth="1"/>
    <col min="9485" max="9485" width="52.7109375" style="938" customWidth="1"/>
    <col min="9486" max="9489" width="0" style="938" hidden="1" customWidth="1"/>
    <col min="9490" max="9490" width="12.28515625" style="938" customWidth="1"/>
    <col min="9491" max="9491" width="6.42578125" style="938" customWidth="1"/>
    <col min="9492" max="9492" width="12.28515625" style="938" customWidth="1"/>
    <col min="9493" max="9493" width="0" style="938" hidden="1" customWidth="1"/>
    <col min="9494" max="9494" width="3.7109375" style="938" customWidth="1"/>
    <col min="9495" max="9495" width="11.140625" style="938" bestFit="1" customWidth="1"/>
    <col min="9496" max="9497" width="10.5703125" style="938"/>
    <col min="9498" max="9498" width="11.140625" style="938" customWidth="1"/>
    <col min="9499" max="9728" width="10.5703125" style="938"/>
    <col min="9729" max="9736" width="0" style="938" hidden="1" customWidth="1"/>
    <col min="9737" max="9737" width="3.7109375" style="938" customWidth="1"/>
    <col min="9738" max="9738" width="3.85546875" style="938" customWidth="1"/>
    <col min="9739" max="9739" width="3.7109375" style="938" customWidth="1"/>
    <col min="9740" max="9740" width="12.7109375" style="938" customWidth="1"/>
    <col min="9741" max="9741" width="52.7109375" style="938" customWidth="1"/>
    <col min="9742" max="9745" width="0" style="938" hidden="1" customWidth="1"/>
    <col min="9746" max="9746" width="12.28515625" style="938" customWidth="1"/>
    <col min="9747" max="9747" width="6.42578125" style="938" customWidth="1"/>
    <col min="9748" max="9748" width="12.28515625" style="938" customWidth="1"/>
    <col min="9749" max="9749" width="0" style="938" hidden="1" customWidth="1"/>
    <col min="9750" max="9750" width="3.7109375" style="938" customWidth="1"/>
    <col min="9751" max="9751" width="11.140625" style="938" bestFit="1" customWidth="1"/>
    <col min="9752" max="9753" width="10.5703125" style="938"/>
    <col min="9754" max="9754" width="11.140625" style="938" customWidth="1"/>
    <col min="9755" max="9984" width="10.5703125" style="938"/>
    <col min="9985" max="9992" width="0" style="938" hidden="1" customWidth="1"/>
    <col min="9993" max="9993" width="3.7109375" style="938" customWidth="1"/>
    <col min="9994" max="9994" width="3.85546875" style="938" customWidth="1"/>
    <col min="9995" max="9995" width="3.7109375" style="938" customWidth="1"/>
    <col min="9996" max="9996" width="12.7109375" style="938" customWidth="1"/>
    <col min="9997" max="9997" width="52.7109375" style="938" customWidth="1"/>
    <col min="9998" max="10001" width="0" style="938" hidden="1" customWidth="1"/>
    <col min="10002" max="10002" width="12.28515625" style="938" customWidth="1"/>
    <col min="10003" max="10003" width="6.42578125" style="938" customWidth="1"/>
    <col min="10004" max="10004" width="12.28515625" style="938" customWidth="1"/>
    <col min="10005" max="10005" width="0" style="938" hidden="1" customWidth="1"/>
    <col min="10006" max="10006" width="3.7109375" style="938" customWidth="1"/>
    <col min="10007" max="10007" width="11.140625" style="938" bestFit="1" customWidth="1"/>
    <col min="10008" max="10009" width="10.5703125" style="938"/>
    <col min="10010" max="10010" width="11.140625" style="938" customWidth="1"/>
    <col min="10011" max="10240" width="10.5703125" style="938"/>
    <col min="10241" max="10248" width="0" style="938" hidden="1" customWidth="1"/>
    <col min="10249" max="10249" width="3.7109375" style="938" customWidth="1"/>
    <col min="10250" max="10250" width="3.85546875" style="938" customWidth="1"/>
    <col min="10251" max="10251" width="3.7109375" style="938" customWidth="1"/>
    <col min="10252" max="10252" width="12.7109375" style="938" customWidth="1"/>
    <col min="10253" max="10253" width="52.7109375" style="938" customWidth="1"/>
    <col min="10254" max="10257" width="0" style="938" hidden="1" customWidth="1"/>
    <col min="10258" max="10258" width="12.28515625" style="938" customWidth="1"/>
    <col min="10259" max="10259" width="6.42578125" style="938" customWidth="1"/>
    <col min="10260" max="10260" width="12.28515625" style="938" customWidth="1"/>
    <col min="10261" max="10261" width="0" style="938" hidden="1" customWidth="1"/>
    <col min="10262" max="10262" width="3.7109375" style="938" customWidth="1"/>
    <col min="10263" max="10263" width="11.140625" style="938" bestFit="1" customWidth="1"/>
    <col min="10264" max="10265" width="10.5703125" style="938"/>
    <col min="10266" max="10266" width="11.140625" style="938" customWidth="1"/>
    <col min="10267" max="10496" width="10.5703125" style="938"/>
    <col min="10497" max="10504" width="0" style="938" hidden="1" customWidth="1"/>
    <col min="10505" max="10505" width="3.7109375" style="938" customWidth="1"/>
    <col min="10506" max="10506" width="3.85546875" style="938" customWidth="1"/>
    <col min="10507" max="10507" width="3.7109375" style="938" customWidth="1"/>
    <col min="10508" max="10508" width="12.7109375" style="938" customWidth="1"/>
    <col min="10509" max="10509" width="52.7109375" style="938" customWidth="1"/>
    <col min="10510" max="10513" width="0" style="938" hidden="1" customWidth="1"/>
    <col min="10514" max="10514" width="12.28515625" style="938" customWidth="1"/>
    <col min="10515" max="10515" width="6.42578125" style="938" customWidth="1"/>
    <col min="10516" max="10516" width="12.28515625" style="938" customWidth="1"/>
    <col min="10517" max="10517" width="0" style="938" hidden="1" customWidth="1"/>
    <col min="10518" max="10518" width="3.7109375" style="938" customWidth="1"/>
    <col min="10519" max="10519" width="11.140625" style="938" bestFit="1" customWidth="1"/>
    <col min="10520" max="10521" width="10.5703125" style="938"/>
    <col min="10522" max="10522" width="11.140625" style="938" customWidth="1"/>
    <col min="10523" max="10752" width="10.5703125" style="938"/>
    <col min="10753" max="10760" width="0" style="938" hidden="1" customWidth="1"/>
    <col min="10761" max="10761" width="3.7109375" style="938" customWidth="1"/>
    <col min="10762" max="10762" width="3.85546875" style="938" customWidth="1"/>
    <col min="10763" max="10763" width="3.7109375" style="938" customWidth="1"/>
    <col min="10764" max="10764" width="12.7109375" style="938" customWidth="1"/>
    <col min="10765" max="10765" width="52.7109375" style="938" customWidth="1"/>
    <col min="10766" max="10769" width="0" style="938" hidden="1" customWidth="1"/>
    <col min="10770" max="10770" width="12.28515625" style="938" customWidth="1"/>
    <col min="10771" max="10771" width="6.42578125" style="938" customWidth="1"/>
    <col min="10772" max="10772" width="12.28515625" style="938" customWidth="1"/>
    <col min="10773" max="10773" width="0" style="938" hidden="1" customWidth="1"/>
    <col min="10774" max="10774" width="3.7109375" style="938" customWidth="1"/>
    <col min="10775" max="10775" width="11.140625" style="938" bestFit="1" customWidth="1"/>
    <col min="10776" max="10777" width="10.5703125" style="938"/>
    <col min="10778" max="10778" width="11.140625" style="938" customWidth="1"/>
    <col min="10779" max="11008" width="10.5703125" style="938"/>
    <col min="11009" max="11016" width="0" style="938" hidden="1" customWidth="1"/>
    <col min="11017" max="11017" width="3.7109375" style="938" customWidth="1"/>
    <col min="11018" max="11018" width="3.85546875" style="938" customWidth="1"/>
    <col min="11019" max="11019" width="3.7109375" style="938" customWidth="1"/>
    <col min="11020" max="11020" width="12.7109375" style="938" customWidth="1"/>
    <col min="11021" max="11021" width="52.7109375" style="938" customWidth="1"/>
    <col min="11022" max="11025" width="0" style="938" hidden="1" customWidth="1"/>
    <col min="11026" max="11026" width="12.28515625" style="938" customWidth="1"/>
    <col min="11027" max="11027" width="6.42578125" style="938" customWidth="1"/>
    <col min="11028" max="11028" width="12.28515625" style="938" customWidth="1"/>
    <col min="11029" max="11029" width="0" style="938" hidden="1" customWidth="1"/>
    <col min="11030" max="11030" width="3.7109375" style="938" customWidth="1"/>
    <col min="11031" max="11031" width="11.140625" style="938" bestFit="1" customWidth="1"/>
    <col min="11032" max="11033" width="10.5703125" style="938"/>
    <col min="11034" max="11034" width="11.140625" style="938" customWidth="1"/>
    <col min="11035" max="11264" width="10.5703125" style="938"/>
    <col min="11265" max="11272" width="0" style="938" hidden="1" customWidth="1"/>
    <col min="11273" max="11273" width="3.7109375" style="938" customWidth="1"/>
    <col min="11274" max="11274" width="3.85546875" style="938" customWidth="1"/>
    <col min="11275" max="11275" width="3.7109375" style="938" customWidth="1"/>
    <col min="11276" max="11276" width="12.7109375" style="938" customWidth="1"/>
    <col min="11277" max="11277" width="52.7109375" style="938" customWidth="1"/>
    <col min="11278" max="11281" width="0" style="938" hidden="1" customWidth="1"/>
    <col min="11282" max="11282" width="12.28515625" style="938" customWidth="1"/>
    <col min="11283" max="11283" width="6.42578125" style="938" customWidth="1"/>
    <col min="11284" max="11284" width="12.28515625" style="938" customWidth="1"/>
    <col min="11285" max="11285" width="0" style="938" hidden="1" customWidth="1"/>
    <col min="11286" max="11286" width="3.7109375" style="938" customWidth="1"/>
    <col min="11287" max="11287" width="11.140625" style="938" bestFit="1" customWidth="1"/>
    <col min="11288" max="11289" width="10.5703125" style="938"/>
    <col min="11290" max="11290" width="11.140625" style="938" customWidth="1"/>
    <col min="11291" max="11520" width="10.5703125" style="938"/>
    <col min="11521" max="11528" width="0" style="938" hidden="1" customWidth="1"/>
    <col min="11529" max="11529" width="3.7109375" style="938" customWidth="1"/>
    <col min="11530" max="11530" width="3.85546875" style="938" customWidth="1"/>
    <col min="11531" max="11531" width="3.7109375" style="938" customWidth="1"/>
    <col min="11532" max="11532" width="12.7109375" style="938" customWidth="1"/>
    <col min="11533" max="11533" width="52.7109375" style="938" customWidth="1"/>
    <col min="11534" max="11537" width="0" style="938" hidden="1" customWidth="1"/>
    <col min="11538" max="11538" width="12.28515625" style="938" customWidth="1"/>
    <col min="11539" max="11539" width="6.42578125" style="938" customWidth="1"/>
    <col min="11540" max="11540" width="12.28515625" style="938" customWidth="1"/>
    <col min="11541" max="11541" width="0" style="938" hidden="1" customWidth="1"/>
    <col min="11542" max="11542" width="3.7109375" style="938" customWidth="1"/>
    <col min="11543" max="11543" width="11.140625" style="938" bestFit="1" customWidth="1"/>
    <col min="11544" max="11545" width="10.5703125" style="938"/>
    <col min="11546" max="11546" width="11.140625" style="938" customWidth="1"/>
    <col min="11547" max="11776" width="10.5703125" style="938"/>
    <col min="11777" max="11784" width="0" style="938" hidden="1" customWidth="1"/>
    <col min="11785" max="11785" width="3.7109375" style="938" customWidth="1"/>
    <col min="11786" max="11786" width="3.85546875" style="938" customWidth="1"/>
    <col min="11787" max="11787" width="3.7109375" style="938" customWidth="1"/>
    <col min="11788" max="11788" width="12.7109375" style="938" customWidth="1"/>
    <col min="11789" max="11789" width="52.7109375" style="938" customWidth="1"/>
    <col min="11790" max="11793" width="0" style="938" hidden="1" customWidth="1"/>
    <col min="11794" max="11794" width="12.28515625" style="938" customWidth="1"/>
    <col min="11795" max="11795" width="6.42578125" style="938" customWidth="1"/>
    <col min="11796" max="11796" width="12.28515625" style="938" customWidth="1"/>
    <col min="11797" max="11797" width="0" style="938" hidden="1" customWidth="1"/>
    <col min="11798" max="11798" width="3.7109375" style="938" customWidth="1"/>
    <col min="11799" max="11799" width="11.140625" style="938" bestFit="1" customWidth="1"/>
    <col min="11800" max="11801" width="10.5703125" style="938"/>
    <col min="11802" max="11802" width="11.140625" style="938" customWidth="1"/>
    <col min="11803" max="12032" width="10.5703125" style="938"/>
    <col min="12033" max="12040" width="0" style="938" hidden="1" customWidth="1"/>
    <col min="12041" max="12041" width="3.7109375" style="938" customWidth="1"/>
    <col min="12042" max="12042" width="3.85546875" style="938" customWidth="1"/>
    <col min="12043" max="12043" width="3.7109375" style="938" customWidth="1"/>
    <col min="12044" max="12044" width="12.7109375" style="938" customWidth="1"/>
    <col min="12045" max="12045" width="52.7109375" style="938" customWidth="1"/>
    <col min="12046" max="12049" width="0" style="938" hidden="1" customWidth="1"/>
    <col min="12050" max="12050" width="12.28515625" style="938" customWidth="1"/>
    <col min="12051" max="12051" width="6.42578125" style="938" customWidth="1"/>
    <col min="12052" max="12052" width="12.28515625" style="938" customWidth="1"/>
    <col min="12053" max="12053" width="0" style="938" hidden="1" customWidth="1"/>
    <col min="12054" max="12054" width="3.7109375" style="938" customWidth="1"/>
    <col min="12055" max="12055" width="11.140625" style="938" bestFit="1" customWidth="1"/>
    <col min="12056" max="12057" width="10.5703125" style="938"/>
    <col min="12058" max="12058" width="11.140625" style="938" customWidth="1"/>
    <col min="12059" max="12288" width="10.5703125" style="938"/>
    <col min="12289" max="12296" width="0" style="938" hidden="1" customWidth="1"/>
    <col min="12297" max="12297" width="3.7109375" style="938" customWidth="1"/>
    <col min="12298" max="12298" width="3.85546875" style="938" customWidth="1"/>
    <col min="12299" max="12299" width="3.7109375" style="938" customWidth="1"/>
    <col min="12300" max="12300" width="12.7109375" style="938" customWidth="1"/>
    <col min="12301" max="12301" width="52.7109375" style="938" customWidth="1"/>
    <col min="12302" max="12305" width="0" style="938" hidden="1" customWidth="1"/>
    <col min="12306" max="12306" width="12.28515625" style="938" customWidth="1"/>
    <col min="12307" max="12307" width="6.42578125" style="938" customWidth="1"/>
    <col min="12308" max="12308" width="12.28515625" style="938" customWidth="1"/>
    <col min="12309" max="12309" width="0" style="938" hidden="1" customWidth="1"/>
    <col min="12310" max="12310" width="3.7109375" style="938" customWidth="1"/>
    <col min="12311" max="12311" width="11.140625" style="938" bestFit="1" customWidth="1"/>
    <col min="12312" max="12313" width="10.5703125" style="938"/>
    <col min="12314" max="12314" width="11.140625" style="938" customWidth="1"/>
    <col min="12315" max="12544" width="10.5703125" style="938"/>
    <col min="12545" max="12552" width="0" style="938" hidden="1" customWidth="1"/>
    <col min="12553" max="12553" width="3.7109375" style="938" customWidth="1"/>
    <col min="12554" max="12554" width="3.85546875" style="938" customWidth="1"/>
    <col min="12555" max="12555" width="3.7109375" style="938" customWidth="1"/>
    <col min="12556" max="12556" width="12.7109375" style="938" customWidth="1"/>
    <col min="12557" max="12557" width="52.7109375" style="938" customWidth="1"/>
    <col min="12558" max="12561" width="0" style="938" hidden="1" customWidth="1"/>
    <col min="12562" max="12562" width="12.28515625" style="938" customWidth="1"/>
    <col min="12563" max="12563" width="6.42578125" style="938" customWidth="1"/>
    <col min="12564" max="12564" width="12.28515625" style="938" customWidth="1"/>
    <col min="12565" max="12565" width="0" style="938" hidden="1" customWidth="1"/>
    <col min="12566" max="12566" width="3.7109375" style="938" customWidth="1"/>
    <col min="12567" max="12567" width="11.140625" style="938" bestFit="1" customWidth="1"/>
    <col min="12568" max="12569" width="10.5703125" style="938"/>
    <col min="12570" max="12570" width="11.140625" style="938" customWidth="1"/>
    <col min="12571" max="12800" width="10.5703125" style="938"/>
    <col min="12801" max="12808" width="0" style="938" hidden="1" customWidth="1"/>
    <col min="12809" max="12809" width="3.7109375" style="938" customWidth="1"/>
    <col min="12810" max="12810" width="3.85546875" style="938" customWidth="1"/>
    <col min="12811" max="12811" width="3.7109375" style="938" customWidth="1"/>
    <col min="12812" max="12812" width="12.7109375" style="938" customWidth="1"/>
    <col min="12813" max="12813" width="52.7109375" style="938" customWidth="1"/>
    <col min="12814" max="12817" width="0" style="938" hidden="1" customWidth="1"/>
    <col min="12818" max="12818" width="12.28515625" style="938" customWidth="1"/>
    <col min="12819" max="12819" width="6.42578125" style="938" customWidth="1"/>
    <col min="12820" max="12820" width="12.28515625" style="938" customWidth="1"/>
    <col min="12821" max="12821" width="0" style="938" hidden="1" customWidth="1"/>
    <col min="12822" max="12822" width="3.7109375" style="938" customWidth="1"/>
    <col min="12823" max="12823" width="11.140625" style="938" bestFit="1" customWidth="1"/>
    <col min="12824" max="12825" width="10.5703125" style="938"/>
    <col min="12826" max="12826" width="11.140625" style="938" customWidth="1"/>
    <col min="12827" max="13056" width="10.5703125" style="938"/>
    <col min="13057" max="13064" width="0" style="938" hidden="1" customWidth="1"/>
    <col min="13065" max="13065" width="3.7109375" style="938" customWidth="1"/>
    <col min="13066" max="13066" width="3.85546875" style="938" customWidth="1"/>
    <col min="13067" max="13067" width="3.7109375" style="938" customWidth="1"/>
    <col min="13068" max="13068" width="12.7109375" style="938" customWidth="1"/>
    <col min="13069" max="13069" width="52.7109375" style="938" customWidth="1"/>
    <col min="13070" max="13073" width="0" style="938" hidden="1" customWidth="1"/>
    <col min="13074" max="13074" width="12.28515625" style="938" customWidth="1"/>
    <col min="13075" max="13075" width="6.42578125" style="938" customWidth="1"/>
    <col min="13076" max="13076" width="12.28515625" style="938" customWidth="1"/>
    <col min="13077" max="13077" width="0" style="938" hidden="1" customWidth="1"/>
    <col min="13078" max="13078" width="3.7109375" style="938" customWidth="1"/>
    <col min="13079" max="13079" width="11.140625" style="938" bestFit="1" customWidth="1"/>
    <col min="13080" max="13081" width="10.5703125" style="938"/>
    <col min="13082" max="13082" width="11.140625" style="938" customWidth="1"/>
    <col min="13083" max="13312" width="10.5703125" style="938"/>
    <col min="13313" max="13320" width="0" style="938" hidden="1" customWidth="1"/>
    <col min="13321" max="13321" width="3.7109375" style="938" customWidth="1"/>
    <col min="13322" max="13322" width="3.85546875" style="938" customWidth="1"/>
    <col min="13323" max="13323" width="3.7109375" style="938" customWidth="1"/>
    <col min="13324" max="13324" width="12.7109375" style="938" customWidth="1"/>
    <col min="13325" max="13325" width="52.7109375" style="938" customWidth="1"/>
    <col min="13326" max="13329" width="0" style="938" hidden="1" customWidth="1"/>
    <col min="13330" max="13330" width="12.28515625" style="938" customWidth="1"/>
    <col min="13331" max="13331" width="6.42578125" style="938" customWidth="1"/>
    <col min="13332" max="13332" width="12.28515625" style="938" customWidth="1"/>
    <col min="13333" max="13333" width="0" style="938" hidden="1" customWidth="1"/>
    <col min="13334" max="13334" width="3.7109375" style="938" customWidth="1"/>
    <col min="13335" max="13335" width="11.140625" style="938" bestFit="1" customWidth="1"/>
    <col min="13336" max="13337" width="10.5703125" style="938"/>
    <col min="13338" max="13338" width="11.140625" style="938" customWidth="1"/>
    <col min="13339" max="13568" width="10.5703125" style="938"/>
    <col min="13569" max="13576" width="0" style="938" hidden="1" customWidth="1"/>
    <col min="13577" max="13577" width="3.7109375" style="938" customWidth="1"/>
    <col min="13578" max="13578" width="3.85546875" style="938" customWidth="1"/>
    <col min="13579" max="13579" width="3.7109375" style="938" customWidth="1"/>
    <col min="13580" max="13580" width="12.7109375" style="938" customWidth="1"/>
    <col min="13581" max="13581" width="52.7109375" style="938" customWidth="1"/>
    <col min="13582" max="13585" width="0" style="938" hidden="1" customWidth="1"/>
    <col min="13586" max="13586" width="12.28515625" style="938" customWidth="1"/>
    <col min="13587" max="13587" width="6.42578125" style="938" customWidth="1"/>
    <col min="13588" max="13588" width="12.28515625" style="938" customWidth="1"/>
    <col min="13589" max="13589" width="0" style="938" hidden="1" customWidth="1"/>
    <col min="13590" max="13590" width="3.7109375" style="938" customWidth="1"/>
    <col min="13591" max="13591" width="11.140625" style="938" bestFit="1" customWidth="1"/>
    <col min="13592" max="13593" width="10.5703125" style="938"/>
    <col min="13594" max="13594" width="11.140625" style="938" customWidth="1"/>
    <col min="13595" max="13824" width="10.5703125" style="938"/>
    <col min="13825" max="13832" width="0" style="938" hidden="1" customWidth="1"/>
    <col min="13833" max="13833" width="3.7109375" style="938" customWidth="1"/>
    <col min="13834" max="13834" width="3.85546875" style="938" customWidth="1"/>
    <col min="13835" max="13835" width="3.7109375" style="938" customWidth="1"/>
    <col min="13836" max="13836" width="12.7109375" style="938" customWidth="1"/>
    <col min="13837" max="13837" width="52.7109375" style="938" customWidth="1"/>
    <col min="13838" max="13841" width="0" style="938" hidden="1" customWidth="1"/>
    <col min="13842" max="13842" width="12.28515625" style="938" customWidth="1"/>
    <col min="13843" max="13843" width="6.42578125" style="938" customWidth="1"/>
    <col min="13844" max="13844" width="12.28515625" style="938" customWidth="1"/>
    <col min="13845" max="13845" width="0" style="938" hidden="1" customWidth="1"/>
    <col min="13846" max="13846" width="3.7109375" style="938" customWidth="1"/>
    <col min="13847" max="13847" width="11.140625" style="938" bestFit="1" customWidth="1"/>
    <col min="13848" max="13849" width="10.5703125" style="938"/>
    <col min="13850" max="13850" width="11.140625" style="938" customWidth="1"/>
    <col min="13851" max="14080" width="10.5703125" style="938"/>
    <col min="14081" max="14088" width="0" style="938" hidden="1" customWidth="1"/>
    <col min="14089" max="14089" width="3.7109375" style="938" customWidth="1"/>
    <col min="14090" max="14090" width="3.85546875" style="938" customWidth="1"/>
    <col min="14091" max="14091" width="3.7109375" style="938" customWidth="1"/>
    <col min="14092" max="14092" width="12.7109375" style="938" customWidth="1"/>
    <col min="14093" max="14093" width="52.7109375" style="938" customWidth="1"/>
    <col min="14094" max="14097" width="0" style="938" hidden="1" customWidth="1"/>
    <col min="14098" max="14098" width="12.28515625" style="938" customWidth="1"/>
    <col min="14099" max="14099" width="6.42578125" style="938" customWidth="1"/>
    <col min="14100" max="14100" width="12.28515625" style="938" customWidth="1"/>
    <col min="14101" max="14101" width="0" style="938" hidden="1" customWidth="1"/>
    <col min="14102" max="14102" width="3.7109375" style="938" customWidth="1"/>
    <col min="14103" max="14103" width="11.140625" style="938" bestFit="1" customWidth="1"/>
    <col min="14104" max="14105" width="10.5703125" style="938"/>
    <col min="14106" max="14106" width="11.140625" style="938" customWidth="1"/>
    <col min="14107" max="14336" width="10.5703125" style="938"/>
    <col min="14337" max="14344" width="0" style="938" hidden="1" customWidth="1"/>
    <col min="14345" max="14345" width="3.7109375" style="938" customWidth="1"/>
    <col min="14346" max="14346" width="3.85546875" style="938" customWidth="1"/>
    <col min="14347" max="14347" width="3.7109375" style="938" customWidth="1"/>
    <col min="14348" max="14348" width="12.7109375" style="938" customWidth="1"/>
    <col min="14349" max="14349" width="52.7109375" style="938" customWidth="1"/>
    <col min="14350" max="14353" width="0" style="938" hidden="1" customWidth="1"/>
    <col min="14354" max="14354" width="12.28515625" style="938" customWidth="1"/>
    <col min="14355" max="14355" width="6.42578125" style="938" customWidth="1"/>
    <col min="14356" max="14356" width="12.28515625" style="938" customWidth="1"/>
    <col min="14357" max="14357" width="0" style="938" hidden="1" customWidth="1"/>
    <col min="14358" max="14358" width="3.7109375" style="938" customWidth="1"/>
    <col min="14359" max="14359" width="11.140625" style="938" bestFit="1" customWidth="1"/>
    <col min="14360" max="14361" width="10.5703125" style="938"/>
    <col min="14362" max="14362" width="11.140625" style="938" customWidth="1"/>
    <col min="14363" max="14592" width="10.5703125" style="938"/>
    <col min="14593" max="14600" width="0" style="938" hidden="1" customWidth="1"/>
    <col min="14601" max="14601" width="3.7109375" style="938" customWidth="1"/>
    <col min="14602" max="14602" width="3.85546875" style="938" customWidth="1"/>
    <col min="14603" max="14603" width="3.7109375" style="938" customWidth="1"/>
    <col min="14604" max="14604" width="12.7109375" style="938" customWidth="1"/>
    <col min="14605" max="14605" width="52.7109375" style="938" customWidth="1"/>
    <col min="14606" max="14609" width="0" style="938" hidden="1" customWidth="1"/>
    <col min="14610" max="14610" width="12.28515625" style="938" customWidth="1"/>
    <col min="14611" max="14611" width="6.42578125" style="938" customWidth="1"/>
    <col min="14612" max="14612" width="12.28515625" style="938" customWidth="1"/>
    <col min="14613" max="14613" width="0" style="938" hidden="1" customWidth="1"/>
    <col min="14614" max="14614" width="3.7109375" style="938" customWidth="1"/>
    <col min="14615" max="14615" width="11.140625" style="938" bestFit="1" customWidth="1"/>
    <col min="14616" max="14617" width="10.5703125" style="938"/>
    <col min="14618" max="14618" width="11.140625" style="938" customWidth="1"/>
    <col min="14619" max="14848" width="10.5703125" style="938"/>
    <col min="14849" max="14856" width="0" style="938" hidden="1" customWidth="1"/>
    <col min="14857" max="14857" width="3.7109375" style="938" customWidth="1"/>
    <col min="14858" max="14858" width="3.85546875" style="938" customWidth="1"/>
    <col min="14859" max="14859" width="3.7109375" style="938" customWidth="1"/>
    <col min="14860" max="14860" width="12.7109375" style="938" customWidth="1"/>
    <col min="14861" max="14861" width="52.7109375" style="938" customWidth="1"/>
    <col min="14862" max="14865" width="0" style="938" hidden="1" customWidth="1"/>
    <col min="14866" max="14866" width="12.28515625" style="938" customWidth="1"/>
    <col min="14867" max="14867" width="6.42578125" style="938" customWidth="1"/>
    <col min="14868" max="14868" width="12.28515625" style="938" customWidth="1"/>
    <col min="14869" max="14869" width="0" style="938" hidden="1" customWidth="1"/>
    <col min="14870" max="14870" width="3.7109375" style="938" customWidth="1"/>
    <col min="14871" max="14871" width="11.140625" style="938" bestFit="1" customWidth="1"/>
    <col min="14872" max="14873" width="10.5703125" style="938"/>
    <col min="14874" max="14874" width="11.140625" style="938" customWidth="1"/>
    <col min="14875" max="15104" width="10.5703125" style="938"/>
    <col min="15105" max="15112" width="0" style="938" hidden="1" customWidth="1"/>
    <col min="15113" max="15113" width="3.7109375" style="938" customWidth="1"/>
    <col min="15114" max="15114" width="3.85546875" style="938" customWidth="1"/>
    <col min="15115" max="15115" width="3.7109375" style="938" customWidth="1"/>
    <col min="15116" max="15116" width="12.7109375" style="938" customWidth="1"/>
    <col min="15117" max="15117" width="52.7109375" style="938" customWidth="1"/>
    <col min="15118" max="15121" width="0" style="938" hidden="1" customWidth="1"/>
    <col min="15122" max="15122" width="12.28515625" style="938" customWidth="1"/>
    <col min="15123" max="15123" width="6.42578125" style="938" customWidth="1"/>
    <col min="15124" max="15124" width="12.28515625" style="938" customWidth="1"/>
    <col min="15125" max="15125" width="0" style="938" hidden="1" customWidth="1"/>
    <col min="15126" max="15126" width="3.7109375" style="938" customWidth="1"/>
    <col min="15127" max="15127" width="11.140625" style="938" bestFit="1" customWidth="1"/>
    <col min="15128" max="15129" width="10.5703125" style="938"/>
    <col min="15130" max="15130" width="11.140625" style="938" customWidth="1"/>
    <col min="15131" max="15360" width="10.5703125" style="938"/>
    <col min="15361" max="15368" width="0" style="938" hidden="1" customWidth="1"/>
    <col min="15369" max="15369" width="3.7109375" style="938" customWidth="1"/>
    <col min="15370" max="15370" width="3.85546875" style="938" customWidth="1"/>
    <col min="15371" max="15371" width="3.7109375" style="938" customWidth="1"/>
    <col min="15372" max="15372" width="12.7109375" style="938" customWidth="1"/>
    <col min="15373" max="15373" width="52.7109375" style="938" customWidth="1"/>
    <col min="15374" max="15377" width="0" style="938" hidden="1" customWidth="1"/>
    <col min="15378" max="15378" width="12.28515625" style="938" customWidth="1"/>
    <col min="15379" max="15379" width="6.42578125" style="938" customWidth="1"/>
    <col min="15380" max="15380" width="12.28515625" style="938" customWidth="1"/>
    <col min="15381" max="15381" width="0" style="938" hidden="1" customWidth="1"/>
    <col min="15382" max="15382" width="3.7109375" style="938" customWidth="1"/>
    <col min="15383" max="15383" width="11.140625" style="938" bestFit="1" customWidth="1"/>
    <col min="15384" max="15385" width="10.5703125" style="938"/>
    <col min="15386" max="15386" width="11.140625" style="938" customWidth="1"/>
    <col min="15387" max="15616" width="10.5703125" style="938"/>
    <col min="15617" max="15624" width="0" style="938" hidden="1" customWidth="1"/>
    <col min="15625" max="15625" width="3.7109375" style="938" customWidth="1"/>
    <col min="15626" max="15626" width="3.85546875" style="938" customWidth="1"/>
    <col min="15627" max="15627" width="3.7109375" style="938" customWidth="1"/>
    <col min="15628" max="15628" width="12.7109375" style="938" customWidth="1"/>
    <col min="15629" max="15629" width="52.7109375" style="938" customWidth="1"/>
    <col min="15630" max="15633" width="0" style="938" hidden="1" customWidth="1"/>
    <col min="15634" max="15634" width="12.28515625" style="938" customWidth="1"/>
    <col min="15635" max="15635" width="6.42578125" style="938" customWidth="1"/>
    <col min="15636" max="15636" width="12.28515625" style="938" customWidth="1"/>
    <col min="15637" max="15637" width="0" style="938" hidden="1" customWidth="1"/>
    <col min="15638" max="15638" width="3.7109375" style="938" customWidth="1"/>
    <col min="15639" max="15639" width="11.140625" style="938" bestFit="1" customWidth="1"/>
    <col min="15640" max="15641" width="10.5703125" style="938"/>
    <col min="15642" max="15642" width="11.140625" style="938" customWidth="1"/>
    <col min="15643" max="15872" width="10.5703125" style="938"/>
    <col min="15873" max="15880" width="0" style="938" hidden="1" customWidth="1"/>
    <col min="15881" max="15881" width="3.7109375" style="938" customWidth="1"/>
    <col min="15882" max="15882" width="3.85546875" style="938" customWidth="1"/>
    <col min="15883" max="15883" width="3.7109375" style="938" customWidth="1"/>
    <col min="15884" max="15884" width="12.7109375" style="938" customWidth="1"/>
    <col min="15885" max="15885" width="52.7109375" style="938" customWidth="1"/>
    <col min="15886" max="15889" width="0" style="938" hidden="1" customWidth="1"/>
    <col min="15890" max="15890" width="12.28515625" style="938" customWidth="1"/>
    <col min="15891" max="15891" width="6.42578125" style="938" customWidth="1"/>
    <col min="15892" max="15892" width="12.28515625" style="938" customWidth="1"/>
    <col min="15893" max="15893" width="0" style="938" hidden="1" customWidth="1"/>
    <col min="15894" max="15894" width="3.7109375" style="938" customWidth="1"/>
    <col min="15895" max="15895" width="11.140625" style="938" bestFit="1" customWidth="1"/>
    <col min="15896" max="15897" width="10.5703125" style="938"/>
    <col min="15898" max="15898" width="11.140625" style="938" customWidth="1"/>
    <col min="15899" max="16128" width="10.5703125" style="938"/>
    <col min="16129" max="16136" width="0" style="938" hidden="1" customWidth="1"/>
    <col min="16137" max="16137" width="3.7109375" style="938" customWidth="1"/>
    <col min="16138" max="16138" width="3.85546875" style="938" customWidth="1"/>
    <col min="16139" max="16139" width="3.7109375" style="938" customWidth="1"/>
    <col min="16140" max="16140" width="12.7109375" style="938" customWidth="1"/>
    <col min="16141" max="16141" width="52.7109375" style="938" customWidth="1"/>
    <col min="16142" max="16145" width="0" style="938" hidden="1" customWidth="1"/>
    <col min="16146" max="16146" width="12.28515625" style="938" customWidth="1"/>
    <col min="16147" max="16147" width="6.42578125" style="938" customWidth="1"/>
    <col min="16148" max="16148" width="12.28515625" style="938" customWidth="1"/>
    <col min="16149" max="16149" width="0" style="938" hidden="1" customWidth="1"/>
    <col min="16150" max="16150" width="3.7109375" style="938" customWidth="1"/>
    <col min="16151" max="16151" width="11.140625" style="938" bestFit="1" customWidth="1"/>
    <col min="16152" max="16153" width="10.5703125" style="938"/>
    <col min="16154" max="16154" width="11.140625" style="938" customWidth="1"/>
    <col min="16155" max="16384" width="10.5703125" style="938"/>
  </cols>
  <sheetData>
    <row r="1" spans="1:34" hidden="1">
      <c r="Q1" s="731"/>
      <c r="R1" s="731"/>
    </row>
    <row r="2" spans="1:34" hidden="1">
      <c r="U2" s="731"/>
    </row>
    <row r="3" spans="1:34" hidden="1"/>
    <row r="4" spans="1:34" ht="3" customHeight="1">
      <c r="J4" s="943"/>
      <c r="K4" s="943"/>
      <c r="L4" s="939"/>
      <c r="M4" s="939"/>
      <c r="N4" s="939"/>
      <c r="O4" s="946"/>
      <c r="P4" s="946"/>
      <c r="Q4" s="946"/>
      <c r="R4" s="946"/>
      <c r="S4" s="946"/>
      <c r="T4" s="946"/>
      <c r="U4" s="946"/>
    </row>
    <row r="5" spans="1:34" ht="26.1" customHeight="1">
      <c r="J5" s="943"/>
      <c r="K5" s="943"/>
      <c r="L5" s="1306" t="s">
        <v>717</v>
      </c>
      <c r="M5" s="1306"/>
      <c r="N5" s="1306"/>
      <c r="O5" s="1306"/>
      <c r="P5" s="1306"/>
      <c r="Q5" s="1306"/>
      <c r="R5" s="1306"/>
      <c r="S5" s="1306"/>
      <c r="T5" s="1306"/>
      <c r="U5" s="633"/>
    </row>
    <row r="6" spans="1:34" ht="3" customHeight="1">
      <c r="J6" s="943"/>
      <c r="K6" s="943"/>
      <c r="L6" s="939"/>
      <c r="M6" s="939"/>
      <c r="N6" s="939"/>
      <c r="O6" s="718"/>
      <c r="P6" s="718"/>
      <c r="Q6" s="718"/>
      <c r="R6" s="718"/>
      <c r="S6" s="718"/>
      <c r="T6" s="718"/>
      <c r="U6" s="718"/>
      <c r="V6" s="946"/>
    </row>
    <row r="7" spans="1:34" s="746" customFormat="1" ht="5.25" hidden="1">
      <c r="A7" s="1122"/>
      <c r="B7" s="1122"/>
      <c r="C7" s="1122"/>
      <c r="D7" s="1122"/>
      <c r="E7" s="1122"/>
      <c r="F7" s="1122"/>
      <c r="G7" s="1122"/>
      <c r="H7" s="1122"/>
      <c r="L7" s="1173"/>
      <c r="M7" s="1046"/>
      <c r="O7" s="1282"/>
      <c r="P7" s="1282"/>
      <c r="Q7" s="1282"/>
      <c r="R7" s="1282"/>
      <c r="S7" s="1282"/>
      <c r="T7" s="1282"/>
      <c r="U7" s="780"/>
      <c r="V7" s="780"/>
      <c r="X7" s="1122"/>
      <c r="Y7" s="1122"/>
      <c r="Z7" s="1122"/>
      <c r="AA7" s="1122"/>
      <c r="AB7" s="1122"/>
    </row>
    <row r="8" spans="1:34" s="955" customFormat="1" ht="18.75">
      <c r="A8" s="961"/>
      <c r="B8" s="961"/>
      <c r="C8" s="961"/>
      <c r="D8" s="961"/>
      <c r="E8" s="961"/>
      <c r="F8" s="961"/>
      <c r="G8" s="961"/>
      <c r="H8" s="961"/>
      <c r="L8" s="469"/>
      <c r="M8" s="586" t="str">
        <f>"Дата подачи заявления об "&amp;IF(datePr_ch="","утверждении","изменении") &amp; " тарифов"</f>
        <v>Дата подачи заявления об утверждении тарифов</v>
      </c>
      <c r="N8" s="1126"/>
      <c r="O8" s="1283" t="str">
        <f>IF(datePr_ch="",IF(datePr="","",datePr),datePr_ch)</f>
        <v>31.08.2022</v>
      </c>
      <c r="P8" s="1283"/>
      <c r="Q8" s="1283"/>
      <c r="R8" s="1283"/>
      <c r="S8" s="1283"/>
      <c r="T8" s="1283"/>
      <c r="U8" s="730"/>
      <c r="V8" s="730"/>
      <c r="W8" s="489"/>
      <c r="X8" s="961"/>
      <c r="Y8" s="961"/>
      <c r="Z8" s="961"/>
      <c r="AA8" s="961"/>
      <c r="AB8" s="961"/>
      <c r="AC8" s="961"/>
      <c r="AD8" s="961"/>
      <c r="AE8" s="961"/>
      <c r="AF8" s="961"/>
      <c r="AG8" s="961"/>
      <c r="AH8" s="961"/>
    </row>
    <row r="9" spans="1:34" s="955" customFormat="1" ht="22.5">
      <c r="A9" s="961"/>
      <c r="B9" s="961"/>
      <c r="C9" s="961"/>
      <c r="D9" s="961"/>
      <c r="E9" s="961"/>
      <c r="F9" s="961"/>
      <c r="G9" s="961"/>
      <c r="H9" s="961"/>
      <c r="L9" s="724"/>
      <c r="M9" s="586" t="str">
        <f>"Номер подачи заявления об "&amp;IF(numberPr_ch="","утверждении","изменении") &amp; " тарифов"</f>
        <v>Номер подачи заявления об утверждении тарифов</v>
      </c>
      <c r="N9" s="1126"/>
      <c r="O9" s="1283" t="str">
        <f>IF(numberPr_ch="",IF(numberPr="","",numberPr),numberPr_ch)</f>
        <v>Исх.№ 5191/05-02 (Вх.№ 7599)</v>
      </c>
      <c r="P9" s="1283"/>
      <c r="Q9" s="1283"/>
      <c r="R9" s="1283"/>
      <c r="S9" s="1283"/>
      <c r="T9" s="1283"/>
      <c r="U9" s="730"/>
      <c r="V9" s="730"/>
      <c r="W9" s="489"/>
      <c r="X9" s="961"/>
      <c r="Y9" s="961"/>
      <c r="Z9" s="961"/>
      <c r="AA9" s="961"/>
      <c r="AB9" s="961"/>
      <c r="AC9" s="961"/>
      <c r="AD9" s="961"/>
      <c r="AE9" s="961"/>
      <c r="AF9" s="961"/>
      <c r="AG9" s="961"/>
      <c r="AH9" s="961"/>
    </row>
    <row r="10" spans="1:34" s="746" customFormat="1" ht="5.25" hidden="1">
      <c r="A10" s="1122"/>
      <c r="B10" s="1122"/>
      <c r="C10" s="1122"/>
      <c r="D10" s="1122"/>
      <c r="E10" s="1122"/>
      <c r="F10" s="1122"/>
      <c r="G10" s="1122"/>
      <c r="H10" s="1122"/>
      <c r="L10" s="1173"/>
      <c r="M10" s="1046"/>
      <c r="O10" s="1282"/>
      <c r="P10" s="1282"/>
      <c r="Q10" s="1282"/>
      <c r="R10" s="1282"/>
      <c r="S10" s="1282"/>
      <c r="T10" s="1282"/>
      <c r="U10" s="780"/>
      <c r="V10" s="780"/>
      <c r="X10" s="1122"/>
      <c r="Y10" s="1122"/>
      <c r="Z10" s="1122"/>
      <c r="AA10" s="1122"/>
      <c r="AB10" s="1122"/>
    </row>
    <row r="11" spans="1:34" s="955" customFormat="1" ht="11.25" hidden="1">
      <c r="A11" s="961"/>
      <c r="B11" s="961"/>
      <c r="C11" s="961"/>
      <c r="D11" s="961"/>
      <c r="E11" s="961"/>
      <c r="F11" s="961"/>
      <c r="G11" s="961"/>
      <c r="H11" s="961"/>
      <c r="L11" s="1307"/>
      <c r="M11" s="1307"/>
      <c r="N11" s="972"/>
      <c r="O11" s="730"/>
      <c r="P11" s="730"/>
      <c r="Q11" s="730"/>
      <c r="R11" s="730"/>
      <c r="S11" s="730"/>
      <c r="T11" s="730"/>
      <c r="U11" s="959" t="s">
        <v>371</v>
      </c>
      <c r="X11" s="961"/>
      <c r="Y11" s="961"/>
      <c r="Z11" s="961"/>
      <c r="AA11" s="961"/>
      <c r="AB11" s="961"/>
      <c r="AC11" s="961"/>
      <c r="AD11" s="961"/>
      <c r="AE11" s="961"/>
      <c r="AF11" s="961"/>
      <c r="AG11" s="961"/>
      <c r="AH11" s="961"/>
    </row>
    <row r="12" spans="1:34">
      <c r="J12" s="943"/>
      <c r="K12" s="943"/>
      <c r="L12" s="939"/>
      <c r="M12" s="939"/>
      <c r="N12" s="472"/>
      <c r="O12" s="1284"/>
      <c r="P12" s="1284"/>
      <c r="Q12" s="1284"/>
      <c r="R12" s="1284"/>
      <c r="S12" s="1284"/>
      <c r="T12" s="1284"/>
      <c r="U12" s="1284"/>
    </row>
    <row r="13" spans="1:34">
      <c r="J13" s="943"/>
      <c r="K13" s="943"/>
      <c r="L13" s="1234" t="s">
        <v>445</v>
      </c>
      <c r="M13" s="1234"/>
      <c r="N13" s="1234"/>
      <c r="O13" s="1234"/>
      <c r="P13" s="1234"/>
      <c r="Q13" s="1234"/>
      <c r="R13" s="1234"/>
      <c r="S13" s="1234"/>
      <c r="T13" s="1234"/>
      <c r="U13" s="1234"/>
      <c r="V13" s="1234"/>
      <c r="W13" s="1234" t="s">
        <v>446</v>
      </c>
    </row>
    <row r="14" spans="1:34" ht="14.25" customHeight="1">
      <c r="J14" s="943"/>
      <c r="K14" s="943"/>
      <c r="L14" s="1290" t="s">
        <v>91</v>
      </c>
      <c r="M14" s="1290" t="s">
        <v>602</v>
      </c>
      <c r="N14" s="630"/>
      <c r="O14" s="1291" t="s">
        <v>604</v>
      </c>
      <c r="P14" s="1292"/>
      <c r="Q14" s="1292"/>
      <c r="R14" s="1292"/>
      <c r="S14" s="1292"/>
      <c r="T14" s="1293"/>
      <c r="U14" s="1301" t="s">
        <v>339</v>
      </c>
      <c r="V14" s="1287" t="s">
        <v>274</v>
      </c>
      <c r="W14" s="1234"/>
    </row>
    <row r="15" spans="1:34" ht="14.25" customHeight="1">
      <c r="J15" s="943"/>
      <c r="K15" s="943"/>
      <c r="L15" s="1290"/>
      <c r="M15" s="1290"/>
      <c r="N15" s="631"/>
      <c r="O15" s="1296" t="s">
        <v>578</v>
      </c>
      <c r="P15" s="1294" t="s">
        <v>270</v>
      </c>
      <c r="Q15" s="1295"/>
      <c r="R15" s="1298" t="s">
        <v>615</v>
      </c>
      <c r="S15" s="1299"/>
      <c r="T15" s="1300"/>
      <c r="U15" s="1302"/>
      <c r="V15" s="1288"/>
      <c r="W15" s="1234"/>
    </row>
    <row r="16" spans="1:34" ht="33.75" customHeight="1">
      <c r="J16" s="943"/>
      <c r="K16" s="943"/>
      <c r="L16" s="1290"/>
      <c r="M16" s="1290"/>
      <c r="N16" s="632"/>
      <c r="O16" s="1297"/>
      <c r="P16" s="719" t="s">
        <v>579</v>
      </c>
      <c r="Q16" s="719" t="s">
        <v>6</v>
      </c>
      <c r="R16" s="976" t="s">
        <v>273</v>
      </c>
      <c r="S16" s="1285" t="s">
        <v>272</v>
      </c>
      <c r="T16" s="1286"/>
      <c r="U16" s="1303"/>
      <c r="V16" s="1289"/>
      <c r="W16" s="1234"/>
    </row>
    <row r="17" spans="1:36">
      <c r="J17" s="943"/>
      <c r="K17" s="538">
        <v>1</v>
      </c>
      <c r="L17" s="616" t="s">
        <v>92</v>
      </c>
      <c r="M17" s="616" t="s">
        <v>48</v>
      </c>
      <c r="N17" s="618" t="str">
        <f ca="1">OFFSET(N17,0,-1)</f>
        <v>2</v>
      </c>
      <c r="O17" s="973">
        <f ca="1">OFFSET(O17,0,-1)+1</f>
        <v>3</v>
      </c>
      <c r="P17" s="973">
        <f ca="1">OFFSET(P17,0,-1)+1</f>
        <v>4</v>
      </c>
      <c r="Q17" s="973">
        <f ca="1">OFFSET(Q17,0,-1)+1</f>
        <v>5</v>
      </c>
      <c r="R17" s="973">
        <f ca="1">OFFSET(R17,0,-1)+1</f>
        <v>6</v>
      </c>
      <c r="S17" s="1308">
        <f ca="1">OFFSET(S17,0,-1)+1</f>
        <v>7</v>
      </c>
      <c r="T17" s="1308"/>
      <c r="U17" s="973">
        <f ca="1">OFFSET(U17,0,-2)+1</f>
        <v>8</v>
      </c>
      <c r="V17" s="618">
        <f ca="1">OFFSET(V17,0,-1)</f>
        <v>8</v>
      </c>
      <c r="W17" s="973">
        <f ca="1">OFFSET(W17,0,-1)+1</f>
        <v>9</v>
      </c>
    </row>
    <row r="18" spans="1:36" ht="22.5">
      <c r="A18" s="1309">
        <v>1</v>
      </c>
      <c r="B18" s="963"/>
      <c r="C18" s="963"/>
      <c r="D18" s="963"/>
      <c r="E18" s="929"/>
      <c r="F18" s="974"/>
      <c r="G18" s="974"/>
      <c r="H18" s="974"/>
      <c r="I18" s="931"/>
      <c r="J18" s="927"/>
      <c r="K18" s="911"/>
      <c r="L18" s="978" t="e">
        <f ca="1">mergeValue(A18)</f>
        <v>#NAME?</v>
      </c>
      <c r="M18" s="610" t="s">
        <v>19</v>
      </c>
      <c r="N18" s="615"/>
      <c r="O18" s="1310"/>
      <c r="P18" s="1310"/>
      <c r="Q18" s="1310"/>
      <c r="R18" s="1310"/>
      <c r="S18" s="1310"/>
      <c r="T18" s="1310"/>
      <c r="U18" s="1310"/>
      <c r="V18" s="1310"/>
      <c r="W18" s="1130" t="s">
        <v>718</v>
      </c>
      <c r="Y18" s="777"/>
      <c r="Z18" s="777" t="str">
        <f t="shared" ref="Z18:Z31" si="0">IF(M18="","",M18 )</f>
        <v>Наименование тарифа</v>
      </c>
      <c r="AA18" s="777"/>
      <c r="AB18" s="777"/>
      <c r="AC18" s="777"/>
      <c r="AI18" s="956"/>
      <c r="AJ18" s="956"/>
    </row>
    <row r="19" spans="1:36" ht="22.5">
      <c r="A19" s="1309"/>
      <c r="B19" s="1309">
        <v>1</v>
      </c>
      <c r="C19" s="963"/>
      <c r="D19" s="963"/>
      <c r="E19" s="974"/>
      <c r="F19" s="974"/>
      <c r="G19" s="974"/>
      <c r="H19" s="974"/>
      <c r="I19" s="969"/>
      <c r="J19" s="902"/>
      <c r="K19" s="905"/>
      <c r="L19" s="978" t="e">
        <f ca="1">mergeValue(A19) &amp;"."&amp; mergeValue(B19)</f>
        <v>#NAME?</v>
      </c>
      <c r="M19" s="658" t="s">
        <v>15</v>
      </c>
      <c r="N19" s="615"/>
      <c r="O19" s="1310"/>
      <c r="P19" s="1310"/>
      <c r="Q19" s="1310"/>
      <c r="R19" s="1310"/>
      <c r="S19" s="1310"/>
      <c r="T19" s="1310"/>
      <c r="U19" s="1310"/>
      <c r="V19" s="1310"/>
      <c r="W19" s="1130" t="s">
        <v>459</v>
      </c>
      <c r="Y19" s="777"/>
      <c r="Z19" s="777" t="str">
        <f t="shared" si="0"/>
        <v>Территория действия тарифа</v>
      </c>
      <c r="AA19" s="777"/>
      <c r="AB19" s="777"/>
      <c r="AC19" s="777"/>
      <c r="AI19" s="956"/>
      <c r="AJ19" s="956"/>
    </row>
    <row r="20" spans="1:36" ht="22.5">
      <c r="A20" s="1309"/>
      <c r="B20" s="1309"/>
      <c r="C20" s="1309">
        <v>1</v>
      </c>
      <c r="D20" s="963"/>
      <c r="E20" s="974"/>
      <c r="F20" s="974"/>
      <c r="G20" s="974"/>
      <c r="H20" s="974"/>
      <c r="I20" s="910"/>
      <c r="J20" s="902"/>
      <c r="K20" s="905"/>
      <c r="L20" s="978" t="e">
        <f ca="1">mergeValue(A20) &amp;"."&amp; mergeValue(B20)&amp;"."&amp; mergeValue(C20)</f>
        <v>#NAME?</v>
      </c>
      <c r="M20" s="659" t="s">
        <v>7</v>
      </c>
      <c r="N20" s="615"/>
      <c r="O20" s="1310"/>
      <c r="P20" s="1310"/>
      <c r="Q20" s="1310"/>
      <c r="R20" s="1310"/>
      <c r="S20" s="1310"/>
      <c r="T20" s="1310"/>
      <c r="U20" s="1310"/>
      <c r="V20" s="1310"/>
      <c r="W20" s="1130" t="s">
        <v>600</v>
      </c>
      <c r="Y20" s="777"/>
      <c r="Z20" s="777" t="str">
        <f t="shared" si="0"/>
        <v xml:space="preserve">Наименование системы теплоснабжения </v>
      </c>
      <c r="AA20" s="777"/>
      <c r="AB20" s="777"/>
      <c r="AC20" s="777"/>
      <c r="AI20" s="956"/>
      <c r="AJ20" s="956"/>
    </row>
    <row r="21" spans="1:36" ht="22.5">
      <c r="A21" s="1309"/>
      <c r="B21" s="1309"/>
      <c r="C21" s="1309"/>
      <c r="D21" s="1309">
        <v>1</v>
      </c>
      <c r="E21" s="974"/>
      <c r="F21" s="974"/>
      <c r="G21" s="974"/>
      <c r="H21" s="974"/>
      <c r="I21" s="910"/>
      <c r="J21" s="902"/>
      <c r="K21" s="905"/>
      <c r="L21" s="978" t="e">
        <f ca="1">mergeValue(A21) &amp;"."&amp; mergeValue(B21)&amp;"."&amp; mergeValue(C21)&amp;"."&amp; mergeValue(D21)</f>
        <v>#NAME?</v>
      </c>
      <c r="M21" s="660" t="s">
        <v>21</v>
      </c>
      <c r="N21" s="615"/>
      <c r="O21" s="1310"/>
      <c r="P21" s="1310"/>
      <c r="Q21" s="1310"/>
      <c r="R21" s="1310"/>
      <c r="S21" s="1310"/>
      <c r="T21" s="1310"/>
      <c r="U21" s="1310"/>
      <c r="V21" s="1310"/>
      <c r="W21" s="1130" t="s">
        <v>601</v>
      </c>
      <c r="Y21" s="777"/>
      <c r="Z21" s="777" t="str">
        <f t="shared" si="0"/>
        <v xml:space="preserve">Источник тепловой энергии  </v>
      </c>
      <c r="AA21" s="777"/>
      <c r="AB21" s="777"/>
      <c r="AC21" s="777"/>
      <c r="AI21" s="956"/>
      <c r="AJ21" s="956"/>
    </row>
    <row r="22" spans="1:36" ht="78.75">
      <c r="A22" s="1309"/>
      <c r="B22" s="1309"/>
      <c r="C22" s="1309"/>
      <c r="D22" s="1309"/>
      <c r="E22" s="1309">
        <v>1</v>
      </c>
      <c r="F22" s="974"/>
      <c r="G22" s="974"/>
      <c r="H22" s="963">
        <v>1</v>
      </c>
      <c r="I22" s="1309">
        <v>1</v>
      </c>
      <c r="J22" s="974"/>
      <c r="K22" s="913"/>
      <c r="L22" s="978" t="e">
        <f ca="1">mergeValue(A22) &amp;"."&amp; mergeValue(B22)&amp;"."&amp; mergeValue(C22)&amp;"."&amp; mergeValue(D22)&amp;"."&amp; mergeValue(E22)</f>
        <v>#NAME?</v>
      </c>
      <c r="M22" s="524" t="s">
        <v>8</v>
      </c>
      <c r="N22" s="615"/>
      <c r="O22" s="1311"/>
      <c r="P22" s="1311"/>
      <c r="Q22" s="1311"/>
      <c r="R22" s="1311"/>
      <c r="S22" s="1311"/>
      <c r="T22" s="1311"/>
      <c r="U22" s="1311"/>
      <c r="V22" s="1311"/>
      <c r="W22" s="1130" t="s">
        <v>719</v>
      </c>
      <c r="Y22" s="777"/>
      <c r="Z22" s="777" t="str">
        <f t="shared" si="0"/>
        <v>Схема подключения теплопотребляющей установки к коллектору источника тепловой энергии</v>
      </c>
      <c r="AA22" s="777"/>
      <c r="AB22" s="777"/>
      <c r="AC22" s="777"/>
      <c r="AI22" s="956"/>
      <c r="AJ22" s="956"/>
    </row>
    <row r="23" spans="1:36" ht="33.75">
      <c r="A23" s="1309"/>
      <c r="B23" s="1309"/>
      <c r="C23" s="1309"/>
      <c r="D23" s="1309"/>
      <c r="E23" s="1309"/>
      <c r="F23" s="1309">
        <v>1</v>
      </c>
      <c r="G23" s="963"/>
      <c r="H23" s="963"/>
      <c r="I23" s="1309"/>
      <c r="J23" s="1309">
        <v>1</v>
      </c>
      <c r="K23" s="914"/>
      <c r="L23" s="978" t="e">
        <f ca="1">mergeValue(A23) &amp;"."&amp; mergeValue(B23)&amp;"."&amp; mergeValue(C23)&amp;"."&amp; mergeValue(D23)&amp;"."&amp; mergeValue(E23)&amp;"."&amp; mergeValue(F23)</f>
        <v>#NAME?</v>
      </c>
      <c r="M23" s="525" t="s">
        <v>9</v>
      </c>
      <c r="N23" s="615"/>
      <c r="O23" s="1312"/>
      <c r="P23" s="1313"/>
      <c r="Q23" s="1313"/>
      <c r="R23" s="1313"/>
      <c r="S23" s="1313"/>
      <c r="T23" s="1313"/>
      <c r="U23" s="1313"/>
      <c r="V23" s="1314"/>
      <c r="W23" s="1130" t="s">
        <v>720</v>
      </c>
      <c r="Y23" s="777"/>
      <c r="Z23" s="777" t="str">
        <f t="shared" si="0"/>
        <v>Группа потребителей</v>
      </c>
      <c r="AA23" s="777"/>
      <c r="AB23" s="777"/>
      <c r="AC23" s="777"/>
      <c r="AI23" s="956"/>
      <c r="AJ23" s="956"/>
    </row>
    <row r="24" spans="1:36" ht="122.1" customHeight="1">
      <c r="A24" s="1309"/>
      <c r="B24" s="1309"/>
      <c r="C24" s="1309"/>
      <c r="D24" s="1309"/>
      <c r="E24" s="1309"/>
      <c r="F24" s="1309"/>
      <c r="G24" s="963">
        <v>1</v>
      </c>
      <c r="H24" s="963"/>
      <c r="I24" s="1309"/>
      <c r="J24" s="1309"/>
      <c r="K24" s="914">
        <v>1</v>
      </c>
      <c r="L24" s="978" t="e">
        <f ca="1">mergeValue(A24) &amp;"."&amp; mergeValue(B24)&amp;"."&amp; mergeValue(C24)&amp;"."&amp; mergeValue(D24)&amp;"."&amp; mergeValue(E24)&amp;"."&amp; mergeValue(F24)&amp;"."&amp; mergeValue(G24)</f>
        <v>#NAME?</v>
      </c>
      <c r="M24" s="1088"/>
      <c r="N24" s="615"/>
      <c r="O24" s="726"/>
      <c r="P24" s="726"/>
      <c r="Q24" s="1040"/>
      <c r="R24" s="1304"/>
      <c r="S24" s="1305" t="s">
        <v>83</v>
      </c>
      <c r="T24" s="1304"/>
      <c r="U24" s="1305" t="s">
        <v>84</v>
      </c>
      <c r="V24" s="726"/>
      <c r="W24" s="1279" t="s">
        <v>721</v>
      </c>
      <c r="X24" s="956" t="e">
        <f ca="1">strCheckDate(O25:V25)</f>
        <v>#NAME?</v>
      </c>
      <c r="Y24" s="777"/>
      <c r="Z24" s="777" t="str">
        <f t="shared" si="0"/>
        <v/>
      </c>
      <c r="AA24" s="777"/>
      <c r="AB24" s="777"/>
      <c r="AC24" s="777"/>
      <c r="AI24" s="956"/>
      <c r="AJ24" s="956"/>
    </row>
    <row r="25" spans="1:36" ht="11.25" hidden="1">
      <c r="A25" s="1309"/>
      <c r="B25" s="1309"/>
      <c r="C25" s="1309"/>
      <c r="D25" s="1309"/>
      <c r="E25" s="1309"/>
      <c r="F25" s="1309"/>
      <c r="G25" s="963"/>
      <c r="H25" s="963"/>
      <c r="I25" s="1309"/>
      <c r="J25" s="1309"/>
      <c r="K25" s="914"/>
      <c r="L25" s="752"/>
      <c r="M25" s="615"/>
      <c r="N25" s="615"/>
      <c r="O25" s="726"/>
      <c r="P25" s="726"/>
      <c r="Q25" s="732" t="str">
        <f>R24 &amp; "-" &amp; T24</f>
        <v>-</v>
      </c>
      <c r="R25" s="1304"/>
      <c r="S25" s="1305"/>
      <c r="T25" s="1304"/>
      <c r="U25" s="1305"/>
      <c r="V25" s="726"/>
      <c r="W25" s="1280"/>
      <c r="Y25" s="777"/>
      <c r="Z25" s="777" t="str">
        <f t="shared" si="0"/>
        <v/>
      </c>
      <c r="AA25" s="777"/>
      <c r="AB25" s="777"/>
      <c r="AC25" s="777"/>
      <c r="AI25" s="956"/>
      <c r="AJ25" s="956"/>
    </row>
    <row r="26" spans="1:36" ht="15" customHeight="1">
      <c r="A26" s="1309"/>
      <c r="B26" s="1309"/>
      <c r="C26" s="1309"/>
      <c r="D26" s="1309"/>
      <c r="E26" s="1309"/>
      <c r="F26" s="1309"/>
      <c r="G26" s="974"/>
      <c r="H26" s="963"/>
      <c r="I26" s="1309"/>
      <c r="J26" s="1309"/>
      <c r="K26" s="913"/>
      <c r="L26" s="654"/>
      <c r="M26" s="527" t="s">
        <v>24</v>
      </c>
      <c r="N26" s="954"/>
      <c r="O26" s="954"/>
      <c r="P26" s="954"/>
      <c r="Q26" s="954"/>
      <c r="R26" s="954"/>
      <c r="S26" s="954"/>
      <c r="T26" s="954"/>
      <c r="U26" s="954"/>
      <c r="V26" s="725"/>
      <c r="W26" s="1281"/>
      <c r="Y26" s="777"/>
      <c r="Z26" s="777" t="str">
        <f t="shared" si="0"/>
        <v>Добавить вид теплоносителя (параметры теплоносителя)</v>
      </c>
      <c r="AA26" s="777"/>
      <c r="AB26" s="777"/>
      <c r="AC26" s="777"/>
      <c r="AI26" s="956"/>
      <c r="AJ26" s="956"/>
    </row>
    <row r="27" spans="1:36" ht="15" customHeight="1">
      <c r="A27" s="1309"/>
      <c r="B27" s="1309"/>
      <c r="C27" s="1309"/>
      <c r="D27" s="1309"/>
      <c r="E27" s="1309"/>
      <c r="F27" s="974"/>
      <c r="G27" s="974"/>
      <c r="H27" s="963"/>
      <c r="I27" s="1309"/>
      <c r="J27" s="974"/>
      <c r="K27" s="913"/>
      <c r="L27" s="654"/>
      <c r="M27" s="526" t="s">
        <v>10</v>
      </c>
      <c r="N27" s="954"/>
      <c r="O27" s="954"/>
      <c r="P27" s="954"/>
      <c r="Q27" s="954"/>
      <c r="R27" s="954"/>
      <c r="S27" s="954"/>
      <c r="T27" s="954"/>
      <c r="U27" s="953"/>
      <c r="V27" s="954"/>
      <c r="W27" s="634"/>
      <c r="Y27" s="777"/>
      <c r="Z27" s="777" t="str">
        <f t="shared" si="0"/>
        <v>Добавить группу потребителей</v>
      </c>
      <c r="AA27" s="777"/>
      <c r="AB27" s="777"/>
      <c r="AC27" s="777"/>
      <c r="AI27" s="956"/>
      <c r="AJ27" s="956"/>
    </row>
    <row r="28" spans="1:36" ht="15" customHeight="1">
      <c r="A28" s="1309"/>
      <c r="B28" s="1309"/>
      <c r="C28" s="1309"/>
      <c r="D28" s="1309"/>
      <c r="E28" s="912"/>
      <c r="F28" s="974"/>
      <c r="G28" s="974"/>
      <c r="H28" s="974"/>
      <c r="I28" s="927"/>
      <c r="J28" s="942"/>
      <c r="K28" s="911"/>
      <c r="L28" s="654"/>
      <c r="M28" s="949" t="s">
        <v>11</v>
      </c>
      <c r="N28" s="954"/>
      <c r="O28" s="954"/>
      <c r="P28" s="954"/>
      <c r="Q28" s="954"/>
      <c r="R28" s="954"/>
      <c r="S28" s="954"/>
      <c r="T28" s="954"/>
      <c r="U28" s="953"/>
      <c r="V28" s="954"/>
      <c r="W28" s="634"/>
      <c r="Y28" s="777"/>
      <c r="Z28" s="777" t="str">
        <f t="shared" si="0"/>
        <v>Добавить схему подключения</v>
      </c>
      <c r="AA28" s="777"/>
      <c r="AB28" s="777"/>
      <c r="AC28" s="777"/>
      <c r="AI28" s="956"/>
      <c r="AJ28" s="956"/>
    </row>
    <row r="29" spans="1:36" ht="15" customHeight="1">
      <c r="A29" s="1309"/>
      <c r="B29" s="1309"/>
      <c r="C29" s="1309"/>
      <c r="D29" s="912"/>
      <c r="E29" s="912"/>
      <c r="F29" s="974"/>
      <c r="G29" s="974"/>
      <c r="H29" s="974"/>
      <c r="I29" s="927"/>
      <c r="J29" s="942"/>
      <c r="K29" s="911"/>
      <c r="L29" s="654"/>
      <c r="M29" s="948" t="s">
        <v>16</v>
      </c>
      <c r="N29" s="954"/>
      <c r="O29" s="954"/>
      <c r="P29" s="954"/>
      <c r="Q29" s="954"/>
      <c r="R29" s="954"/>
      <c r="S29" s="954"/>
      <c r="T29" s="954"/>
      <c r="U29" s="953"/>
      <c r="V29" s="954"/>
      <c r="W29" s="634"/>
      <c r="Y29" s="777"/>
      <c r="Z29" s="777" t="str">
        <f t="shared" si="0"/>
        <v>Добавить источник тепловой энергии</v>
      </c>
      <c r="AA29" s="777"/>
      <c r="AB29" s="777"/>
      <c r="AC29" s="777"/>
      <c r="AI29" s="956"/>
      <c r="AJ29" s="956"/>
    </row>
    <row r="30" spans="1:36" ht="15" customHeight="1">
      <c r="A30" s="1309"/>
      <c r="B30" s="1309"/>
      <c r="C30" s="912"/>
      <c r="D30" s="912"/>
      <c r="E30" s="912"/>
      <c r="F30" s="912"/>
      <c r="G30" s="917"/>
      <c r="H30" s="927"/>
      <c r="I30" s="915"/>
      <c r="J30" s="942"/>
      <c r="K30" s="916"/>
      <c r="L30" s="654"/>
      <c r="M30" s="947" t="s">
        <v>17</v>
      </c>
      <c r="N30" s="954"/>
      <c r="O30" s="954"/>
      <c r="P30" s="954"/>
      <c r="Q30" s="954"/>
      <c r="R30" s="954"/>
      <c r="S30" s="954"/>
      <c r="T30" s="954"/>
      <c r="U30" s="953"/>
      <c r="V30" s="954"/>
      <c r="W30" s="634"/>
      <c r="Y30" s="777"/>
      <c r="Z30" s="777" t="str">
        <f t="shared" si="0"/>
        <v>Добавить наименование системы теплоснабжения</v>
      </c>
      <c r="AA30" s="777"/>
      <c r="AB30" s="777"/>
      <c r="AC30" s="777"/>
      <c r="AI30" s="956"/>
      <c r="AJ30" s="956"/>
    </row>
    <row r="31" spans="1:36" ht="15" customHeight="1">
      <c r="A31" s="1309"/>
      <c r="B31" s="912"/>
      <c r="C31" s="912"/>
      <c r="D31" s="912"/>
      <c r="E31" s="912"/>
      <c r="F31" s="912"/>
      <c r="G31" s="917"/>
      <c r="H31" s="927"/>
      <c r="I31" s="927"/>
      <c r="J31" s="942"/>
      <c r="K31" s="911"/>
      <c r="L31" s="654"/>
      <c r="M31" s="696" t="s">
        <v>18</v>
      </c>
      <c r="N31" s="954"/>
      <c r="O31" s="954"/>
      <c r="P31" s="954"/>
      <c r="Q31" s="954"/>
      <c r="R31" s="954"/>
      <c r="S31" s="954"/>
      <c r="T31" s="954"/>
      <c r="U31" s="953"/>
      <c r="V31" s="954"/>
      <c r="W31" s="634"/>
      <c r="Y31" s="777"/>
      <c r="Z31" s="777" t="str">
        <f t="shared" si="0"/>
        <v>Добавить территорию действия тарифа</v>
      </c>
      <c r="AA31" s="777"/>
      <c r="AB31" s="777"/>
      <c r="AC31" s="777"/>
      <c r="AI31" s="956"/>
      <c r="AJ31" s="956"/>
    </row>
    <row r="32" spans="1:36" s="937" customFormat="1" ht="15" customHeight="1">
      <c r="L32" s="462"/>
      <c r="M32" s="699" t="s">
        <v>308</v>
      </c>
      <c r="N32" s="954"/>
      <c r="O32" s="954"/>
      <c r="P32" s="954"/>
      <c r="Q32" s="954"/>
      <c r="R32" s="954"/>
      <c r="S32" s="954"/>
      <c r="T32" s="954"/>
      <c r="U32" s="953"/>
      <c r="V32" s="954"/>
      <c r="W32" s="634"/>
      <c r="X32" s="958"/>
      <c r="Y32" s="958"/>
      <c r="Z32" s="958"/>
      <c r="AA32" s="958"/>
      <c r="AB32" s="958"/>
      <c r="AC32" s="958"/>
      <c r="AD32" s="958"/>
      <c r="AE32" s="958"/>
      <c r="AF32" s="958"/>
      <c r="AG32" s="958"/>
      <c r="AH32" s="958"/>
    </row>
    <row r="33" spans="1:34" ht="11.25">
      <c r="A33" s="938"/>
      <c r="B33" s="938"/>
      <c r="C33" s="938"/>
      <c r="D33" s="938"/>
      <c r="E33" s="938"/>
      <c r="F33" s="938"/>
      <c r="G33" s="938"/>
      <c r="H33" s="938"/>
      <c r="I33" s="938"/>
      <c r="J33" s="938"/>
      <c r="K33" s="938"/>
      <c r="X33" s="938"/>
      <c r="Y33" s="938"/>
      <c r="Z33" s="938"/>
      <c r="AA33" s="938"/>
      <c r="AB33" s="938"/>
      <c r="AC33" s="938"/>
      <c r="AD33" s="938"/>
      <c r="AE33" s="938"/>
      <c r="AF33" s="938"/>
      <c r="AG33" s="938"/>
      <c r="AH33" s="938"/>
    </row>
    <row r="34" spans="1:34" ht="90" customHeight="1">
      <c r="L34" s="1">
        <v>1</v>
      </c>
      <c r="M34" s="1272" t="s">
        <v>722</v>
      </c>
      <c r="N34" s="1272"/>
      <c r="O34" s="1272"/>
      <c r="P34" s="1272"/>
      <c r="Q34" s="1272"/>
      <c r="R34" s="1272"/>
      <c r="S34" s="1272"/>
      <c r="T34" s="1272"/>
      <c r="U34" s="1272"/>
      <c r="V34" s="1272"/>
      <c r="W34" s="1272"/>
    </row>
  </sheetData>
  <sheetProtection password="FA9C" sheet="1" objects="1" scenarios="1" formatColumns="0" formatRows="0"/>
  <dataConsolidate link="1"/>
  <mergeCells count="39">
    <mergeCell ref="L11:M11"/>
    <mergeCell ref="L5:T5"/>
    <mergeCell ref="O7:T7"/>
    <mergeCell ref="O8:T8"/>
    <mergeCell ref="O9:T9"/>
    <mergeCell ref="O10:T10"/>
    <mergeCell ref="O12:U12"/>
    <mergeCell ref="L13:V13"/>
    <mergeCell ref="W13:W16"/>
    <mergeCell ref="L14:L16"/>
    <mergeCell ref="M14:M16"/>
    <mergeCell ref="O14:T14"/>
    <mergeCell ref="U14:U16"/>
    <mergeCell ref="V14:V16"/>
    <mergeCell ref="O15:O16"/>
    <mergeCell ref="P15:Q15"/>
    <mergeCell ref="R15:T15"/>
    <mergeCell ref="S16:T16"/>
    <mergeCell ref="S17:T17"/>
    <mergeCell ref="A18:A31"/>
    <mergeCell ref="O18:V18"/>
    <mergeCell ref="B19:B30"/>
    <mergeCell ref="O19:V19"/>
    <mergeCell ref="C20:C29"/>
    <mergeCell ref="O20:V20"/>
    <mergeCell ref="D21:D28"/>
    <mergeCell ref="U24:U25"/>
    <mergeCell ref="W24:W26"/>
    <mergeCell ref="M34:W34"/>
    <mergeCell ref="O21:V21"/>
    <mergeCell ref="E22:E27"/>
    <mergeCell ref="I22:I27"/>
    <mergeCell ref="O22:V22"/>
    <mergeCell ref="F23:F26"/>
    <mergeCell ref="J23:J26"/>
    <mergeCell ref="O23:V23"/>
    <mergeCell ref="R24:R25"/>
    <mergeCell ref="S24:S25"/>
    <mergeCell ref="T24:T25"/>
  </mergeCells>
  <dataValidations count="10">
    <dataValidation allowBlank="1" sqref="WVT983066:WWE983072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L27:W32 L131098:W131104 L196634:W196640 L262170:W262176 L327706:W327712 L393242:W393248 L458778:W458784 L524314:W524320 L589850:W589856 L655386:W655392 L720922:W720928 L786458:W786464 L851994:W852000 L917530:W917536 L983066:W983072 L65562:W65568 L26:V26 ACZ26:ADK32 TD26:TO32 JH26:JS32 WVT26:WWE32 WLX26:WMI32 WCB26:WCM32 VSF26:VSQ32 VIJ26:VIU32 UYN26:UYY32 UOR26:UPC32 UEV26:UFG32 TUZ26:TVK32 TLD26:TLO32 TBH26:TBS32 SRL26:SRW32 SHP26:SIA32 RXT26:RYE32 RNX26:ROI32 REB26:REM32 QUF26:QUQ32 QKJ26:QKU32 QAN26:QAY32 PQR26:PRC32 PGV26:PHG32 OWZ26:OXK32 OND26:ONO32 ODH26:ODS32 NTL26:NTW32 NJP26:NKA32 MZT26:NAE32 MPX26:MQI32 MGB26:MGM32 LWF26:LWQ32 LMJ26:LMU32 LCN26:LCY32 KSR26:KTC32 KIV26:KJG32 JYZ26:JZK32 JPD26:JPO32 JFH26:JFS32 IVL26:IVW32 ILP26:IMA32 IBT26:ICE32 HRX26:HSI32 HIB26:HIM32 GYF26:GYQ32 GOJ26:GOU32 GEN26:GEY32 FUR26:FVC32 FKV26:FLG32 FAZ26:FBK32 ERD26:ERO32 EHH26:EHS32 DXL26:DXW32 DNP26:DOA32 DDT26:DEE32 CTX26:CUI32 CKB26:CKM32 CAF26:CAQ32 BQJ26:BQU32 BGN26:BGY32 AWR26:AXC32 AMV26:ANG32"/>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allowBlank="1" showInputMessage="1" showErrorMessage="1" prompt="Для выбора выполните двойной щелчок левой клавиши мыши по соответствующей ячейке." sqref="S65560 JO65560 TK65560 ADG65560 ANC65560 AWY65560 BGU65560 BQQ65560 CAM65560 CKI65560 CUE65560 DEA65560 DNW65560 DXS65560 EHO65560 ERK65560 FBG65560 FLC65560 FUY65560 GEU65560 GOQ65560 GYM65560 HII65560 HSE65560 ICA65560 ILW65560 IVS65560 JFO65560 JPK65560 JZG65560 KJC65560 KSY65560 LCU65560 LMQ65560 LWM65560 MGI65560 MQE65560 NAA65560 NJW65560 NTS65560 ODO65560 ONK65560 OXG65560 PHC65560 PQY65560 QAU65560 QKQ65560 QUM65560 REI65560 ROE65560 RYA65560 SHW65560 SRS65560 TBO65560 TLK65560 TVG65560 UFC65560 UOY65560 UYU65560 VIQ65560 VSM65560 WCI65560 WME65560 WWA65560 S131096 JO131096 TK131096 ADG131096 ANC131096 AWY131096 BGU131096 BQQ131096 CAM131096 CKI131096 CUE131096 DEA131096 DNW131096 DXS131096 EHO131096 ERK131096 FBG131096 FLC131096 FUY131096 GEU131096 GOQ131096 GYM131096 HII131096 HSE131096 ICA131096 ILW131096 IVS131096 JFO131096 JPK131096 JZG131096 KJC131096 KSY131096 LCU131096 LMQ131096 LWM131096 MGI131096 MQE131096 NAA131096 NJW131096 NTS131096 ODO131096 ONK131096 OXG131096 PHC131096 PQY131096 QAU131096 QKQ131096 QUM131096 REI131096 ROE131096 RYA131096 SHW131096 SRS131096 TBO131096 TLK131096 TVG131096 UFC131096 UOY131096 UYU131096 VIQ131096 VSM131096 WCI131096 WME131096 WWA131096 S196632 JO196632 TK196632 ADG196632 ANC196632 AWY196632 BGU196632 BQQ196632 CAM196632 CKI196632 CUE196632 DEA196632 DNW196632 DXS196632 EHO196632 ERK196632 FBG196632 FLC196632 FUY196632 GEU196632 GOQ196632 GYM196632 HII196632 HSE196632 ICA196632 ILW196632 IVS196632 JFO196632 JPK196632 JZG196632 KJC196632 KSY196632 LCU196632 LMQ196632 LWM196632 MGI196632 MQE196632 NAA196632 NJW196632 NTS196632 ODO196632 ONK196632 OXG196632 PHC196632 PQY196632 QAU196632 QKQ196632 QUM196632 REI196632 ROE196632 RYA196632 SHW196632 SRS196632 TBO196632 TLK196632 TVG196632 UFC196632 UOY196632 UYU196632 VIQ196632 VSM196632 WCI196632 WME196632 WWA196632 S262168 JO262168 TK262168 ADG262168 ANC262168 AWY262168 BGU262168 BQQ262168 CAM262168 CKI262168 CUE262168 DEA262168 DNW262168 DXS262168 EHO262168 ERK262168 FBG262168 FLC262168 FUY262168 GEU262168 GOQ262168 GYM262168 HII262168 HSE262168 ICA262168 ILW262168 IVS262168 JFO262168 JPK262168 JZG262168 KJC262168 KSY262168 LCU262168 LMQ262168 LWM262168 MGI262168 MQE262168 NAA262168 NJW262168 NTS262168 ODO262168 ONK262168 OXG262168 PHC262168 PQY262168 QAU262168 QKQ262168 QUM262168 REI262168 ROE262168 RYA262168 SHW262168 SRS262168 TBO262168 TLK262168 TVG262168 UFC262168 UOY262168 UYU262168 VIQ262168 VSM262168 WCI262168 WME262168 WWA262168 S327704 JO327704 TK327704 ADG327704 ANC327704 AWY327704 BGU327704 BQQ327704 CAM327704 CKI327704 CUE327704 DEA327704 DNW327704 DXS327704 EHO327704 ERK327704 FBG327704 FLC327704 FUY327704 GEU327704 GOQ327704 GYM327704 HII327704 HSE327704 ICA327704 ILW327704 IVS327704 JFO327704 JPK327704 JZG327704 KJC327704 KSY327704 LCU327704 LMQ327704 LWM327704 MGI327704 MQE327704 NAA327704 NJW327704 NTS327704 ODO327704 ONK327704 OXG327704 PHC327704 PQY327704 QAU327704 QKQ327704 QUM327704 REI327704 ROE327704 RYA327704 SHW327704 SRS327704 TBO327704 TLK327704 TVG327704 UFC327704 UOY327704 UYU327704 VIQ327704 VSM327704 WCI327704 WME327704 WWA327704 S393240 JO393240 TK393240 ADG393240 ANC393240 AWY393240 BGU393240 BQQ393240 CAM393240 CKI393240 CUE393240 DEA393240 DNW393240 DXS393240 EHO393240 ERK393240 FBG393240 FLC393240 FUY393240 GEU393240 GOQ393240 GYM393240 HII393240 HSE393240 ICA393240 ILW393240 IVS393240 JFO393240 JPK393240 JZG393240 KJC393240 KSY393240 LCU393240 LMQ393240 LWM393240 MGI393240 MQE393240 NAA393240 NJW393240 NTS393240 ODO393240 ONK393240 OXG393240 PHC393240 PQY393240 QAU393240 QKQ393240 QUM393240 REI393240 ROE393240 RYA393240 SHW393240 SRS393240 TBO393240 TLK393240 TVG393240 UFC393240 UOY393240 UYU393240 VIQ393240 VSM393240 WCI393240 WME393240 WWA393240 S458776 JO458776 TK458776 ADG458776 ANC458776 AWY458776 BGU458776 BQQ458776 CAM458776 CKI458776 CUE458776 DEA458776 DNW458776 DXS458776 EHO458776 ERK458776 FBG458776 FLC458776 FUY458776 GEU458776 GOQ458776 GYM458776 HII458776 HSE458776 ICA458776 ILW458776 IVS458776 JFO458776 JPK458776 JZG458776 KJC458776 KSY458776 LCU458776 LMQ458776 LWM458776 MGI458776 MQE458776 NAA458776 NJW458776 NTS458776 ODO458776 ONK458776 OXG458776 PHC458776 PQY458776 QAU458776 QKQ458776 QUM458776 REI458776 ROE458776 RYA458776 SHW458776 SRS458776 TBO458776 TLK458776 TVG458776 UFC458776 UOY458776 UYU458776 VIQ458776 VSM458776 WCI458776 WME458776 WWA458776 S524312 JO524312 TK524312 ADG524312 ANC524312 AWY524312 BGU524312 BQQ524312 CAM524312 CKI524312 CUE524312 DEA524312 DNW524312 DXS524312 EHO524312 ERK524312 FBG524312 FLC524312 FUY524312 GEU524312 GOQ524312 GYM524312 HII524312 HSE524312 ICA524312 ILW524312 IVS524312 JFO524312 JPK524312 JZG524312 KJC524312 KSY524312 LCU524312 LMQ524312 LWM524312 MGI524312 MQE524312 NAA524312 NJW524312 NTS524312 ODO524312 ONK524312 OXG524312 PHC524312 PQY524312 QAU524312 QKQ524312 QUM524312 REI524312 ROE524312 RYA524312 SHW524312 SRS524312 TBO524312 TLK524312 TVG524312 UFC524312 UOY524312 UYU524312 VIQ524312 VSM524312 WCI524312 WME524312 WWA524312 S589848 JO589848 TK589848 ADG589848 ANC589848 AWY589848 BGU589848 BQQ589848 CAM589848 CKI589848 CUE589848 DEA589848 DNW589848 DXS589848 EHO589848 ERK589848 FBG589848 FLC589848 FUY589848 GEU589848 GOQ589848 GYM589848 HII589848 HSE589848 ICA589848 ILW589848 IVS589848 JFO589848 JPK589848 JZG589848 KJC589848 KSY589848 LCU589848 LMQ589848 LWM589848 MGI589848 MQE589848 NAA589848 NJW589848 NTS589848 ODO589848 ONK589848 OXG589848 PHC589848 PQY589848 QAU589848 QKQ589848 QUM589848 REI589848 ROE589848 RYA589848 SHW589848 SRS589848 TBO589848 TLK589848 TVG589848 UFC589848 UOY589848 UYU589848 VIQ589848 VSM589848 WCI589848 WME589848 WWA589848 S655384 JO655384 TK655384 ADG655384 ANC655384 AWY655384 BGU655384 BQQ655384 CAM655384 CKI655384 CUE655384 DEA655384 DNW655384 DXS655384 EHO655384 ERK655384 FBG655384 FLC655384 FUY655384 GEU655384 GOQ655384 GYM655384 HII655384 HSE655384 ICA655384 ILW655384 IVS655384 JFO655384 JPK655384 JZG655384 KJC655384 KSY655384 LCU655384 LMQ655384 LWM655384 MGI655384 MQE655384 NAA655384 NJW655384 NTS655384 ODO655384 ONK655384 OXG655384 PHC655384 PQY655384 QAU655384 QKQ655384 QUM655384 REI655384 ROE655384 RYA655384 SHW655384 SRS655384 TBO655384 TLK655384 TVG655384 UFC655384 UOY655384 UYU655384 VIQ655384 VSM655384 WCI655384 WME655384 WWA655384 S720920 JO720920 TK720920 ADG720920 ANC720920 AWY720920 BGU720920 BQQ720920 CAM720920 CKI720920 CUE720920 DEA720920 DNW720920 DXS720920 EHO720920 ERK720920 FBG720920 FLC720920 FUY720920 GEU720920 GOQ720920 GYM720920 HII720920 HSE720920 ICA720920 ILW720920 IVS720920 JFO720920 JPK720920 JZG720920 KJC720920 KSY720920 LCU720920 LMQ720920 LWM720920 MGI720920 MQE720920 NAA720920 NJW720920 NTS720920 ODO720920 ONK720920 OXG720920 PHC720920 PQY720920 QAU720920 QKQ720920 QUM720920 REI720920 ROE720920 RYA720920 SHW720920 SRS720920 TBO720920 TLK720920 TVG720920 UFC720920 UOY720920 UYU720920 VIQ720920 VSM720920 WCI720920 WME720920 WWA720920 S786456 JO786456 TK786456 ADG786456 ANC786456 AWY786456 BGU786456 BQQ786456 CAM786456 CKI786456 CUE786456 DEA786456 DNW786456 DXS786456 EHO786456 ERK786456 FBG786456 FLC786456 FUY786456 GEU786456 GOQ786456 GYM786456 HII786456 HSE786456 ICA786456 ILW786456 IVS786456 JFO786456 JPK786456 JZG786456 KJC786456 KSY786456 LCU786456 LMQ786456 LWM786456 MGI786456 MQE786456 NAA786456 NJW786456 NTS786456 ODO786456 ONK786456 OXG786456 PHC786456 PQY786456 QAU786456 QKQ786456 QUM786456 REI786456 ROE786456 RYA786456 SHW786456 SRS786456 TBO786456 TLK786456 TVG786456 UFC786456 UOY786456 UYU786456 VIQ786456 VSM786456 WCI786456 WME786456 WWA786456 S851992 JO851992 TK851992 ADG851992 ANC851992 AWY851992 BGU851992 BQQ851992 CAM851992 CKI851992 CUE851992 DEA851992 DNW851992 DXS851992 EHO851992 ERK851992 FBG851992 FLC851992 FUY851992 GEU851992 GOQ851992 GYM851992 HII851992 HSE851992 ICA851992 ILW851992 IVS851992 JFO851992 JPK851992 JZG851992 KJC851992 KSY851992 LCU851992 LMQ851992 LWM851992 MGI851992 MQE851992 NAA851992 NJW851992 NTS851992 ODO851992 ONK851992 OXG851992 PHC851992 PQY851992 QAU851992 QKQ851992 QUM851992 REI851992 ROE851992 RYA851992 SHW851992 SRS851992 TBO851992 TLK851992 TVG851992 UFC851992 UOY851992 UYU851992 VIQ851992 VSM851992 WCI851992 WME851992 WWA851992 S917528 JO917528 TK917528 ADG917528 ANC917528 AWY917528 BGU917528 BQQ917528 CAM917528 CKI917528 CUE917528 DEA917528 DNW917528 DXS917528 EHO917528 ERK917528 FBG917528 FLC917528 FUY917528 GEU917528 GOQ917528 GYM917528 HII917528 HSE917528 ICA917528 ILW917528 IVS917528 JFO917528 JPK917528 JZG917528 KJC917528 KSY917528 LCU917528 LMQ917528 LWM917528 MGI917528 MQE917528 NAA917528 NJW917528 NTS917528 ODO917528 ONK917528 OXG917528 PHC917528 PQY917528 QAU917528 QKQ917528 QUM917528 REI917528 ROE917528 RYA917528 SHW917528 SRS917528 TBO917528 TLK917528 TVG917528 UFC917528 UOY917528 UYU917528 VIQ917528 VSM917528 WCI917528 WME917528 WWA917528 S983064 JO983064 TK983064 ADG983064 ANC983064 AWY983064 BGU983064 BQQ983064 CAM983064 CKI983064 CUE983064 DEA983064 DNW983064 DXS983064 EHO983064 ERK983064 FBG983064 FLC983064 FUY983064 GEU983064 GOQ983064 GYM983064 HII983064 HSE983064 ICA983064 ILW983064 IVS983064 JFO983064 JPK983064 JZG983064 KJC983064 KSY983064 LCU983064 LMQ983064 LWM983064 MGI983064 MQE983064 NAA983064 NJW983064 NTS983064 ODO983064 ONK983064 OXG983064 PHC983064 PQY983064 QAU983064 QKQ983064 QUM983064 REI983064 ROE983064 RYA983064 SHW983064 SRS983064 TBO983064 TLK983064 TVG983064 UFC983064 UOY983064 UYU983064 VIQ983064 VSM983064 WCI983064 WME983064 WWA983064 U458776 U524312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589848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655384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720920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786456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851992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917528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983064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65560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131096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196632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WMG24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262168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WWC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WCK24 VSO24 VIS24 UYW24 UPA24 UFE24 TVI24 TLM24 TBQ24 SRU24 SHY24 RYC24 ROG24 REK24 QUO24 QKS24 QAW24 PRA24 PHE24 OXI24 ONM24 ODQ24 NTU24 NJY24 NAC24 MQG24 MGK24 LWO24 LMS24 LCW24 KTA24 KJE24 JZI24 JPM24 JFQ24 IVU24 ILY24 ICC24 HSG24 HIK24 GYO24 GOS24 GEW24 FVA24 FLE24 FBI24 ERM24 EHQ24 DXU24 DNY24 DEC24 CUG24 CKK24 CAO24 BQS24 BGW24 AXA24 ANE24 ADI24 TM24 TK24 JQ24 WWA24 WME24 WCI24 VSM24 VIQ24 UYU24 UOY24 UFC24 TVG24 TLK24 TBO24 SRS24 SHW24 RYA24 ROE24 REI24 QUM24 QKQ24 QAU24 PQY24 PHC24 OXG24 ONK24 ODO24 NTS24 NJW24 NAA24 MQE24 MGI24 LWM24 LMQ24 LCU24 KSY24 KJC24 JZG24 JPK24 JFO24 IVS24 ILW24 ICA24 HSE24 HII24 GYM24 GOQ24 GEU24 FUY24 FLC24 FBG24 ERK24 EHO24 DXS24 DNW24 DEA24 CUE24 CKI24 CAM24 BQQ24 BGU24 AWY24 ANC24 ADG24 JO24 U24 S24 U327704 U393240 WWC2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 JN65560 TJ65560 ADF65560 ANB65560 AWX65560 BGT65560 BQP65560 CAL65560 CKH65560 CUD65560 DDZ65560 DNV65560 DXR65560 EHN65560 ERJ65560 FBF65560 FLB65560 FUX65560 GET65560 GOP65560 GYL65560 HIH65560 HSD65560 IBZ65560 ILV65560 IVR65560 JFN65560 JPJ65560 JZF65560 KJB65560 KSX65560 LCT65560 LMP65560 LWL65560 MGH65560 MQD65560 MZZ65560 NJV65560 NTR65560 ODN65560 ONJ65560 OXF65560 PHB65560 PQX65560 QAT65560 QKP65560 QUL65560 REH65560 ROD65560 RXZ65560 SHV65560 SRR65560 TBN65560 TLJ65560 TVF65560 UFB65560 UOX65560 UYT65560 VIP65560 VSL65560 WCH65560 WMD65560 WVZ65560 R131096 JN131096 TJ131096 ADF131096 ANB131096 AWX131096 BGT131096 BQP131096 CAL131096 CKH131096 CUD131096 DDZ131096 DNV131096 DXR131096 EHN131096 ERJ131096 FBF131096 FLB131096 FUX131096 GET131096 GOP131096 GYL131096 HIH131096 HSD131096 IBZ131096 ILV131096 IVR131096 JFN131096 JPJ131096 JZF131096 KJB131096 KSX131096 LCT131096 LMP131096 LWL131096 MGH131096 MQD131096 MZZ131096 NJV131096 NTR131096 ODN131096 ONJ131096 OXF131096 PHB131096 PQX131096 QAT131096 QKP131096 QUL131096 REH131096 ROD131096 RXZ131096 SHV131096 SRR131096 TBN131096 TLJ131096 TVF131096 UFB131096 UOX131096 UYT131096 VIP131096 VSL131096 WCH131096 WMD131096 WVZ131096 R196632 JN196632 TJ196632 ADF196632 ANB196632 AWX196632 BGT196632 BQP196632 CAL196632 CKH196632 CUD196632 DDZ196632 DNV196632 DXR196632 EHN196632 ERJ196632 FBF196632 FLB196632 FUX196632 GET196632 GOP196632 GYL196632 HIH196632 HSD196632 IBZ196632 ILV196632 IVR196632 JFN196632 JPJ196632 JZF196632 KJB196632 KSX196632 LCT196632 LMP196632 LWL196632 MGH196632 MQD196632 MZZ196632 NJV196632 NTR196632 ODN196632 ONJ196632 OXF196632 PHB196632 PQX196632 QAT196632 QKP196632 QUL196632 REH196632 ROD196632 RXZ196632 SHV196632 SRR196632 TBN196632 TLJ196632 TVF196632 UFB196632 UOX196632 UYT196632 VIP196632 VSL196632 WCH196632 WMD196632 WVZ196632 R262168 JN262168 TJ262168 ADF262168 ANB262168 AWX262168 BGT262168 BQP262168 CAL262168 CKH262168 CUD262168 DDZ262168 DNV262168 DXR262168 EHN262168 ERJ262168 FBF262168 FLB262168 FUX262168 GET262168 GOP262168 GYL262168 HIH262168 HSD262168 IBZ262168 ILV262168 IVR262168 JFN262168 JPJ262168 JZF262168 KJB262168 KSX262168 LCT262168 LMP262168 LWL262168 MGH262168 MQD262168 MZZ262168 NJV262168 NTR262168 ODN262168 ONJ262168 OXF262168 PHB262168 PQX262168 QAT262168 QKP262168 QUL262168 REH262168 ROD262168 RXZ262168 SHV262168 SRR262168 TBN262168 TLJ262168 TVF262168 UFB262168 UOX262168 UYT262168 VIP262168 VSL262168 WCH262168 WMD262168 WVZ262168 R327704 JN327704 TJ327704 ADF327704 ANB327704 AWX327704 BGT327704 BQP327704 CAL327704 CKH327704 CUD327704 DDZ327704 DNV327704 DXR327704 EHN327704 ERJ327704 FBF327704 FLB327704 FUX327704 GET327704 GOP327704 GYL327704 HIH327704 HSD327704 IBZ327704 ILV327704 IVR327704 JFN327704 JPJ327704 JZF327704 KJB327704 KSX327704 LCT327704 LMP327704 LWL327704 MGH327704 MQD327704 MZZ327704 NJV327704 NTR327704 ODN327704 ONJ327704 OXF327704 PHB327704 PQX327704 QAT327704 QKP327704 QUL327704 REH327704 ROD327704 RXZ327704 SHV327704 SRR327704 TBN327704 TLJ327704 TVF327704 UFB327704 UOX327704 UYT327704 VIP327704 VSL327704 WCH327704 WMD327704 WVZ327704 R393240 JN393240 TJ393240 ADF393240 ANB393240 AWX393240 BGT393240 BQP393240 CAL393240 CKH393240 CUD393240 DDZ393240 DNV393240 DXR393240 EHN393240 ERJ393240 FBF393240 FLB393240 FUX393240 GET393240 GOP393240 GYL393240 HIH393240 HSD393240 IBZ393240 ILV393240 IVR393240 JFN393240 JPJ393240 JZF393240 KJB393240 KSX393240 LCT393240 LMP393240 LWL393240 MGH393240 MQD393240 MZZ393240 NJV393240 NTR393240 ODN393240 ONJ393240 OXF393240 PHB393240 PQX393240 QAT393240 QKP393240 QUL393240 REH393240 ROD393240 RXZ393240 SHV393240 SRR393240 TBN393240 TLJ393240 TVF393240 UFB393240 UOX393240 UYT393240 VIP393240 VSL393240 WCH393240 WMD393240 WVZ393240 R458776 JN458776 TJ458776 ADF458776 ANB458776 AWX458776 BGT458776 BQP458776 CAL458776 CKH458776 CUD458776 DDZ458776 DNV458776 DXR458776 EHN458776 ERJ458776 FBF458776 FLB458776 FUX458776 GET458776 GOP458776 GYL458776 HIH458776 HSD458776 IBZ458776 ILV458776 IVR458776 JFN458776 JPJ458776 JZF458776 KJB458776 KSX458776 LCT458776 LMP458776 LWL458776 MGH458776 MQD458776 MZZ458776 NJV458776 NTR458776 ODN458776 ONJ458776 OXF458776 PHB458776 PQX458776 QAT458776 QKP458776 QUL458776 REH458776 ROD458776 RXZ458776 SHV458776 SRR458776 TBN458776 TLJ458776 TVF458776 UFB458776 UOX458776 UYT458776 VIP458776 VSL458776 WCH458776 WMD458776 WVZ458776 R524312 JN524312 TJ524312 ADF524312 ANB524312 AWX524312 BGT524312 BQP524312 CAL524312 CKH524312 CUD524312 DDZ524312 DNV524312 DXR524312 EHN524312 ERJ524312 FBF524312 FLB524312 FUX524312 GET524312 GOP524312 GYL524312 HIH524312 HSD524312 IBZ524312 ILV524312 IVR524312 JFN524312 JPJ524312 JZF524312 KJB524312 KSX524312 LCT524312 LMP524312 LWL524312 MGH524312 MQD524312 MZZ524312 NJV524312 NTR524312 ODN524312 ONJ524312 OXF524312 PHB524312 PQX524312 QAT524312 QKP524312 QUL524312 REH524312 ROD524312 RXZ524312 SHV524312 SRR524312 TBN524312 TLJ524312 TVF524312 UFB524312 UOX524312 UYT524312 VIP524312 VSL524312 WCH524312 WMD524312 WVZ524312 R589848 JN589848 TJ589848 ADF589848 ANB589848 AWX589848 BGT589848 BQP589848 CAL589848 CKH589848 CUD589848 DDZ589848 DNV589848 DXR589848 EHN589848 ERJ589848 FBF589848 FLB589848 FUX589848 GET589848 GOP589848 GYL589848 HIH589848 HSD589848 IBZ589848 ILV589848 IVR589848 JFN589848 JPJ589848 JZF589848 KJB589848 KSX589848 LCT589848 LMP589848 LWL589848 MGH589848 MQD589848 MZZ589848 NJV589848 NTR589848 ODN589848 ONJ589848 OXF589848 PHB589848 PQX589848 QAT589848 QKP589848 QUL589848 REH589848 ROD589848 RXZ589848 SHV589848 SRR589848 TBN589848 TLJ589848 TVF589848 UFB589848 UOX589848 UYT589848 VIP589848 VSL589848 WCH589848 WMD589848 WVZ589848 R655384 JN655384 TJ655384 ADF655384 ANB655384 AWX655384 BGT655384 BQP655384 CAL655384 CKH655384 CUD655384 DDZ655384 DNV655384 DXR655384 EHN655384 ERJ655384 FBF655384 FLB655384 FUX655384 GET655384 GOP655384 GYL655384 HIH655384 HSD655384 IBZ655384 ILV655384 IVR655384 JFN655384 JPJ655384 JZF655384 KJB655384 KSX655384 LCT655384 LMP655384 LWL655384 MGH655384 MQD655384 MZZ655384 NJV655384 NTR655384 ODN655384 ONJ655384 OXF655384 PHB655384 PQX655384 QAT655384 QKP655384 QUL655384 REH655384 ROD655384 RXZ655384 SHV655384 SRR655384 TBN655384 TLJ655384 TVF655384 UFB655384 UOX655384 UYT655384 VIP655384 VSL655384 WCH655384 WMD655384 WVZ655384 R720920 JN720920 TJ720920 ADF720920 ANB720920 AWX720920 BGT720920 BQP720920 CAL720920 CKH720920 CUD720920 DDZ720920 DNV720920 DXR720920 EHN720920 ERJ720920 FBF720920 FLB720920 FUX720920 GET720920 GOP720920 GYL720920 HIH720920 HSD720920 IBZ720920 ILV720920 IVR720920 JFN720920 JPJ720920 JZF720920 KJB720920 KSX720920 LCT720920 LMP720920 LWL720920 MGH720920 MQD720920 MZZ720920 NJV720920 NTR720920 ODN720920 ONJ720920 OXF720920 PHB720920 PQX720920 QAT720920 QKP720920 QUL720920 REH720920 ROD720920 RXZ720920 SHV720920 SRR720920 TBN720920 TLJ720920 TVF720920 UFB720920 UOX720920 UYT720920 VIP720920 VSL720920 WCH720920 WMD720920 WVZ720920 R786456 JN786456 TJ786456 ADF786456 ANB786456 AWX786456 BGT786456 BQP786456 CAL786456 CKH786456 CUD786456 DDZ786456 DNV786456 DXR786456 EHN786456 ERJ786456 FBF786456 FLB786456 FUX786456 GET786456 GOP786456 GYL786456 HIH786456 HSD786456 IBZ786456 ILV786456 IVR786456 JFN786456 JPJ786456 JZF786456 KJB786456 KSX786456 LCT786456 LMP786456 LWL786456 MGH786456 MQD786456 MZZ786456 NJV786456 NTR786456 ODN786456 ONJ786456 OXF786456 PHB786456 PQX786456 QAT786456 QKP786456 QUL786456 REH786456 ROD786456 RXZ786456 SHV786456 SRR786456 TBN786456 TLJ786456 TVF786456 UFB786456 UOX786456 UYT786456 VIP786456 VSL786456 WCH786456 WMD786456 WVZ786456 R851992 JN851992 TJ851992 ADF851992 ANB851992 AWX851992 BGT851992 BQP851992 CAL851992 CKH851992 CUD851992 DDZ851992 DNV851992 DXR851992 EHN851992 ERJ851992 FBF851992 FLB851992 FUX851992 GET851992 GOP851992 GYL851992 HIH851992 HSD851992 IBZ851992 ILV851992 IVR851992 JFN851992 JPJ851992 JZF851992 KJB851992 KSX851992 LCT851992 LMP851992 LWL851992 MGH851992 MQD851992 MZZ851992 NJV851992 NTR851992 ODN851992 ONJ851992 OXF851992 PHB851992 PQX851992 QAT851992 QKP851992 QUL851992 REH851992 ROD851992 RXZ851992 SHV851992 SRR851992 TBN851992 TLJ851992 TVF851992 UFB851992 UOX851992 UYT851992 VIP851992 VSL851992 WCH851992 WMD851992 WVZ851992 R917528 JN917528 TJ917528 ADF917528 ANB917528 AWX917528 BGT917528 BQP917528 CAL917528 CKH917528 CUD917528 DDZ917528 DNV917528 DXR917528 EHN917528 ERJ917528 FBF917528 FLB917528 FUX917528 GET917528 GOP917528 GYL917528 HIH917528 HSD917528 IBZ917528 ILV917528 IVR917528 JFN917528 JPJ917528 JZF917528 KJB917528 KSX917528 LCT917528 LMP917528 LWL917528 MGH917528 MQD917528 MZZ917528 NJV917528 NTR917528 ODN917528 ONJ917528 OXF917528 PHB917528 PQX917528 QAT917528 QKP917528 QUL917528 REH917528 ROD917528 RXZ917528 SHV917528 SRR917528 TBN917528 TLJ917528 TVF917528 UFB917528 UOX917528 UYT917528 VIP917528 VSL917528 WCH917528 WMD917528 WVZ917528 R983064 JN983064 TJ983064 ADF983064 ANB983064 AWX983064 BGT983064 BQP983064 CAL983064 CKH983064 CUD983064 DDZ983064 DNV983064 DXR983064 EHN983064 ERJ983064 FBF983064 FLB983064 FUX983064 GET983064 GOP983064 GYL983064 HIH983064 HSD983064 IBZ983064 ILV983064 IVR983064 JFN983064 JPJ983064 JZF983064 KJB983064 KSX983064 LCT983064 LMP983064 LWL983064 MGH983064 MQD983064 MZZ983064 NJV983064 NTR983064 ODN983064 ONJ983064 OXF983064 PHB983064 PQX983064 QAT983064 QKP983064 QUL983064 REH983064 ROD983064 RXZ983064 SHV983064 SRR983064 TBN983064 TLJ983064 TVF983064 UFB983064 UOX983064 UYT983064 VIP983064 VSL983064 WCH983064 WMD983064 WVZ983064 WWB983064 T65560 JP65560 TL65560 ADH65560 AND65560 AWZ65560 BGV65560 BQR65560 CAN65560 CKJ65560 CUF65560 DEB65560 DNX65560 DXT65560 EHP65560 ERL65560 FBH65560 FLD65560 FUZ65560 GEV65560 GOR65560 GYN65560 HIJ65560 HSF65560 ICB65560 ILX65560 IVT65560 JFP65560 JPL65560 JZH65560 KJD65560 KSZ65560 LCV65560 LMR65560 LWN65560 MGJ65560 MQF65560 NAB65560 NJX65560 NTT65560 ODP65560 ONL65560 OXH65560 PHD65560 PQZ65560 QAV65560 QKR65560 QUN65560 REJ65560 ROF65560 RYB65560 SHX65560 SRT65560 TBP65560 TLL65560 TVH65560 UFD65560 UOZ65560 UYV65560 VIR65560 VSN65560 WCJ65560 WMF65560 WWB65560 T131096 JP131096 TL131096 ADH131096 AND131096 AWZ131096 BGV131096 BQR131096 CAN131096 CKJ131096 CUF131096 DEB131096 DNX131096 DXT131096 EHP131096 ERL131096 FBH131096 FLD131096 FUZ131096 GEV131096 GOR131096 GYN131096 HIJ131096 HSF131096 ICB131096 ILX131096 IVT131096 JFP131096 JPL131096 JZH131096 KJD131096 KSZ131096 LCV131096 LMR131096 LWN131096 MGJ131096 MQF131096 NAB131096 NJX131096 NTT131096 ODP131096 ONL131096 OXH131096 PHD131096 PQZ131096 QAV131096 QKR131096 QUN131096 REJ131096 ROF131096 RYB131096 SHX131096 SRT131096 TBP131096 TLL131096 TVH131096 UFD131096 UOZ131096 UYV131096 VIR131096 VSN131096 WCJ131096 WMF131096 WWB131096 T196632 JP196632 TL196632 ADH196632 AND196632 AWZ196632 BGV196632 BQR196632 CAN196632 CKJ196632 CUF196632 DEB196632 DNX196632 DXT196632 EHP196632 ERL196632 FBH196632 FLD196632 FUZ196632 GEV196632 GOR196632 GYN196632 HIJ196632 HSF196632 ICB196632 ILX196632 IVT196632 JFP196632 JPL196632 JZH196632 KJD196632 KSZ196632 LCV196632 LMR196632 LWN196632 MGJ196632 MQF196632 NAB196632 NJX196632 NTT196632 ODP196632 ONL196632 OXH196632 PHD196632 PQZ196632 QAV196632 QKR196632 QUN196632 REJ196632 ROF196632 RYB196632 SHX196632 SRT196632 TBP196632 TLL196632 TVH196632 UFD196632 UOZ196632 UYV196632 VIR196632 VSN196632 WCJ196632 WMF196632 WWB196632 T262168 JP262168 TL262168 ADH262168 AND262168 AWZ262168 BGV262168 BQR262168 CAN262168 CKJ262168 CUF262168 DEB262168 DNX262168 DXT262168 EHP262168 ERL262168 FBH262168 FLD262168 FUZ262168 GEV262168 GOR262168 GYN262168 HIJ262168 HSF262168 ICB262168 ILX262168 IVT262168 JFP262168 JPL262168 JZH262168 KJD262168 KSZ262168 LCV262168 LMR262168 LWN262168 MGJ262168 MQF262168 NAB262168 NJX262168 NTT262168 ODP262168 ONL262168 OXH262168 PHD262168 PQZ262168 QAV262168 QKR262168 QUN262168 REJ262168 ROF262168 RYB262168 SHX262168 SRT262168 TBP262168 TLL262168 TVH262168 UFD262168 UOZ262168 UYV262168 VIR262168 VSN262168 WCJ262168 WMF262168 WWB262168 T327704 JP327704 TL327704 ADH327704 AND327704 AWZ327704 BGV327704 BQR327704 CAN327704 CKJ327704 CUF327704 DEB327704 DNX327704 DXT327704 EHP327704 ERL327704 FBH327704 FLD327704 FUZ327704 GEV327704 GOR327704 GYN327704 HIJ327704 HSF327704 ICB327704 ILX327704 IVT327704 JFP327704 JPL327704 JZH327704 KJD327704 KSZ327704 LCV327704 LMR327704 LWN327704 MGJ327704 MQF327704 NAB327704 NJX327704 NTT327704 ODP327704 ONL327704 OXH327704 PHD327704 PQZ327704 QAV327704 QKR327704 QUN327704 REJ327704 ROF327704 RYB327704 SHX327704 SRT327704 TBP327704 TLL327704 TVH327704 UFD327704 UOZ327704 UYV327704 VIR327704 VSN327704 WCJ327704 WMF327704 WWB327704 T393240 JP393240 TL393240 ADH393240 AND393240 AWZ393240 BGV393240 BQR393240 CAN393240 CKJ393240 CUF393240 DEB393240 DNX393240 DXT393240 EHP393240 ERL393240 FBH393240 FLD393240 FUZ393240 GEV393240 GOR393240 GYN393240 HIJ393240 HSF393240 ICB393240 ILX393240 IVT393240 JFP393240 JPL393240 JZH393240 KJD393240 KSZ393240 LCV393240 LMR393240 LWN393240 MGJ393240 MQF393240 NAB393240 NJX393240 NTT393240 ODP393240 ONL393240 OXH393240 PHD393240 PQZ393240 QAV393240 QKR393240 QUN393240 REJ393240 ROF393240 RYB393240 SHX393240 SRT393240 TBP393240 TLL393240 TVH393240 UFD393240 UOZ393240 UYV393240 VIR393240 VSN393240 WCJ393240 WMF393240 WWB393240 T458776 JP458776 TL458776 ADH458776 AND458776 AWZ458776 BGV458776 BQR458776 CAN458776 CKJ458776 CUF458776 DEB458776 DNX458776 DXT458776 EHP458776 ERL458776 FBH458776 FLD458776 FUZ458776 GEV458776 GOR458776 GYN458776 HIJ458776 HSF458776 ICB458776 ILX458776 IVT458776 JFP458776 JPL458776 JZH458776 KJD458776 KSZ458776 LCV458776 LMR458776 LWN458776 MGJ458776 MQF458776 NAB458776 NJX458776 NTT458776 ODP458776 ONL458776 OXH458776 PHD458776 PQZ458776 QAV458776 QKR458776 QUN458776 REJ458776 ROF458776 RYB458776 SHX458776 SRT458776 TBP458776 TLL458776 TVH458776 UFD458776 UOZ458776 UYV458776 VIR458776 VSN458776 WCJ458776 WMF458776 WWB458776 T524312 JP524312 TL524312 ADH524312 AND524312 AWZ524312 BGV524312 BQR524312 CAN524312 CKJ524312 CUF524312 DEB524312 DNX524312 DXT524312 EHP524312 ERL524312 FBH524312 FLD524312 FUZ524312 GEV524312 GOR524312 GYN524312 HIJ524312 HSF524312 ICB524312 ILX524312 IVT524312 JFP524312 JPL524312 JZH524312 KJD524312 KSZ524312 LCV524312 LMR524312 LWN524312 MGJ524312 MQF524312 NAB524312 NJX524312 NTT524312 ODP524312 ONL524312 OXH524312 PHD524312 PQZ524312 QAV524312 QKR524312 QUN524312 REJ524312 ROF524312 RYB524312 SHX524312 SRT524312 TBP524312 TLL524312 TVH524312 UFD524312 UOZ524312 UYV524312 VIR524312 VSN524312 WCJ524312 WMF524312 WWB524312 T589848 JP589848 TL589848 ADH589848 AND589848 AWZ589848 BGV589848 BQR589848 CAN589848 CKJ589848 CUF589848 DEB589848 DNX589848 DXT589848 EHP589848 ERL589848 FBH589848 FLD589848 FUZ589848 GEV589848 GOR589848 GYN589848 HIJ589848 HSF589848 ICB589848 ILX589848 IVT589848 JFP589848 JPL589848 JZH589848 KJD589848 KSZ589848 LCV589848 LMR589848 LWN589848 MGJ589848 MQF589848 NAB589848 NJX589848 NTT589848 ODP589848 ONL589848 OXH589848 PHD589848 PQZ589848 QAV589848 QKR589848 QUN589848 REJ589848 ROF589848 RYB589848 SHX589848 SRT589848 TBP589848 TLL589848 TVH589848 UFD589848 UOZ589848 UYV589848 VIR589848 VSN589848 WCJ589848 WMF589848 WWB589848 T655384 JP655384 TL655384 ADH655384 AND655384 AWZ655384 BGV655384 BQR655384 CAN655384 CKJ655384 CUF655384 DEB655384 DNX655384 DXT655384 EHP655384 ERL655384 FBH655384 FLD655384 FUZ655384 GEV655384 GOR655384 GYN655384 HIJ655384 HSF655384 ICB655384 ILX655384 IVT655384 JFP655384 JPL655384 JZH655384 KJD655384 KSZ655384 LCV655384 LMR655384 LWN655384 MGJ655384 MQF655384 NAB655384 NJX655384 NTT655384 ODP655384 ONL655384 OXH655384 PHD655384 PQZ655384 QAV655384 QKR655384 QUN655384 REJ655384 ROF655384 RYB655384 SHX655384 SRT655384 TBP655384 TLL655384 TVH655384 UFD655384 UOZ655384 UYV655384 VIR655384 VSN655384 WCJ655384 WMF655384 WWB655384 T720920 JP720920 TL720920 ADH720920 AND720920 AWZ720920 BGV720920 BQR720920 CAN720920 CKJ720920 CUF720920 DEB720920 DNX720920 DXT720920 EHP720920 ERL720920 FBH720920 FLD720920 FUZ720920 GEV720920 GOR720920 GYN720920 HIJ720920 HSF720920 ICB720920 ILX720920 IVT720920 JFP720920 JPL720920 JZH720920 KJD720920 KSZ720920 LCV720920 LMR720920 LWN720920 MGJ720920 MQF720920 NAB720920 NJX720920 NTT720920 ODP720920 ONL720920 OXH720920 PHD720920 PQZ720920 QAV720920 QKR720920 QUN720920 REJ720920 ROF720920 RYB720920 SHX720920 SRT720920 TBP720920 TLL720920 TVH720920 UFD720920 UOZ720920 UYV720920 VIR720920 VSN720920 WCJ720920 WMF720920 WWB720920 T786456 JP786456 TL786456 ADH786456 AND786456 AWZ786456 BGV786456 BQR786456 CAN786456 CKJ786456 CUF786456 DEB786456 DNX786456 DXT786456 EHP786456 ERL786456 FBH786456 FLD786456 FUZ786456 GEV786456 GOR786456 GYN786456 HIJ786456 HSF786456 ICB786456 ILX786456 IVT786456 JFP786456 JPL786456 JZH786456 KJD786456 KSZ786456 LCV786456 LMR786456 LWN786456 MGJ786456 MQF786456 NAB786456 NJX786456 NTT786456 ODP786456 ONL786456 OXH786456 PHD786456 PQZ786456 QAV786456 QKR786456 QUN786456 REJ786456 ROF786456 RYB786456 SHX786456 SRT786456 TBP786456 TLL786456 TVH786456 UFD786456 UOZ786456 UYV786456 VIR786456 VSN786456 WCJ786456 WMF786456 WWB786456 T851992 JP851992 TL851992 ADH851992 AND851992 AWZ851992 BGV851992 BQR851992 CAN851992 CKJ851992 CUF851992 DEB851992 DNX851992 DXT851992 EHP851992 ERL851992 FBH851992 FLD851992 FUZ851992 GEV851992 GOR851992 GYN851992 HIJ851992 HSF851992 ICB851992 ILX851992 IVT851992 JFP851992 JPL851992 JZH851992 KJD851992 KSZ851992 LCV851992 LMR851992 LWN851992 MGJ851992 MQF851992 NAB851992 NJX851992 NTT851992 ODP851992 ONL851992 OXH851992 PHD851992 PQZ851992 QAV851992 QKR851992 QUN851992 REJ851992 ROF851992 RYB851992 SHX851992 SRT851992 TBP851992 TLL851992 TVH851992 UFD851992 UOZ851992 UYV851992 VIR851992 VSN851992 WCJ851992 WMF851992 WWB851992 T917528 JP917528 TL917528 ADH917528 AND917528 AWZ917528 BGV917528 BQR917528 CAN917528 CKJ917528 CUF917528 DEB917528 DNX917528 DXT917528 EHP917528 ERL917528 FBH917528 FLD917528 FUZ917528 GEV917528 GOR917528 GYN917528 HIJ917528 HSF917528 ICB917528 ILX917528 IVT917528 JFP917528 JPL917528 JZH917528 KJD917528 KSZ917528 LCV917528 LMR917528 LWN917528 MGJ917528 MQF917528 NAB917528 NJX917528 NTT917528 ODP917528 ONL917528 OXH917528 PHD917528 PQZ917528 QAV917528 QKR917528 QUN917528 REJ917528 ROF917528 RYB917528 SHX917528 SRT917528 TBP917528 TLL917528 TVH917528 UFD917528 UOZ917528 UYV917528 VIR917528 VSN917528 WCJ917528 WMF917528 WWB917528 T983064 JP983064 TL983064 ADH983064 AND983064 AWZ983064 BGV983064 BQR983064 CAN983064 CKJ983064 CUF983064 DEB983064 DNX983064 DXT983064 EHP983064 ERL983064 FBH983064 FLD983064 FUZ983064 GEV983064 GOR983064 GYN983064 HIJ983064 HSF983064 ICB983064 ILX983064 IVT983064 JFP983064 JPL983064 JZH983064 KJD983064 KSZ983064 LCV983064 LMR983064 LWN983064 MGJ983064 MQF983064 NAB983064 NJX983064 NTT983064 ODP983064 ONL983064 OXH983064 PHD983064 PQZ983064 QAV983064 QKR983064 QUN983064 REJ983064 ROF983064 RYB983064 SHX983064 SRT983064 TBP983064 TLL983064 TVH983064 UFD983064 UOZ983064 UYV983064 VIR983064 VSN983064 WCJ983064 WMF983064 VSN24 VIR24 UYV24 UOZ24 UFD24 TVH24 TLL24 TBP24 SRT24 SHX24 RYB24 ROF24 REJ24 QUN24 QKR24 QAV24 PQZ24 PHD24 OXH24 ONL24 ODP24 NTT24 NJX24 NAB24 MQF24 MGJ24 LWN24 LMR24 LCV24 KSZ24 KJD24 JZH24 JPL24 JFP24 IVT24 ILX24 ICB24 HSF24 HIJ24 GYN24 GOR24 GEV24 FUZ24 FLD24 FBH24 ERL24 EHP24 DXT24 DNX24 DEB24 CUF24 CKJ24 CAN24 BQR24 BGV24 AWZ24 AND24 ADH24 TL24 JP24 WWB24 WVZ24 WMD24 WCH24 VSL24 VIP24 UYT24 UOX24 UFB24 TVF24 TLJ24 TBN24 SRR24 SHV24 RXZ24 ROD24 REH24 QUL24 QKP24 QAT24 PQX24 PHB24 OXF24 ONJ24 ODN24 NTR24 NJV24 MZZ24 MQD24 MGH24 LWL24 LMP24 LCT24 KSX24 KJB24 JZF24 JPJ24 JFN24 IVR24 ILV24 IBZ24 HSD24 HIH24 GYL24 GOP24 GET24 FUX24 FLB24 FBF24 ERJ24 EHN24 DXR24 DNV24 DDZ24 CUD24 CKH24 CAL24 BQP24 BGT24 AWX24 ANB24 ADF24 TJ24 JN24 R24 WMF24 WCJ24"/>
    <dataValidation type="list" allowBlank="1" showInputMessage="1" showErrorMessage="1" errorTitle="Ошибка" error="Выберите значение из списка" sqref="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VSG24 VIK24 UYO24 UOS24 UEW24 TVA24 TLE24 TBI24 SRM24 SHQ24 RXU24 RNY24 REC24 QUG24 QKK24 QAO24 PQS24 PGW24 OXA24 ONE24 ODI24 NTM24 NJQ24 MZU24 MPY24 MGC24 LWG24 LMK24 LCO24 KSS24 KIW24 JZA24 JPE24 JFI24 IVM24 ILQ24 IBU24 HRY24 HIC24 GYG24 GOK24 GEO24 FUS24 FKW24 FBA24 ERE24 EHI24 DXM24 DNQ24 DDU24 CTY24 CKC24 CAG24 BQK24 BGO24 AWS24 AMW24 ADA24 TE24 JI24 M24 WVU24 WLY24 WCC24">
      <formula1>kind_of_heat_transfer</formula1>
    </dataValidation>
    <dataValidation type="list" allowBlank="1" showInputMessage="1" errorTitle="Ошибка" error="Выберите значение из списка" prompt="Выберите значение из списка" sqref="JK23:JR23 TG23:TN23 ADC23:ADJ23 AMY23:ANF23 AWU23:AXB23 BGQ23:BGX23 BQM23:BQT23 CAI23:CAP23 CKE23:CKL23 CUA23:CUH23 DDW23:DED23 DNS23:DNZ23 DXO23:DXV23 EHK23:EHR23 ERG23:ERN23 FBC23:FBJ23 FKY23:FLF23 FUU23:FVB23 GEQ23:GEX23 GOM23:GOT23 GYI23:GYP23 HIE23:HIL23 HSA23:HSH23 IBW23:ICD23 ILS23:ILZ23 IVO23:IVV23 JFK23:JFR23 JPG23:JPN23 JZC23:JZJ23 KIY23:KJF23 KSU23:KTB23 LCQ23:LCX23 LMM23:LMT23 LWI23:LWP23 MGE23:MGL23 MQA23:MQH23 MZW23:NAD23 NJS23:NJZ23 NTO23:NTV23 ODK23:ODR23 ONG23:ONN23 OXC23:OXJ23 PGY23:PHF23 PQU23:PRB23 QAQ23:QAX23 QKM23:QKT23 QUI23:QUP23 REE23:REL23 ROA23:ROH23 RXW23:RYD23 SHS23:SHZ23 SRO23:SRV23 TBK23:TBR23 TLG23:TLN23 TVC23:TVJ23 UEY23:UFF23 UOU23:UPB23 UYQ23:UYX23 VIM23:VIT23 VSI23:VSP23 WCE23:WCL23 WMA23:WMH23 WVW23:WWD23 JK65559:JR65559 TG65559:TN65559 ADC65559:ADJ65559 AMY65559:ANF65559 AWU65559:AXB65559 BGQ65559:BGX65559 BQM65559:BQT65559 CAI65559:CAP65559 CKE65559:CKL65559 CUA65559:CUH65559 DDW65559:DED65559 DNS65559:DNZ65559 DXO65559:DXV65559 EHK65559:EHR65559 ERG65559:ERN65559 FBC65559:FBJ65559 FKY65559:FLF65559 FUU65559:FVB65559 GEQ65559:GEX65559 GOM65559:GOT65559 GYI65559:GYP65559 HIE65559:HIL65559 HSA65559:HSH65559 IBW65559:ICD65559 ILS65559:ILZ65559 IVO65559:IVV65559 JFK65559:JFR65559 JPG65559:JPN65559 JZC65559:JZJ65559 KIY65559:KJF65559 KSU65559:KTB65559 LCQ65559:LCX65559 LMM65559:LMT65559 LWI65559:LWP65559 MGE65559:MGL65559 MQA65559:MQH65559 MZW65559:NAD65559 NJS65559:NJZ65559 NTO65559:NTV65559 ODK65559:ODR65559 ONG65559:ONN65559 OXC65559:OXJ65559 PGY65559:PHF65559 PQU65559:PRB65559 QAQ65559:QAX65559 QKM65559:QKT65559 QUI65559:QUP65559 REE65559:REL65559 ROA65559:ROH65559 RXW65559:RYD65559 SHS65559:SHZ65559 SRO65559:SRV65559 TBK65559:TBR65559 TLG65559:TLN65559 TVC65559:TVJ65559 UEY65559:UFF65559 UOU65559:UPB65559 UYQ65559:UYX65559 VIM65559:VIT65559 VSI65559:VSP65559 WCE65559:WCL65559 WMA65559:WMH65559 WVW65559:WWD65559 JK131095:JR131095 TG131095:TN131095 ADC131095:ADJ131095 AMY131095:ANF131095 AWU131095:AXB131095 BGQ131095:BGX131095 BQM131095:BQT131095 CAI131095:CAP131095 CKE131095:CKL131095 CUA131095:CUH131095 DDW131095:DED131095 DNS131095:DNZ131095 DXO131095:DXV131095 EHK131095:EHR131095 ERG131095:ERN131095 FBC131095:FBJ131095 FKY131095:FLF131095 FUU131095:FVB131095 GEQ131095:GEX131095 GOM131095:GOT131095 GYI131095:GYP131095 HIE131095:HIL131095 HSA131095:HSH131095 IBW131095:ICD131095 ILS131095:ILZ131095 IVO131095:IVV131095 JFK131095:JFR131095 JPG131095:JPN131095 JZC131095:JZJ131095 KIY131095:KJF131095 KSU131095:KTB131095 LCQ131095:LCX131095 LMM131095:LMT131095 LWI131095:LWP131095 MGE131095:MGL131095 MQA131095:MQH131095 MZW131095:NAD131095 NJS131095:NJZ131095 NTO131095:NTV131095 ODK131095:ODR131095 ONG131095:ONN131095 OXC131095:OXJ131095 PGY131095:PHF131095 PQU131095:PRB131095 QAQ131095:QAX131095 QKM131095:QKT131095 QUI131095:QUP131095 REE131095:REL131095 ROA131095:ROH131095 RXW131095:RYD131095 SHS131095:SHZ131095 SRO131095:SRV131095 TBK131095:TBR131095 TLG131095:TLN131095 TVC131095:TVJ131095 UEY131095:UFF131095 UOU131095:UPB131095 UYQ131095:UYX131095 VIM131095:VIT131095 VSI131095:VSP131095 WCE131095:WCL131095 WMA131095:WMH131095 WVW131095:WWD131095 JK196631:JR196631 TG196631:TN196631 ADC196631:ADJ196631 AMY196631:ANF196631 AWU196631:AXB196631 BGQ196631:BGX196631 BQM196631:BQT196631 CAI196631:CAP196631 CKE196631:CKL196631 CUA196631:CUH196631 DDW196631:DED196631 DNS196631:DNZ196631 DXO196631:DXV196631 EHK196631:EHR196631 ERG196631:ERN196631 FBC196631:FBJ196631 FKY196631:FLF196631 FUU196631:FVB196631 GEQ196631:GEX196631 GOM196631:GOT196631 GYI196631:GYP196631 HIE196631:HIL196631 HSA196631:HSH196631 IBW196631:ICD196631 ILS196631:ILZ196631 IVO196631:IVV196631 JFK196631:JFR196631 JPG196631:JPN196631 JZC196631:JZJ196631 KIY196631:KJF196631 KSU196631:KTB196631 LCQ196631:LCX196631 LMM196631:LMT196631 LWI196631:LWP196631 MGE196631:MGL196631 MQA196631:MQH196631 MZW196631:NAD196631 NJS196631:NJZ196631 NTO196631:NTV196631 ODK196631:ODR196631 ONG196631:ONN196631 OXC196631:OXJ196631 PGY196631:PHF196631 PQU196631:PRB196631 QAQ196631:QAX196631 QKM196631:QKT196631 QUI196631:QUP196631 REE196631:REL196631 ROA196631:ROH196631 RXW196631:RYD196631 SHS196631:SHZ196631 SRO196631:SRV196631 TBK196631:TBR196631 TLG196631:TLN196631 TVC196631:TVJ196631 UEY196631:UFF196631 UOU196631:UPB196631 UYQ196631:UYX196631 VIM196631:VIT196631 VSI196631:VSP196631 WCE196631:WCL196631 WMA196631:WMH196631 WVW196631:WWD196631 JK262167:JR262167 TG262167:TN262167 ADC262167:ADJ262167 AMY262167:ANF262167 AWU262167:AXB262167 BGQ262167:BGX262167 BQM262167:BQT262167 CAI262167:CAP262167 CKE262167:CKL262167 CUA262167:CUH262167 DDW262167:DED262167 DNS262167:DNZ262167 DXO262167:DXV262167 EHK262167:EHR262167 ERG262167:ERN262167 FBC262167:FBJ262167 FKY262167:FLF262167 FUU262167:FVB262167 GEQ262167:GEX262167 GOM262167:GOT262167 GYI262167:GYP262167 HIE262167:HIL262167 HSA262167:HSH262167 IBW262167:ICD262167 ILS262167:ILZ262167 IVO262167:IVV262167 JFK262167:JFR262167 JPG262167:JPN262167 JZC262167:JZJ262167 KIY262167:KJF262167 KSU262167:KTB262167 LCQ262167:LCX262167 LMM262167:LMT262167 LWI262167:LWP262167 MGE262167:MGL262167 MQA262167:MQH262167 MZW262167:NAD262167 NJS262167:NJZ262167 NTO262167:NTV262167 ODK262167:ODR262167 ONG262167:ONN262167 OXC262167:OXJ262167 PGY262167:PHF262167 PQU262167:PRB262167 QAQ262167:QAX262167 QKM262167:QKT262167 QUI262167:QUP262167 REE262167:REL262167 ROA262167:ROH262167 RXW262167:RYD262167 SHS262167:SHZ262167 SRO262167:SRV262167 TBK262167:TBR262167 TLG262167:TLN262167 TVC262167:TVJ262167 UEY262167:UFF262167 UOU262167:UPB262167 UYQ262167:UYX262167 VIM262167:VIT262167 VSI262167:VSP262167 WCE262167:WCL262167 WMA262167:WMH262167 WVW262167:WWD262167 JK327703:JR327703 TG327703:TN327703 ADC327703:ADJ327703 AMY327703:ANF327703 AWU327703:AXB327703 BGQ327703:BGX327703 BQM327703:BQT327703 CAI327703:CAP327703 CKE327703:CKL327703 CUA327703:CUH327703 DDW327703:DED327703 DNS327703:DNZ327703 DXO327703:DXV327703 EHK327703:EHR327703 ERG327703:ERN327703 FBC327703:FBJ327703 FKY327703:FLF327703 FUU327703:FVB327703 GEQ327703:GEX327703 GOM327703:GOT327703 GYI327703:GYP327703 HIE327703:HIL327703 HSA327703:HSH327703 IBW327703:ICD327703 ILS327703:ILZ327703 IVO327703:IVV327703 JFK327703:JFR327703 JPG327703:JPN327703 JZC327703:JZJ327703 KIY327703:KJF327703 KSU327703:KTB327703 LCQ327703:LCX327703 LMM327703:LMT327703 LWI327703:LWP327703 MGE327703:MGL327703 MQA327703:MQH327703 MZW327703:NAD327703 NJS327703:NJZ327703 NTO327703:NTV327703 ODK327703:ODR327703 ONG327703:ONN327703 OXC327703:OXJ327703 PGY327703:PHF327703 PQU327703:PRB327703 QAQ327703:QAX327703 QKM327703:QKT327703 QUI327703:QUP327703 REE327703:REL327703 ROA327703:ROH327703 RXW327703:RYD327703 SHS327703:SHZ327703 SRO327703:SRV327703 TBK327703:TBR327703 TLG327703:TLN327703 TVC327703:TVJ327703 UEY327703:UFF327703 UOU327703:UPB327703 UYQ327703:UYX327703 VIM327703:VIT327703 VSI327703:VSP327703 WCE327703:WCL327703 WMA327703:WMH327703 WVW327703:WWD327703 JK393239:JR393239 TG393239:TN393239 ADC393239:ADJ393239 AMY393239:ANF393239 AWU393239:AXB393239 BGQ393239:BGX393239 BQM393239:BQT393239 CAI393239:CAP393239 CKE393239:CKL393239 CUA393239:CUH393239 DDW393239:DED393239 DNS393239:DNZ393239 DXO393239:DXV393239 EHK393239:EHR393239 ERG393239:ERN393239 FBC393239:FBJ393239 FKY393239:FLF393239 FUU393239:FVB393239 GEQ393239:GEX393239 GOM393239:GOT393239 GYI393239:GYP393239 HIE393239:HIL393239 HSA393239:HSH393239 IBW393239:ICD393239 ILS393239:ILZ393239 IVO393239:IVV393239 JFK393239:JFR393239 JPG393239:JPN393239 JZC393239:JZJ393239 KIY393239:KJF393239 KSU393239:KTB393239 LCQ393239:LCX393239 LMM393239:LMT393239 LWI393239:LWP393239 MGE393239:MGL393239 MQA393239:MQH393239 MZW393239:NAD393239 NJS393239:NJZ393239 NTO393239:NTV393239 ODK393239:ODR393239 ONG393239:ONN393239 OXC393239:OXJ393239 PGY393239:PHF393239 PQU393239:PRB393239 QAQ393239:QAX393239 QKM393239:QKT393239 QUI393239:QUP393239 REE393239:REL393239 ROA393239:ROH393239 RXW393239:RYD393239 SHS393239:SHZ393239 SRO393239:SRV393239 TBK393239:TBR393239 TLG393239:TLN393239 TVC393239:TVJ393239 UEY393239:UFF393239 UOU393239:UPB393239 UYQ393239:UYX393239 VIM393239:VIT393239 VSI393239:VSP393239 WCE393239:WCL393239 WMA393239:WMH393239 WVW393239:WWD393239 JK458775:JR458775 TG458775:TN458775 ADC458775:ADJ458775 AMY458775:ANF458775 AWU458775:AXB458775 BGQ458775:BGX458775 BQM458775:BQT458775 CAI458775:CAP458775 CKE458775:CKL458775 CUA458775:CUH458775 DDW458775:DED458775 DNS458775:DNZ458775 DXO458775:DXV458775 EHK458775:EHR458775 ERG458775:ERN458775 FBC458775:FBJ458775 FKY458775:FLF458775 FUU458775:FVB458775 GEQ458775:GEX458775 GOM458775:GOT458775 GYI458775:GYP458775 HIE458775:HIL458775 HSA458775:HSH458775 IBW458775:ICD458775 ILS458775:ILZ458775 IVO458775:IVV458775 JFK458775:JFR458775 JPG458775:JPN458775 JZC458775:JZJ458775 KIY458775:KJF458775 KSU458775:KTB458775 LCQ458775:LCX458775 LMM458775:LMT458775 LWI458775:LWP458775 MGE458775:MGL458775 MQA458775:MQH458775 MZW458775:NAD458775 NJS458775:NJZ458775 NTO458775:NTV458775 ODK458775:ODR458775 ONG458775:ONN458775 OXC458775:OXJ458775 PGY458775:PHF458775 PQU458775:PRB458775 QAQ458775:QAX458775 QKM458775:QKT458775 QUI458775:QUP458775 REE458775:REL458775 ROA458775:ROH458775 RXW458775:RYD458775 SHS458775:SHZ458775 SRO458775:SRV458775 TBK458775:TBR458775 TLG458775:TLN458775 TVC458775:TVJ458775 UEY458775:UFF458775 UOU458775:UPB458775 UYQ458775:UYX458775 VIM458775:VIT458775 VSI458775:VSP458775 WCE458775:WCL458775 WMA458775:WMH458775 WVW458775:WWD458775 JK524311:JR524311 TG524311:TN524311 ADC524311:ADJ524311 AMY524311:ANF524311 AWU524311:AXB524311 BGQ524311:BGX524311 BQM524311:BQT524311 CAI524311:CAP524311 CKE524311:CKL524311 CUA524311:CUH524311 DDW524311:DED524311 DNS524311:DNZ524311 DXO524311:DXV524311 EHK524311:EHR524311 ERG524311:ERN524311 FBC524311:FBJ524311 FKY524311:FLF524311 FUU524311:FVB524311 GEQ524311:GEX524311 GOM524311:GOT524311 GYI524311:GYP524311 HIE524311:HIL524311 HSA524311:HSH524311 IBW524311:ICD524311 ILS524311:ILZ524311 IVO524311:IVV524311 JFK524311:JFR524311 JPG524311:JPN524311 JZC524311:JZJ524311 KIY524311:KJF524311 KSU524311:KTB524311 LCQ524311:LCX524311 LMM524311:LMT524311 LWI524311:LWP524311 MGE524311:MGL524311 MQA524311:MQH524311 MZW524311:NAD524311 NJS524311:NJZ524311 NTO524311:NTV524311 ODK524311:ODR524311 ONG524311:ONN524311 OXC524311:OXJ524311 PGY524311:PHF524311 PQU524311:PRB524311 QAQ524311:QAX524311 QKM524311:QKT524311 QUI524311:QUP524311 REE524311:REL524311 ROA524311:ROH524311 RXW524311:RYD524311 SHS524311:SHZ524311 SRO524311:SRV524311 TBK524311:TBR524311 TLG524311:TLN524311 TVC524311:TVJ524311 UEY524311:UFF524311 UOU524311:UPB524311 UYQ524311:UYX524311 VIM524311:VIT524311 VSI524311:VSP524311 WCE524311:WCL524311 WMA524311:WMH524311 WVW524311:WWD524311 JK589847:JR589847 TG589847:TN589847 ADC589847:ADJ589847 AMY589847:ANF589847 AWU589847:AXB589847 BGQ589847:BGX589847 BQM589847:BQT589847 CAI589847:CAP589847 CKE589847:CKL589847 CUA589847:CUH589847 DDW589847:DED589847 DNS589847:DNZ589847 DXO589847:DXV589847 EHK589847:EHR589847 ERG589847:ERN589847 FBC589847:FBJ589847 FKY589847:FLF589847 FUU589847:FVB589847 GEQ589847:GEX589847 GOM589847:GOT589847 GYI589847:GYP589847 HIE589847:HIL589847 HSA589847:HSH589847 IBW589847:ICD589847 ILS589847:ILZ589847 IVO589847:IVV589847 JFK589847:JFR589847 JPG589847:JPN589847 JZC589847:JZJ589847 KIY589847:KJF589847 KSU589847:KTB589847 LCQ589847:LCX589847 LMM589847:LMT589847 LWI589847:LWP589847 MGE589847:MGL589847 MQA589847:MQH589847 MZW589847:NAD589847 NJS589847:NJZ589847 NTO589847:NTV589847 ODK589847:ODR589847 ONG589847:ONN589847 OXC589847:OXJ589847 PGY589847:PHF589847 PQU589847:PRB589847 QAQ589847:QAX589847 QKM589847:QKT589847 QUI589847:QUP589847 REE589847:REL589847 ROA589847:ROH589847 RXW589847:RYD589847 SHS589847:SHZ589847 SRO589847:SRV589847 TBK589847:TBR589847 TLG589847:TLN589847 TVC589847:TVJ589847 UEY589847:UFF589847 UOU589847:UPB589847 UYQ589847:UYX589847 VIM589847:VIT589847 VSI589847:VSP589847 WCE589847:WCL589847 WMA589847:WMH589847 WVW589847:WWD589847 JK655383:JR655383 TG655383:TN655383 ADC655383:ADJ655383 AMY655383:ANF655383 AWU655383:AXB655383 BGQ655383:BGX655383 BQM655383:BQT655383 CAI655383:CAP655383 CKE655383:CKL655383 CUA655383:CUH655383 DDW655383:DED655383 DNS655383:DNZ655383 DXO655383:DXV655383 EHK655383:EHR655383 ERG655383:ERN655383 FBC655383:FBJ655383 FKY655383:FLF655383 FUU655383:FVB655383 GEQ655383:GEX655383 GOM655383:GOT655383 GYI655383:GYP655383 HIE655383:HIL655383 HSA655383:HSH655383 IBW655383:ICD655383 ILS655383:ILZ655383 IVO655383:IVV655383 JFK655383:JFR655383 JPG655383:JPN655383 JZC655383:JZJ655383 KIY655383:KJF655383 KSU655383:KTB655383 LCQ655383:LCX655383 LMM655383:LMT655383 LWI655383:LWP655383 MGE655383:MGL655383 MQA655383:MQH655383 MZW655383:NAD655383 NJS655383:NJZ655383 NTO655383:NTV655383 ODK655383:ODR655383 ONG655383:ONN655383 OXC655383:OXJ655383 PGY655383:PHF655383 PQU655383:PRB655383 QAQ655383:QAX655383 QKM655383:QKT655383 QUI655383:QUP655383 REE655383:REL655383 ROA655383:ROH655383 RXW655383:RYD655383 SHS655383:SHZ655383 SRO655383:SRV655383 TBK655383:TBR655383 TLG655383:TLN655383 TVC655383:TVJ655383 UEY655383:UFF655383 UOU655383:UPB655383 UYQ655383:UYX655383 VIM655383:VIT655383 VSI655383:VSP655383 WCE655383:WCL655383 WMA655383:WMH655383 WVW655383:WWD655383 JK720919:JR720919 TG720919:TN720919 ADC720919:ADJ720919 AMY720919:ANF720919 AWU720919:AXB720919 BGQ720919:BGX720919 BQM720919:BQT720919 CAI720919:CAP720919 CKE720919:CKL720919 CUA720919:CUH720919 DDW720919:DED720919 DNS720919:DNZ720919 DXO720919:DXV720919 EHK720919:EHR720919 ERG720919:ERN720919 FBC720919:FBJ720919 FKY720919:FLF720919 FUU720919:FVB720919 GEQ720919:GEX720919 GOM720919:GOT720919 GYI720919:GYP720919 HIE720919:HIL720919 HSA720919:HSH720919 IBW720919:ICD720919 ILS720919:ILZ720919 IVO720919:IVV720919 JFK720919:JFR720919 JPG720919:JPN720919 JZC720919:JZJ720919 KIY720919:KJF720919 KSU720919:KTB720919 LCQ720919:LCX720919 LMM720919:LMT720919 LWI720919:LWP720919 MGE720919:MGL720919 MQA720919:MQH720919 MZW720919:NAD720919 NJS720919:NJZ720919 NTO720919:NTV720919 ODK720919:ODR720919 ONG720919:ONN720919 OXC720919:OXJ720919 PGY720919:PHF720919 PQU720919:PRB720919 QAQ720919:QAX720919 QKM720919:QKT720919 QUI720919:QUP720919 REE720919:REL720919 ROA720919:ROH720919 RXW720919:RYD720919 SHS720919:SHZ720919 SRO720919:SRV720919 TBK720919:TBR720919 TLG720919:TLN720919 TVC720919:TVJ720919 UEY720919:UFF720919 UOU720919:UPB720919 UYQ720919:UYX720919 VIM720919:VIT720919 VSI720919:VSP720919 WCE720919:WCL720919 WMA720919:WMH720919 WVW720919:WWD720919 JK786455:JR786455 TG786455:TN786455 ADC786455:ADJ786455 AMY786455:ANF786455 AWU786455:AXB786455 BGQ786455:BGX786455 BQM786455:BQT786455 CAI786455:CAP786455 CKE786455:CKL786455 CUA786455:CUH786455 DDW786455:DED786455 DNS786455:DNZ786455 DXO786455:DXV786455 EHK786455:EHR786455 ERG786455:ERN786455 FBC786455:FBJ786455 FKY786455:FLF786455 FUU786455:FVB786455 GEQ786455:GEX786455 GOM786455:GOT786455 GYI786455:GYP786455 HIE786455:HIL786455 HSA786455:HSH786455 IBW786455:ICD786455 ILS786455:ILZ786455 IVO786455:IVV786455 JFK786455:JFR786455 JPG786455:JPN786455 JZC786455:JZJ786455 KIY786455:KJF786455 KSU786455:KTB786455 LCQ786455:LCX786455 LMM786455:LMT786455 LWI786455:LWP786455 MGE786455:MGL786455 MQA786455:MQH786455 MZW786455:NAD786455 NJS786455:NJZ786455 NTO786455:NTV786455 ODK786455:ODR786455 ONG786455:ONN786455 OXC786455:OXJ786455 PGY786455:PHF786455 PQU786455:PRB786455 QAQ786455:QAX786455 QKM786455:QKT786455 QUI786455:QUP786455 REE786455:REL786455 ROA786455:ROH786455 RXW786455:RYD786455 SHS786455:SHZ786455 SRO786455:SRV786455 TBK786455:TBR786455 TLG786455:TLN786455 TVC786455:TVJ786455 UEY786455:UFF786455 UOU786455:UPB786455 UYQ786455:UYX786455 VIM786455:VIT786455 VSI786455:VSP786455 WCE786455:WCL786455 WMA786455:WMH786455 WVW786455:WWD786455 JK851991:JR851991 TG851991:TN851991 ADC851991:ADJ851991 AMY851991:ANF851991 AWU851991:AXB851991 BGQ851991:BGX851991 BQM851991:BQT851991 CAI851991:CAP851991 CKE851991:CKL851991 CUA851991:CUH851991 DDW851991:DED851991 DNS851991:DNZ851991 DXO851991:DXV851991 EHK851991:EHR851991 ERG851991:ERN851991 FBC851991:FBJ851991 FKY851991:FLF851991 FUU851991:FVB851991 GEQ851991:GEX851991 GOM851991:GOT851991 GYI851991:GYP851991 HIE851991:HIL851991 HSA851991:HSH851991 IBW851991:ICD851991 ILS851991:ILZ851991 IVO851991:IVV851991 JFK851991:JFR851991 JPG851991:JPN851991 JZC851991:JZJ851991 KIY851991:KJF851991 KSU851991:KTB851991 LCQ851991:LCX851991 LMM851991:LMT851991 LWI851991:LWP851991 MGE851991:MGL851991 MQA851991:MQH851991 MZW851991:NAD851991 NJS851991:NJZ851991 NTO851991:NTV851991 ODK851991:ODR851991 ONG851991:ONN851991 OXC851991:OXJ851991 PGY851991:PHF851991 PQU851991:PRB851991 QAQ851991:QAX851991 QKM851991:QKT851991 QUI851991:QUP851991 REE851991:REL851991 ROA851991:ROH851991 RXW851991:RYD851991 SHS851991:SHZ851991 SRO851991:SRV851991 TBK851991:TBR851991 TLG851991:TLN851991 TVC851991:TVJ851991 UEY851991:UFF851991 UOU851991:UPB851991 UYQ851991:UYX851991 VIM851991:VIT851991 VSI851991:VSP851991 WCE851991:WCL851991 WMA851991:WMH851991 WVW851991:WWD851991 JK917527:JR917527 TG917527:TN917527 ADC917527:ADJ917527 AMY917527:ANF917527 AWU917527:AXB917527 BGQ917527:BGX917527 BQM917527:BQT917527 CAI917527:CAP917527 CKE917527:CKL917527 CUA917527:CUH917527 DDW917527:DED917527 DNS917527:DNZ917527 DXO917527:DXV917527 EHK917527:EHR917527 ERG917527:ERN917527 FBC917527:FBJ917527 FKY917527:FLF917527 FUU917527:FVB917527 GEQ917527:GEX917527 GOM917527:GOT917527 GYI917527:GYP917527 HIE917527:HIL917527 HSA917527:HSH917527 IBW917527:ICD917527 ILS917527:ILZ917527 IVO917527:IVV917527 JFK917527:JFR917527 JPG917527:JPN917527 JZC917527:JZJ917527 KIY917527:KJF917527 KSU917527:KTB917527 LCQ917527:LCX917527 LMM917527:LMT917527 LWI917527:LWP917527 MGE917527:MGL917527 MQA917527:MQH917527 MZW917527:NAD917527 NJS917527:NJZ917527 NTO917527:NTV917527 ODK917527:ODR917527 ONG917527:ONN917527 OXC917527:OXJ917527 PGY917527:PHF917527 PQU917527:PRB917527 QAQ917527:QAX917527 QKM917527:QKT917527 QUI917527:QUP917527 REE917527:REL917527 ROA917527:ROH917527 RXW917527:RYD917527 SHS917527:SHZ917527 SRO917527:SRV917527 TBK917527:TBR917527 TLG917527:TLN917527 TVC917527:TVJ917527 UEY917527:UFF917527 UOU917527:UPB917527 UYQ917527:UYX917527 VIM917527:VIT917527 VSI917527:VSP917527 WCE917527:WCL917527 WMA917527:WMH917527 WVW917527:WWD917527 WVW983063:WWD983063 JK983063:JR983063 TG983063:TN983063 ADC983063:ADJ983063 AMY983063:ANF983063 AWU983063:AXB983063 BGQ983063:BGX983063 BQM983063:BQT983063 CAI983063:CAP983063 CKE983063:CKL983063 CUA983063:CUH983063 DDW983063:DED983063 DNS983063:DNZ983063 DXO983063:DXV983063 EHK983063:EHR983063 ERG983063:ERN983063 FBC983063:FBJ983063 FKY983063:FLF983063 FUU983063:FVB983063 GEQ983063:GEX983063 GOM983063:GOT983063 GYI983063:GYP983063 HIE983063:HIL983063 HSA983063:HSH983063 IBW983063:ICD983063 ILS983063:ILZ983063 IVO983063:IVV983063 JFK983063:JFR983063 JPG983063:JPN983063 JZC983063:JZJ983063 KIY983063:KJF983063 KSU983063:KTB983063 LCQ983063:LCX983063 LMM983063:LMT983063 LWI983063:LWP983063 MGE983063:MGL983063 MQA983063:MQH983063 MZW983063:NAD983063 NJS983063:NJZ983063 NTO983063:NTV983063 ODK983063:ODR983063 ONG983063:ONN983063 OXC983063:OXJ983063 PGY983063:PHF983063 PQU983063:PRB983063 QAQ983063:QAX983063 QKM983063:QKT983063 QUI983063:QUP983063 REE983063:REL983063 ROA983063:ROH983063 RXW983063:RYD983063 SHS983063:SHZ983063 SRO983063:SRV983063 TBK983063:TBR983063 TLG983063:TLN983063 TVC983063:TVJ983063 UEY983063:UFF983063 UOU983063:UPB983063 UYQ983063:UYX983063 VIM983063:VIT983063 VSI983063:VSP983063 WCE983063:WCL983063 WMA983063:WMH983063 O983063:V983063 O65559:V65559 O131095:V131095 O196631:V196631 O262167:V262167 O327703:V327703 O393239:V393239 O458775:V458775 O524311:V524311 O589847:V589847 O655383:V655383 O720919:V720919 O786455:V786455 O851991:V851991 O917527:V917527">
      <formula1>kind_of_cons</formula1>
    </dataValidation>
    <dataValidation type="textLength" operator="lessThanOrEqual" allowBlank="1" showInputMessage="1" showErrorMessage="1" errorTitle="Ошибка" error="Допускается ввод не более 900 символов!" sqref="WWE983058:WWE983065 WMI983058:WMI983065 W65554:W65561 JS65554:JS65561 TO65554:TO65561 ADK65554:ADK65561 ANG65554:ANG65561 AXC65554:AXC65561 BGY65554:BGY65561 BQU65554:BQU65561 CAQ65554:CAQ65561 CKM65554:CKM65561 CUI65554:CUI65561 DEE65554:DEE65561 DOA65554:DOA65561 DXW65554:DXW65561 EHS65554:EHS65561 ERO65554:ERO65561 FBK65554:FBK65561 FLG65554:FLG65561 FVC65554:FVC65561 GEY65554:GEY65561 GOU65554:GOU65561 GYQ65554:GYQ65561 HIM65554:HIM65561 HSI65554:HSI65561 ICE65554:ICE65561 IMA65554:IMA65561 IVW65554:IVW65561 JFS65554:JFS65561 JPO65554:JPO65561 JZK65554:JZK65561 KJG65554:KJG65561 KTC65554:KTC65561 LCY65554:LCY65561 LMU65554:LMU65561 LWQ65554:LWQ65561 MGM65554:MGM65561 MQI65554:MQI65561 NAE65554:NAE65561 NKA65554:NKA65561 NTW65554:NTW65561 ODS65554:ODS65561 ONO65554:ONO65561 OXK65554:OXK65561 PHG65554:PHG65561 PRC65554:PRC65561 QAY65554:QAY65561 QKU65554:QKU65561 QUQ65554:QUQ65561 REM65554:REM65561 ROI65554:ROI65561 RYE65554:RYE65561 SIA65554:SIA65561 SRW65554:SRW65561 TBS65554:TBS65561 TLO65554:TLO65561 TVK65554:TVK65561 UFG65554:UFG65561 UPC65554:UPC65561 UYY65554:UYY65561 VIU65554:VIU65561 VSQ65554:VSQ65561 WCM65554:WCM65561 WMI65554:WMI65561 WWE65554:WWE65561 W131090:W131097 JS131090:JS131097 TO131090:TO131097 ADK131090:ADK131097 ANG131090:ANG131097 AXC131090:AXC131097 BGY131090:BGY131097 BQU131090:BQU131097 CAQ131090:CAQ131097 CKM131090:CKM131097 CUI131090:CUI131097 DEE131090:DEE131097 DOA131090:DOA131097 DXW131090:DXW131097 EHS131090:EHS131097 ERO131090:ERO131097 FBK131090:FBK131097 FLG131090:FLG131097 FVC131090:FVC131097 GEY131090:GEY131097 GOU131090:GOU131097 GYQ131090:GYQ131097 HIM131090:HIM131097 HSI131090:HSI131097 ICE131090:ICE131097 IMA131090:IMA131097 IVW131090:IVW131097 JFS131090:JFS131097 JPO131090:JPO131097 JZK131090:JZK131097 KJG131090:KJG131097 KTC131090:KTC131097 LCY131090:LCY131097 LMU131090:LMU131097 LWQ131090:LWQ131097 MGM131090:MGM131097 MQI131090:MQI131097 NAE131090:NAE131097 NKA131090:NKA131097 NTW131090:NTW131097 ODS131090:ODS131097 ONO131090:ONO131097 OXK131090:OXK131097 PHG131090:PHG131097 PRC131090:PRC131097 QAY131090:QAY131097 QKU131090:QKU131097 QUQ131090:QUQ131097 REM131090:REM131097 ROI131090:ROI131097 RYE131090:RYE131097 SIA131090:SIA131097 SRW131090:SRW131097 TBS131090:TBS131097 TLO131090:TLO131097 TVK131090:TVK131097 UFG131090:UFG131097 UPC131090:UPC131097 UYY131090:UYY131097 VIU131090:VIU131097 VSQ131090:VSQ131097 WCM131090:WCM131097 WMI131090:WMI131097 WWE131090:WWE131097 W196626:W196633 JS196626:JS196633 TO196626:TO196633 ADK196626:ADK196633 ANG196626:ANG196633 AXC196626:AXC196633 BGY196626:BGY196633 BQU196626:BQU196633 CAQ196626:CAQ196633 CKM196626:CKM196633 CUI196626:CUI196633 DEE196626:DEE196633 DOA196626:DOA196633 DXW196626:DXW196633 EHS196626:EHS196633 ERO196626:ERO196633 FBK196626:FBK196633 FLG196626:FLG196633 FVC196626:FVC196633 GEY196626:GEY196633 GOU196626:GOU196633 GYQ196626:GYQ196633 HIM196626:HIM196633 HSI196626:HSI196633 ICE196626:ICE196633 IMA196626:IMA196633 IVW196626:IVW196633 JFS196626:JFS196633 JPO196626:JPO196633 JZK196626:JZK196633 KJG196626:KJG196633 KTC196626:KTC196633 LCY196626:LCY196633 LMU196626:LMU196633 LWQ196626:LWQ196633 MGM196626:MGM196633 MQI196626:MQI196633 NAE196626:NAE196633 NKA196626:NKA196633 NTW196626:NTW196633 ODS196626:ODS196633 ONO196626:ONO196633 OXK196626:OXK196633 PHG196626:PHG196633 PRC196626:PRC196633 QAY196626:QAY196633 QKU196626:QKU196633 QUQ196626:QUQ196633 REM196626:REM196633 ROI196626:ROI196633 RYE196626:RYE196633 SIA196626:SIA196633 SRW196626:SRW196633 TBS196626:TBS196633 TLO196626:TLO196633 TVK196626:TVK196633 UFG196626:UFG196633 UPC196626:UPC196633 UYY196626:UYY196633 VIU196626:VIU196633 VSQ196626:VSQ196633 WCM196626:WCM196633 WMI196626:WMI196633 WWE196626:WWE196633 W262162:W262169 JS262162:JS262169 TO262162:TO262169 ADK262162:ADK262169 ANG262162:ANG262169 AXC262162:AXC262169 BGY262162:BGY262169 BQU262162:BQU262169 CAQ262162:CAQ262169 CKM262162:CKM262169 CUI262162:CUI262169 DEE262162:DEE262169 DOA262162:DOA262169 DXW262162:DXW262169 EHS262162:EHS262169 ERO262162:ERO262169 FBK262162:FBK262169 FLG262162:FLG262169 FVC262162:FVC262169 GEY262162:GEY262169 GOU262162:GOU262169 GYQ262162:GYQ262169 HIM262162:HIM262169 HSI262162:HSI262169 ICE262162:ICE262169 IMA262162:IMA262169 IVW262162:IVW262169 JFS262162:JFS262169 JPO262162:JPO262169 JZK262162:JZK262169 KJG262162:KJG262169 KTC262162:KTC262169 LCY262162:LCY262169 LMU262162:LMU262169 LWQ262162:LWQ262169 MGM262162:MGM262169 MQI262162:MQI262169 NAE262162:NAE262169 NKA262162:NKA262169 NTW262162:NTW262169 ODS262162:ODS262169 ONO262162:ONO262169 OXK262162:OXK262169 PHG262162:PHG262169 PRC262162:PRC262169 QAY262162:QAY262169 QKU262162:QKU262169 QUQ262162:QUQ262169 REM262162:REM262169 ROI262162:ROI262169 RYE262162:RYE262169 SIA262162:SIA262169 SRW262162:SRW262169 TBS262162:TBS262169 TLO262162:TLO262169 TVK262162:TVK262169 UFG262162:UFG262169 UPC262162:UPC262169 UYY262162:UYY262169 VIU262162:VIU262169 VSQ262162:VSQ262169 WCM262162:WCM262169 WMI262162:WMI262169 WWE262162:WWE262169 W327698:W327705 JS327698:JS327705 TO327698:TO327705 ADK327698:ADK327705 ANG327698:ANG327705 AXC327698:AXC327705 BGY327698:BGY327705 BQU327698:BQU327705 CAQ327698:CAQ327705 CKM327698:CKM327705 CUI327698:CUI327705 DEE327698:DEE327705 DOA327698:DOA327705 DXW327698:DXW327705 EHS327698:EHS327705 ERO327698:ERO327705 FBK327698:FBK327705 FLG327698:FLG327705 FVC327698:FVC327705 GEY327698:GEY327705 GOU327698:GOU327705 GYQ327698:GYQ327705 HIM327698:HIM327705 HSI327698:HSI327705 ICE327698:ICE327705 IMA327698:IMA327705 IVW327698:IVW327705 JFS327698:JFS327705 JPO327698:JPO327705 JZK327698:JZK327705 KJG327698:KJG327705 KTC327698:KTC327705 LCY327698:LCY327705 LMU327698:LMU327705 LWQ327698:LWQ327705 MGM327698:MGM327705 MQI327698:MQI327705 NAE327698:NAE327705 NKA327698:NKA327705 NTW327698:NTW327705 ODS327698:ODS327705 ONO327698:ONO327705 OXK327698:OXK327705 PHG327698:PHG327705 PRC327698:PRC327705 QAY327698:QAY327705 QKU327698:QKU327705 QUQ327698:QUQ327705 REM327698:REM327705 ROI327698:ROI327705 RYE327698:RYE327705 SIA327698:SIA327705 SRW327698:SRW327705 TBS327698:TBS327705 TLO327698:TLO327705 TVK327698:TVK327705 UFG327698:UFG327705 UPC327698:UPC327705 UYY327698:UYY327705 VIU327698:VIU327705 VSQ327698:VSQ327705 WCM327698:WCM327705 WMI327698:WMI327705 WWE327698:WWE327705 W393234:W393241 JS393234:JS393241 TO393234:TO393241 ADK393234:ADK393241 ANG393234:ANG393241 AXC393234:AXC393241 BGY393234:BGY393241 BQU393234:BQU393241 CAQ393234:CAQ393241 CKM393234:CKM393241 CUI393234:CUI393241 DEE393234:DEE393241 DOA393234:DOA393241 DXW393234:DXW393241 EHS393234:EHS393241 ERO393234:ERO393241 FBK393234:FBK393241 FLG393234:FLG393241 FVC393234:FVC393241 GEY393234:GEY393241 GOU393234:GOU393241 GYQ393234:GYQ393241 HIM393234:HIM393241 HSI393234:HSI393241 ICE393234:ICE393241 IMA393234:IMA393241 IVW393234:IVW393241 JFS393234:JFS393241 JPO393234:JPO393241 JZK393234:JZK393241 KJG393234:KJG393241 KTC393234:KTC393241 LCY393234:LCY393241 LMU393234:LMU393241 LWQ393234:LWQ393241 MGM393234:MGM393241 MQI393234:MQI393241 NAE393234:NAE393241 NKA393234:NKA393241 NTW393234:NTW393241 ODS393234:ODS393241 ONO393234:ONO393241 OXK393234:OXK393241 PHG393234:PHG393241 PRC393234:PRC393241 QAY393234:QAY393241 QKU393234:QKU393241 QUQ393234:QUQ393241 REM393234:REM393241 ROI393234:ROI393241 RYE393234:RYE393241 SIA393234:SIA393241 SRW393234:SRW393241 TBS393234:TBS393241 TLO393234:TLO393241 TVK393234:TVK393241 UFG393234:UFG393241 UPC393234:UPC393241 UYY393234:UYY393241 VIU393234:VIU393241 VSQ393234:VSQ393241 WCM393234:WCM393241 WMI393234:WMI393241 WWE393234:WWE393241 W458770:W458777 JS458770:JS458777 TO458770:TO458777 ADK458770:ADK458777 ANG458770:ANG458777 AXC458770:AXC458777 BGY458770:BGY458777 BQU458770:BQU458777 CAQ458770:CAQ458777 CKM458770:CKM458777 CUI458770:CUI458777 DEE458770:DEE458777 DOA458770:DOA458777 DXW458770:DXW458777 EHS458770:EHS458777 ERO458770:ERO458777 FBK458770:FBK458777 FLG458770:FLG458777 FVC458770:FVC458777 GEY458770:GEY458777 GOU458770:GOU458777 GYQ458770:GYQ458777 HIM458770:HIM458777 HSI458770:HSI458777 ICE458770:ICE458777 IMA458770:IMA458777 IVW458770:IVW458777 JFS458770:JFS458777 JPO458770:JPO458777 JZK458770:JZK458777 KJG458770:KJG458777 KTC458770:KTC458777 LCY458770:LCY458777 LMU458770:LMU458777 LWQ458770:LWQ458777 MGM458770:MGM458777 MQI458770:MQI458777 NAE458770:NAE458777 NKA458770:NKA458777 NTW458770:NTW458777 ODS458770:ODS458777 ONO458770:ONO458777 OXK458770:OXK458777 PHG458770:PHG458777 PRC458770:PRC458777 QAY458770:QAY458777 QKU458770:QKU458777 QUQ458770:QUQ458777 REM458770:REM458777 ROI458770:ROI458777 RYE458770:RYE458777 SIA458770:SIA458777 SRW458770:SRW458777 TBS458770:TBS458777 TLO458770:TLO458777 TVK458770:TVK458777 UFG458770:UFG458777 UPC458770:UPC458777 UYY458770:UYY458777 VIU458770:VIU458777 VSQ458770:VSQ458777 WCM458770:WCM458777 WMI458770:WMI458777 WWE458770:WWE458777 W524306:W524313 JS524306:JS524313 TO524306:TO524313 ADK524306:ADK524313 ANG524306:ANG524313 AXC524306:AXC524313 BGY524306:BGY524313 BQU524306:BQU524313 CAQ524306:CAQ524313 CKM524306:CKM524313 CUI524306:CUI524313 DEE524306:DEE524313 DOA524306:DOA524313 DXW524306:DXW524313 EHS524306:EHS524313 ERO524306:ERO524313 FBK524306:FBK524313 FLG524306:FLG524313 FVC524306:FVC524313 GEY524306:GEY524313 GOU524306:GOU524313 GYQ524306:GYQ524313 HIM524306:HIM524313 HSI524306:HSI524313 ICE524306:ICE524313 IMA524306:IMA524313 IVW524306:IVW524313 JFS524306:JFS524313 JPO524306:JPO524313 JZK524306:JZK524313 KJG524306:KJG524313 KTC524306:KTC524313 LCY524306:LCY524313 LMU524306:LMU524313 LWQ524306:LWQ524313 MGM524306:MGM524313 MQI524306:MQI524313 NAE524306:NAE524313 NKA524306:NKA524313 NTW524306:NTW524313 ODS524306:ODS524313 ONO524306:ONO524313 OXK524306:OXK524313 PHG524306:PHG524313 PRC524306:PRC524313 QAY524306:QAY524313 QKU524306:QKU524313 QUQ524306:QUQ524313 REM524306:REM524313 ROI524306:ROI524313 RYE524306:RYE524313 SIA524306:SIA524313 SRW524306:SRW524313 TBS524306:TBS524313 TLO524306:TLO524313 TVK524306:TVK524313 UFG524306:UFG524313 UPC524306:UPC524313 UYY524306:UYY524313 VIU524306:VIU524313 VSQ524306:VSQ524313 WCM524306:WCM524313 WMI524306:WMI524313 WWE524306:WWE524313 W589842:W589849 JS589842:JS589849 TO589842:TO589849 ADK589842:ADK589849 ANG589842:ANG589849 AXC589842:AXC589849 BGY589842:BGY589849 BQU589842:BQU589849 CAQ589842:CAQ589849 CKM589842:CKM589849 CUI589842:CUI589849 DEE589842:DEE589849 DOA589842:DOA589849 DXW589842:DXW589849 EHS589842:EHS589849 ERO589842:ERO589849 FBK589842:FBK589849 FLG589842:FLG589849 FVC589842:FVC589849 GEY589842:GEY589849 GOU589842:GOU589849 GYQ589842:GYQ589849 HIM589842:HIM589849 HSI589842:HSI589849 ICE589842:ICE589849 IMA589842:IMA589849 IVW589842:IVW589849 JFS589842:JFS589849 JPO589842:JPO589849 JZK589842:JZK589849 KJG589842:KJG589849 KTC589842:KTC589849 LCY589842:LCY589849 LMU589842:LMU589849 LWQ589842:LWQ589849 MGM589842:MGM589849 MQI589842:MQI589849 NAE589842:NAE589849 NKA589842:NKA589849 NTW589842:NTW589849 ODS589842:ODS589849 ONO589842:ONO589849 OXK589842:OXK589849 PHG589842:PHG589849 PRC589842:PRC589849 QAY589842:QAY589849 QKU589842:QKU589849 QUQ589842:QUQ589849 REM589842:REM589849 ROI589842:ROI589849 RYE589842:RYE589849 SIA589842:SIA589849 SRW589842:SRW589849 TBS589842:TBS589849 TLO589842:TLO589849 TVK589842:TVK589849 UFG589842:UFG589849 UPC589842:UPC589849 UYY589842:UYY589849 VIU589842:VIU589849 VSQ589842:VSQ589849 WCM589842:WCM589849 WMI589842:WMI589849 WWE589842:WWE589849 W655378:W655385 JS655378:JS655385 TO655378:TO655385 ADK655378:ADK655385 ANG655378:ANG655385 AXC655378:AXC655385 BGY655378:BGY655385 BQU655378:BQU655385 CAQ655378:CAQ655385 CKM655378:CKM655385 CUI655378:CUI655385 DEE655378:DEE655385 DOA655378:DOA655385 DXW655378:DXW655385 EHS655378:EHS655385 ERO655378:ERO655385 FBK655378:FBK655385 FLG655378:FLG655385 FVC655378:FVC655385 GEY655378:GEY655385 GOU655378:GOU655385 GYQ655378:GYQ655385 HIM655378:HIM655385 HSI655378:HSI655385 ICE655378:ICE655385 IMA655378:IMA655385 IVW655378:IVW655385 JFS655378:JFS655385 JPO655378:JPO655385 JZK655378:JZK655385 KJG655378:KJG655385 KTC655378:KTC655385 LCY655378:LCY655385 LMU655378:LMU655385 LWQ655378:LWQ655385 MGM655378:MGM655385 MQI655378:MQI655385 NAE655378:NAE655385 NKA655378:NKA655385 NTW655378:NTW655385 ODS655378:ODS655385 ONO655378:ONO655385 OXK655378:OXK655385 PHG655378:PHG655385 PRC655378:PRC655385 QAY655378:QAY655385 QKU655378:QKU655385 QUQ655378:QUQ655385 REM655378:REM655385 ROI655378:ROI655385 RYE655378:RYE655385 SIA655378:SIA655385 SRW655378:SRW655385 TBS655378:TBS655385 TLO655378:TLO655385 TVK655378:TVK655385 UFG655378:UFG655385 UPC655378:UPC655385 UYY655378:UYY655385 VIU655378:VIU655385 VSQ655378:VSQ655385 WCM655378:WCM655385 WMI655378:WMI655385 WWE655378:WWE655385 W720914:W720921 JS720914:JS720921 TO720914:TO720921 ADK720914:ADK720921 ANG720914:ANG720921 AXC720914:AXC720921 BGY720914:BGY720921 BQU720914:BQU720921 CAQ720914:CAQ720921 CKM720914:CKM720921 CUI720914:CUI720921 DEE720914:DEE720921 DOA720914:DOA720921 DXW720914:DXW720921 EHS720914:EHS720921 ERO720914:ERO720921 FBK720914:FBK720921 FLG720914:FLG720921 FVC720914:FVC720921 GEY720914:GEY720921 GOU720914:GOU720921 GYQ720914:GYQ720921 HIM720914:HIM720921 HSI720914:HSI720921 ICE720914:ICE720921 IMA720914:IMA720921 IVW720914:IVW720921 JFS720914:JFS720921 JPO720914:JPO720921 JZK720914:JZK720921 KJG720914:KJG720921 KTC720914:KTC720921 LCY720914:LCY720921 LMU720914:LMU720921 LWQ720914:LWQ720921 MGM720914:MGM720921 MQI720914:MQI720921 NAE720914:NAE720921 NKA720914:NKA720921 NTW720914:NTW720921 ODS720914:ODS720921 ONO720914:ONO720921 OXK720914:OXK720921 PHG720914:PHG720921 PRC720914:PRC720921 QAY720914:QAY720921 QKU720914:QKU720921 QUQ720914:QUQ720921 REM720914:REM720921 ROI720914:ROI720921 RYE720914:RYE720921 SIA720914:SIA720921 SRW720914:SRW720921 TBS720914:TBS720921 TLO720914:TLO720921 TVK720914:TVK720921 UFG720914:UFG720921 UPC720914:UPC720921 UYY720914:UYY720921 VIU720914:VIU720921 VSQ720914:VSQ720921 WCM720914:WCM720921 WMI720914:WMI720921 WWE720914:WWE720921 W786450:W786457 JS786450:JS786457 TO786450:TO786457 ADK786450:ADK786457 ANG786450:ANG786457 AXC786450:AXC786457 BGY786450:BGY786457 BQU786450:BQU786457 CAQ786450:CAQ786457 CKM786450:CKM786457 CUI786450:CUI786457 DEE786450:DEE786457 DOA786450:DOA786457 DXW786450:DXW786457 EHS786450:EHS786457 ERO786450:ERO786457 FBK786450:FBK786457 FLG786450:FLG786457 FVC786450:FVC786457 GEY786450:GEY786457 GOU786450:GOU786457 GYQ786450:GYQ786457 HIM786450:HIM786457 HSI786450:HSI786457 ICE786450:ICE786457 IMA786450:IMA786457 IVW786450:IVW786457 JFS786450:JFS786457 JPO786450:JPO786457 JZK786450:JZK786457 KJG786450:KJG786457 KTC786450:KTC786457 LCY786450:LCY786457 LMU786450:LMU786457 LWQ786450:LWQ786457 MGM786450:MGM786457 MQI786450:MQI786457 NAE786450:NAE786457 NKA786450:NKA786457 NTW786450:NTW786457 ODS786450:ODS786457 ONO786450:ONO786457 OXK786450:OXK786457 PHG786450:PHG786457 PRC786450:PRC786457 QAY786450:QAY786457 QKU786450:QKU786457 QUQ786450:QUQ786457 REM786450:REM786457 ROI786450:ROI786457 RYE786450:RYE786457 SIA786450:SIA786457 SRW786450:SRW786457 TBS786450:TBS786457 TLO786450:TLO786457 TVK786450:TVK786457 UFG786450:UFG786457 UPC786450:UPC786457 UYY786450:UYY786457 VIU786450:VIU786457 VSQ786450:VSQ786457 WCM786450:WCM786457 WMI786450:WMI786457 WWE786450:WWE786457 W851986:W851993 JS851986:JS851993 TO851986:TO851993 ADK851986:ADK851993 ANG851986:ANG851993 AXC851986:AXC851993 BGY851986:BGY851993 BQU851986:BQU851993 CAQ851986:CAQ851993 CKM851986:CKM851993 CUI851986:CUI851993 DEE851986:DEE851993 DOA851986:DOA851993 DXW851986:DXW851993 EHS851986:EHS851993 ERO851986:ERO851993 FBK851986:FBK851993 FLG851986:FLG851993 FVC851986:FVC851993 GEY851986:GEY851993 GOU851986:GOU851993 GYQ851986:GYQ851993 HIM851986:HIM851993 HSI851986:HSI851993 ICE851986:ICE851993 IMA851986:IMA851993 IVW851986:IVW851993 JFS851986:JFS851993 JPO851986:JPO851993 JZK851986:JZK851993 KJG851986:KJG851993 KTC851986:KTC851993 LCY851986:LCY851993 LMU851986:LMU851993 LWQ851986:LWQ851993 MGM851986:MGM851993 MQI851986:MQI851993 NAE851986:NAE851993 NKA851986:NKA851993 NTW851986:NTW851993 ODS851986:ODS851993 ONO851986:ONO851993 OXK851986:OXK851993 PHG851986:PHG851993 PRC851986:PRC851993 QAY851986:QAY851993 QKU851986:QKU851993 QUQ851986:QUQ851993 REM851986:REM851993 ROI851986:ROI851993 RYE851986:RYE851993 SIA851986:SIA851993 SRW851986:SRW851993 TBS851986:TBS851993 TLO851986:TLO851993 TVK851986:TVK851993 UFG851986:UFG851993 UPC851986:UPC851993 UYY851986:UYY851993 VIU851986:VIU851993 VSQ851986:VSQ851993 WCM851986:WCM851993 WMI851986:WMI851993 WWE851986:WWE851993 W917522:W917529 JS917522:JS917529 TO917522:TO917529 ADK917522:ADK917529 ANG917522:ANG917529 AXC917522:AXC917529 BGY917522:BGY917529 BQU917522:BQU917529 CAQ917522:CAQ917529 CKM917522:CKM917529 CUI917522:CUI917529 DEE917522:DEE917529 DOA917522:DOA917529 DXW917522:DXW917529 EHS917522:EHS917529 ERO917522:ERO917529 FBK917522:FBK917529 FLG917522:FLG917529 FVC917522:FVC917529 GEY917522:GEY917529 GOU917522:GOU917529 GYQ917522:GYQ917529 HIM917522:HIM917529 HSI917522:HSI917529 ICE917522:ICE917529 IMA917522:IMA917529 IVW917522:IVW917529 JFS917522:JFS917529 JPO917522:JPO917529 JZK917522:JZK917529 KJG917522:KJG917529 KTC917522:KTC917529 LCY917522:LCY917529 LMU917522:LMU917529 LWQ917522:LWQ917529 MGM917522:MGM917529 MQI917522:MQI917529 NAE917522:NAE917529 NKA917522:NKA917529 NTW917522:NTW917529 ODS917522:ODS917529 ONO917522:ONO917529 OXK917522:OXK917529 PHG917522:PHG917529 PRC917522:PRC917529 QAY917522:QAY917529 QKU917522:QKU917529 QUQ917522:QUQ917529 REM917522:REM917529 ROI917522:ROI917529 RYE917522:RYE917529 SIA917522:SIA917529 SRW917522:SRW917529 TBS917522:TBS917529 TLO917522:TLO917529 TVK917522:TVK917529 UFG917522:UFG917529 UPC917522:UPC917529 UYY917522:UYY917529 VIU917522:VIU917529 VSQ917522:VSQ917529 WCM917522:WCM917529 WMI917522:WMI917529 WWE917522:WWE917529 W983058:W983065 JS983058:JS983065 TO983058:TO983065 ADK983058:ADK983065 ANG983058:ANG983065 AXC983058:AXC983065 BGY983058:BGY983065 BQU983058:BQU983065 CAQ983058:CAQ983065 CKM983058:CKM983065 CUI983058:CUI983065 DEE983058:DEE983065 DOA983058:DOA983065 DXW983058:DXW983065 EHS983058:EHS983065 ERO983058:ERO983065 FBK983058:FBK983065 FLG983058:FLG983065 FVC983058:FVC983065 GEY983058:GEY983065 GOU983058:GOU983065 GYQ983058:GYQ983065 HIM983058:HIM983065 HSI983058:HSI983065 ICE983058:ICE983065 IMA983058:IMA983065 IVW983058:IVW983065 JFS983058:JFS983065 JPO983058:JPO983065 JZK983058:JZK983065 KJG983058:KJG983065 KTC983058:KTC983065 LCY983058:LCY983065 LMU983058:LMU983065 LWQ983058:LWQ983065 MGM983058:MGM983065 MQI983058:MQI983065 NAE983058:NAE983065 NKA983058:NKA983065 NTW983058:NTW983065 ODS983058:ODS983065 ONO983058:ONO983065 OXK983058:OXK983065 PHG983058:PHG983065 PRC983058:PRC983065 QAY983058:QAY983065 QKU983058:QKU983065 QUQ983058:QUQ983065 REM983058:REM983065 ROI983058:ROI983065 RYE983058:RYE983065 SIA983058:SIA983065 SRW983058:SRW983065 TBS983058:TBS983065 TLO983058:TLO983065 TVK983058:TVK983065 UFG983058:UFG983065 UPC983058:UPC983065 UYY983058:UYY983065 VIU983058:VIU983065 VSQ983058:VSQ983065 WCM983058:WCM983065 JS18:JS25 TO18:TO25 ADK18:ADK25 ANG18:ANG25 AXC18:AXC25 BGY18:BGY25 BQU18:BQU25 CAQ18:CAQ25 CKM18:CKM25 CUI18:CUI25 DEE18:DEE25 DOA18:DOA25 DXW18:DXW25 EHS18:EHS25 ERO18:ERO25 FBK18:FBK25 FLG18:FLG25 FVC18:FVC25 GEY18:GEY25 GOU18:GOU25 GYQ18:GYQ25 HIM18:HIM25 HSI18:HSI25 ICE18:ICE25 IMA18:IMA25 IVW18:IVW25 JFS18:JFS25 JPO18:JPO25 JZK18:JZK25 KJG18:KJG25 KTC18:KTC25 LCY18:LCY25 LMU18:LMU25 LWQ18:LWQ25 MGM18:MGM25 MQI18:MQI25 NAE18:NAE25 NKA18:NKA25 NTW18:NTW25 ODS18:ODS25 ONO18:ONO25 OXK18:OXK25 PHG18:PHG25 PRC18:PRC25 QAY18:QAY25 QKU18:QKU25 QUQ18:QUQ25 REM18:REM25 ROI18:ROI25 RYE18:RYE25 SIA18:SIA25 SRW18:SRW25 TBS18:TBS25 TLO18:TLO25 TVK18:TVK25 UFG18:UFG25 UPC18:UPC25 UYY18:UYY25 VIU18:VIU25 VSQ18:VSQ25 WCM18:WCM25 WMI18:WMI25 WWE18:WWE25">
      <formula1>900</formula1>
    </dataValidation>
    <dataValidation type="list" allowBlank="1" showInputMessage="1" showErrorMessage="1" errorTitle="Ошибка" error="Выберите значение из списка" sqref="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formula1>kind_of_scheme_in</formula1>
    </dataValidation>
    <dataValidation type="textLength" operator="lessThanOrEqual"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4 T25">
      <formula1>900</formula1>
    </dataValidation>
    <dataValidation type="list" allowBlank="1" showInputMessage="1" showErrorMessage="1" errorTitle="Ошибка" error="Выберите значение из списка" prompt="Выберите значение из списка" sqref="O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3">
    <tabColor indexed="22"/>
  </sheetPr>
  <dimension ref="A1:T19"/>
  <sheetViews>
    <sheetView showGridLines="0" topLeftCell="E1" zoomScaleNormal="100" workbookViewId="0"/>
  </sheetViews>
  <sheetFormatPr defaultColWidth="10.5703125" defaultRowHeight="14.25"/>
  <cols>
    <col min="1" max="1" width="3.7109375" style="560" hidden="1" customWidth="1"/>
    <col min="2" max="4" width="3.7109375" style="554" hidden="1" customWidth="1"/>
    <col min="5" max="5" width="3.7109375" style="500" customWidth="1"/>
    <col min="6" max="6" width="9.7109375" style="493" customWidth="1"/>
    <col min="7" max="7" width="37.7109375" style="493" customWidth="1"/>
    <col min="8" max="8" width="66.85546875" style="493" customWidth="1"/>
    <col min="9" max="9" width="115.7109375" style="493" customWidth="1"/>
    <col min="10" max="11" width="10.5703125" style="554"/>
    <col min="12" max="12" width="11.140625" style="554" customWidth="1"/>
    <col min="13" max="20" width="10.5703125" style="554"/>
    <col min="21" max="16384" width="10.5703125" style="493"/>
  </cols>
  <sheetData>
    <row r="1" spans="1:20" ht="3" customHeight="1">
      <c r="A1" s="560" t="s">
        <v>49</v>
      </c>
    </row>
    <row r="2" spans="1:20" ht="22.5">
      <c r="F2" s="1273" t="s">
        <v>470</v>
      </c>
      <c r="G2" s="1274"/>
      <c r="H2" s="1275"/>
      <c r="I2" s="609"/>
    </row>
    <row r="3" spans="1:20" ht="3" customHeight="1"/>
    <row r="4" spans="1:20" s="539" customFormat="1" ht="11.25">
      <c r="A4" s="559"/>
      <c r="B4" s="559"/>
      <c r="C4" s="559"/>
      <c r="D4" s="559"/>
      <c r="F4" s="1234" t="s">
        <v>445</v>
      </c>
      <c r="G4" s="1234"/>
      <c r="H4" s="1234"/>
      <c r="I4" s="1276" t="s">
        <v>446</v>
      </c>
      <c r="J4" s="559"/>
      <c r="K4" s="559"/>
      <c r="L4" s="559"/>
      <c r="M4" s="559"/>
      <c r="N4" s="559"/>
      <c r="O4" s="559"/>
      <c r="P4" s="559"/>
      <c r="Q4" s="559"/>
      <c r="R4" s="559"/>
      <c r="S4" s="559"/>
      <c r="T4" s="559"/>
    </row>
    <row r="5" spans="1:20" s="539" customFormat="1" ht="11.25" customHeight="1">
      <c r="A5" s="559"/>
      <c r="B5" s="559"/>
      <c r="C5" s="559"/>
      <c r="D5" s="559"/>
      <c r="F5" s="575" t="s">
        <v>91</v>
      </c>
      <c r="G5" s="587" t="s">
        <v>448</v>
      </c>
      <c r="H5" s="574" t="s">
        <v>439</v>
      </c>
      <c r="I5" s="1276"/>
      <c r="J5" s="559"/>
      <c r="K5" s="559"/>
      <c r="L5" s="559"/>
      <c r="M5" s="559"/>
      <c r="N5" s="559"/>
      <c r="O5" s="559"/>
      <c r="P5" s="559"/>
      <c r="Q5" s="559"/>
      <c r="R5" s="559"/>
      <c r="S5" s="559"/>
      <c r="T5" s="559"/>
    </row>
    <row r="6" spans="1:20" s="539" customFormat="1" ht="12" customHeight="1">
      <c r="A6" s="559"/>
      <c r="B6" s="559"/>
      <c r="C6" s="559"/>
      <c r="D6" s="559"/>
      <c r="F6" s="576" t="s">
        <v>92</v>
      </c>
      <c r="G6" s="578">
        <v>2</v>
      </c>
      <c r="H6" s="579">
        <v>3</v>
      </c>
      <c r="I6" s="577">
        <v>4</v>
      </c>
      <c r="J6" s="559">
        <v>4</v>
      </c>
      <c r="K6" s="559"/>
      <c r="L6" s="559"/>
      <c r="M6" s="559"/>
      <c r="N6" s="559"/>
      <c r="O6" s="559"/>
      <c r="P6" s="559"/>
      <c r="Q6" s="559"/>
      <c r="R6" s="559"/>
      <c r="S6" s="559"/>
      <c r="T6" s="559"/>
    </row>
    <row r="7" spans="1:20" s="539" customFormat="1" ht="18.75">
      <c r="A7" s="559"/>
      <c r="B7" s="559"/>
      <c r="C7" s="559"/>
      <c r="D7" s="559"/>
      <c r="F7" s="585">
        <v>1</v>
      </c>
      <c r="G7" s="601" t="s">
        <v>471</v>
      </c>
      <c r="H7" s="573" t="str">
        <f>IF(dateCh="","",dateCh)</f>
        <v>07.11.2022</v>
      </c>
      <c r="I7" s="550" t="s">
        <v>472</v>
      </c>
      <c r="J7" s="584"/>
      <c r="K7" s="559"/>
      <c r="L7" s="559"/>
      <c r="M7" s="559"/>
      <c r="N7" s="559"/>
      <c r="O7" s="559"/>
      <c r="P7" s="559"/>
      <c r="Q7" s="559"/>
      <c r="R7" s="559"/>
      <c r="S7" s="559"/>
      <c r="T7" s="559"/>
    </row>
    <row r="8" spans="1:20" s="539" customFormat="1" ht="45">
      <c r="A8" s="1277">
        <v>1</v>
      </c>
      <c r="B8" s="559"/>
      <c r="C8" s="559"/>
      <c r="D8" s="559"/>
      <c r="F8" s="585" t="e">
        <f ca="1">"2." &amp;mergeValue(A8)</f>
        <v>#NAME?</v>
      </c>
      <c r="G8" s="601" t="s">
        <v>473</v>
      </c>
      <c r="H8" s="573"/>
      <c r="I8" s="550" t="s">
        <v>568</v>
      </c>
      <c r="J8" s="584"/>
      <c r="K8" s="559"/>
      <c r="L8" s="559"/>
      <c r="M8" s="559"/>
      <c r="N8" s="559"/>
      <c r="O8" s="559"/>
      <c r="P8" s="559"/>
      <c r="Q8" s="559"/>
      <c r="R8" s="559"/>
      <c r="S8" s="559"/>
      <c r="T8" s="559"/>
    </row>
    <row r="9" spans="1:20" s="539" customFormat="1" ht="22.5">
      <c r="A9" s="1277"/>
      <c r="B9" s="559"/>
      <c r="C9" s="559"/>
      <c r="D9" s="559"/>
      <c r="F9" s="585" t="e">
        <f ca="1">"3." &amp;mergeValue(A9)</f>
        <v>#NAME?</v>
      </c>
      <c r="G9" s="601" t="s">
        <v>474</v>
      </c>
      <c r="H9" s="573"/>
      <c r="I9" s="550" t="s">
        <v>566</v>
      </c>
      <c r="J9" s="584"/>
      <c r="K9" s="559"/>
      <c r="L9" s="559"/>
      <c r="M9" s="559"/>
      <c r="N9" s="559"/>
      <c r="O9" s="559"/>
      <c r="P9" s="559"/>
      <c r="Q9" s="559"/>
      <c r="R9" s="559"/>
      <c r="S9" s="559"/>
      <c r="T9" s="559"/>
    </row>
    <row r="10" spans="1:20" s="539" customFormat="1" ht="22.5">
      <c r="A10" s="1277"/>
      <c r="B10" s="559"/>
      <c r="C10" s="559"/>
      <c r="D10" s="559"/>
      <c r="F10" s="585" t="e">
        <f ca="1">"4."&amp;mergeValue(A10)</f>
        <v>#NAME?</v>
      </c>
      <c r="G10" s="601" t="s">
        <v>475</v>
      </c>
      <c r="H10" s="574" t="s">
        <v>449</v>
      </c>
      <c r="I10" s="550"/>
      <c r="J10" s="584"/>
      <c r="K10" s="559"/>
      <c r="L10" s="559"/>
      <c r="M10" s="559"/>
      <c r="N10" s="559"/>
      <c r="O10" s="559"/>
      <c r="P10" s="559"/>
      <c r="Q10" s="559"/>
      <c r="R10" s="559"/>
      <c r="S10" s="559"/>
      <c r="T10" s="559"/>
    </row>
    <row r="11" spans="1:20" s="539" customFormat="1" ht="18.75">
      <c r="A11" s="1277"/>
      <c r="B11" s="1277">
        <v>1</v>
      </c>
      <c r="C11" s="592"/>
      <c r="D11" s="592"/>
      <c r="F11" s="585" t="e">
        <f ca="1">"4."&amp;mergeValue(A11) &amp;"."&amp;mergeValue(B11)</f>
        <v>#NAME?</v>
      </c>
      <c r="G11" s="580" t="s">
        <v>570</v>
      </c>
      <c r="H11" s="573" t="str">
        <f>IF(region_name="","",region_name)</f>
        <v>Республика Татарстан</v>
      </c>
      <c r="I11" s="550" t="s">
        <v>478</v>
      </c>
      <c r="J11" s="584"/>
      <c r="K11" s="559"/>
      <c r="L11" s="559"/>
      <c r="M11" s="559"/>
      <c r="N11" s="559"/>
      <c r="O11" s="559"/>
      <c r="P11" s="559"/>
      <c r="Q11" s="559"/>
      <c r="R11" s="559"/>
      <c r="S11" s="559"/>
      <c r="T11" s="559"/>
    </row>
    <row r="12" spans="1:20" s="539" customFormat="1" ht="22.5">
      <c r="A12" s="1277"/>
      <c r="B12" s="1277"/>
      <c r="C12" s="1277">
        <v>1</v>
      </c>
      <c r="D12" s="592"/>
      <c r="F12" s="585" t="e">
        <f ca="1">"4."&amp;mergeValue(A12) &amp;"."&amp;mergeValue(B12)&amp;"."&amp;mergeValue(C12)</f>
        <v>#NAME?</v>
      </c>
      <c r="G12" s="591" t="s">
        <v>476</v>
      </c>
      <c r="H12" s="573"/>
      <c r="I12" s="550" t="s">
        <v>479</v>
      </c>
      <c r="J12" s="584"/>
      <c r="K12" s="559"/>
      <c r="L12" s="559"/>
      <c r="M12" s="559"/>
      <c r="N12" s="559"/>
      <c r="O12" s="559"/>
      <c r="P12" s="559"/>
      <c r="Q12" s="559"/>
      <c r="R12" s="559"/>
      <c r="S12" s="559"/>
      <c r="T12" s="559"/>
    </row>
    <row r="13" spans="1:20" s="539" customFormat="1" ht="39" customHeight="1">
      <c r="A13" s="1277"/>
      <c r="B13" s="1277"/>
      <c r="C13" s="1277"/>
      <c r="D13" s="592">
        <v>1</v>
      </c>
      <c r="F13" s="585" t="e">
        <f ca="1">"4."&amp;mergeValue(A13) &amp;"."&amp;mergeValue(B13)&amp;"."&amp;mergeValue(C13)&amp;"."&amp;mergeValue(D13)</f>
        <v>#NAME?</v>
      </c>
      <c r="G13" s="602" t="s">
        <v>477</v>
      </c>
      <c r="H13" s="573"/>
      <c r="I13" s="1278" t="s">
        <v>569</v>
      </c>
      <c r="J13" s="584"/>
      <c r="K13" s="559"/>
      <c r="L13" s="559"/>
      <c r="M13" s="559"/>
      <c r="N13" s="559"/>
      <c r="O13" s="559"/>
      <c r="P13" s="559"/>
      <c r="Q13" s="559"/>
      <c r="R13" s="559"/>
      <c r="S13" s="559"/>
      <c r="T13" s="559"/>
    </row>
    <row r="14" spans="1:20" s="539" customFormat="1" ht="18.75">
      <c r="A14" s="1277"/>
      <c r="B14" s="1277"/>
      <c r="C14" s="1277"/>
      <c r="D14" s="592"/>
      <c r="F14" s="588"/>
      <c r="G14" s="520" t="s">
        <v>4</v>
      </c>
      <c r="H14" s="593"/>
      <c r="I14" s="1278"/>
      <c r="J14" s="584"/>
      <c r="K14" s="559"/>
      <c r="L14" s="559"/>
      <c r="M14" s="559"/>
      <c r="N14" s="559"/>
      <c r="O14" s="559"/>
      <c r="P14" s="559"/>
      <c r="Q14" s="559"/>
      <c r="R14" s="559"/>
      <c r="S14" s="559"/>
      <c r="T14" s="559"/>
    </row>
    <row r="15" spans="1:20" s="539" customFormat="1" ht="18.75">
      <c r="A15" s="1277"/>
      <c r="B15" s="1277"/>
      <c r="C15" s="592"/>
      <c r="D15" s="592"/>
      <c r="F15" s="603"/>
      <c r="G15" s="546" t="s">
        <v>401</v>
      </c>
      <c r="H15" s="604"/>
      <c r="I15" s="605"/>
      <c r="J15" s="584"/>
      <c r="K15" s="559"/>
      <c r="L15" s="559"/>
      <c r="M15" s="559"/>
      <c r="N15" s="559"/>
      <c r="O15" s="559"/>
      <c r="P15" s="559"/>
      <c r="Q15" s="559"/>
      <c r="R15" s="559"/>
      <c r="S15" s="559"/>
      <c r="T15" s="559"/>
    </row>
    <row r="16" spans="1:20" s="539" customFormat="1" ht="18.75">
      <c r="A16" s="1277"/>
      <c r="B16" s="559"/>
      <c r="C16" s="559"/>
      <c r="D16" s="559"/>
      <c r="F16" s="588"/>
      <c r="G16" s="528" t="s">
        <v>483</v>
      </c>
      <c r="H16" s="589"/>
      <c r="I16" s="590"/>
      <c r="J16" s="584"/>
      <c r="K16" s="559"/>
      <c r="L16" s="559"/>
      <c r="M16" s="559"/>
      <c r="N16" s="559"/>
      <c r="O16" s="559"/>
      <c r="P16" s="559"/>
      <c r="Q16" s="559"/>
      <c r="R16" s="559"/>
      <c r="S16" s="559"/>
      <c r="T16" s="559"/>
    </row>
    <row r="17" spans="1:20" s="539" customFormat="1" ht="18.75">
      <c r="A17" s="559"/>
      <c r="B17" s="559"/>
      <c r="C17" s="559"/>
      <c r="D17" s="559"/>
      <c r="F17" s="588"/>
      <c r="G17" s="535" t="s">
        <v>482</v>
      </c>
      <c r="H17" s="589"/>
      <c r="I17" s="590"/>
      <c r="J17" s="584"/>
      <c r="K17" s="559"/>
      <c r="L17" s="559"/>
      <c r="M17" s="559"/>
      <c r="N17" s="559"/>
      <c r="O17" s="559"/>
      <c r="P17" s="559"/>
      <c r="Q17" s="559"/>
      <c r="R17" s="559"/>
      <c r="S17" s="559"/>
      <c r="T17" s="559"/>
    </row>
    <row r="18" spans="1:20" s="582" customFormat="1" ht="3" customHeight="1">
      <c r="A18" s="583"/>
      <c r="B18" s="583"/>
      <c r="C18" s="583"/>
      <c r="D18" s="583"/>
      <c r="F18" s="594"/>
      <c r="G18" s="595"/>
      <c r="H18" s="596"/>
      <c r="I18" s="597"/>
      <c r="J18" s="583"/>
      <c r="K18" s="583"/>
      <c r="L18" s="583"/>
      <c r="M18" s="583"/>
      <c r="N18" s="583"/>
      <c r="O18" s="583"/>
      <c r="P18" s="583"/>
      <c r="Q18" s="583"/>
      <c r="R18" s="583"/>
      <c r="S18" s="583"/>
      <c r="T18" s="583"/>
    </row>
    <row r="19" spans="1:20" s="582" customFormat="1" ht="15" customHeight="1">
      <c r="A19" s="583"/>
      <c r="B19" s="583"/>
      <c r="C19" s="583"/>
      <c r="D19" s="583"/>
      <c r="F19" s="581"/>
      <c r="G19" s="1272" t="s">
        <v>571</v>
      </c>
      <c r="H19" s="1272"/>
      <c r="I19" s="563"/>
      <c r="J19" s="583"/>
      <c r="K19" s="583"/>
      <c r="L19" s="583"/>
      <c r="M19" s="583"/>
      <c r="N19" s="583"/>
      <c r="O19" s="583"/>
      <c r="P19" s="583"/>
      <c r="Q19" s="583"/>
      <c r="R19" s="583"/>
      <c r="S19" s="583"/>
      <c r="T19" s="58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3">
    <tabColor rgb="FFEAEBEE"/>
    <pageSetUpPr fitToPage="1"/>
  </sheetPr>
  <dimension ref="A1:AJ36"/>
  <sheetViews>
    <sheetView showGridLines="0" topLeftCell="I4" zoomScaleNormal="100" workbookViewId="0"/>
  </sheetViews>
  <sheetFormatPr defaultColWidth="10.5703125" defaultRowHeight="14.25"/>
  <cols>
    <col min="1" max="6" width="10.5703125" style="554" hidden="1" customWidth="1"/>
    <col min="7" max="8" width="9.140625" style="560" hidden="1" customWidth="1"/>
    <col min="9" max="9" width="3.7109375" style="501" customWidth="1"/>
    <col min="10" max="11" width="3.7109375" style="500" customWidth="1"/>
    <col min="12" max="12" width="12.7109375" style="493" customWidth="1"/>
    <col min="13" max="13" width="44.7109375" style="493" customWidth="1"/>
    <col min="14" max="14" width="1.7109375" style="493" hidden="1" customWidth="1"/>
    <col min="15" max="15" width="29.7109375" style="493" hidden="1" customWidth="1"/>
    <col min="16" max="17" width="23.7109375" style="493" hidden="1" customWidth="1"/>
    <col min="18" max="18" width="11.7109375" style="493" customWidth="1"/>
    <col min="19" max="19" width="3.7109375" style="493" customWidth="1"/>
    <col min="20" max="20" width="11.7109375" style="493" customWidth="1"/>
    <col min="21" max="21" width="8.5703125" style="493" hidden="1" customWidth="1"/>
    <col min="22" max="22" width="4.7109375" style="493" customWidth="1"/>
    <col min="23" max="23" width="115.7109375" style="493" customWidth="1"/>
    <col min="24" max="25" width="10.5703125" style="554"/>
    <col min="26" max="26" width="11.140625" style="554" customWidth="1"/>
    <col min="27" max="34" width="10.5703125" style="554"/>
    <col min="35" max="256" width="10.5703125" style="493"/>
    <col min="257" max="264" width="0" style="493" hidden="1" customWidth="1"/>
    <col min="265" max="265" width="3.7109375" style="493" customWidth="1"/>
    <col min="266" max="266" width="3.85546875" style="493" customWidth="1"/>
    <col min="267" max="267" width="3.7109375" style="493" customWidth="1"/>
    <col min="268" max="268" width="12.7109375" style="493" customWidth="1"/>
    <col min="269" max="269" width="52.7109375" style="493" customWidth="1"/>
    <col min="270" max="273" width="0" style="493" hidden="1" customWidth="1"/>
    <col min="274" max="274" width="12.28515625" style="493" customWidth="1"/>
    <col min="275" max="275" width="6.42578125" style="493" customWidth="1"/>
    <col min="276" max="276" width="12.28515625" style="493" customWidth="1"/>
    <col min="277" max="277" width="0" style="493" hidden="1" customWidth="1"/>
    <col min="278" max="278" width="3.7109375" style="493" customWidth="1"/>
    <col min="279" max="279" width="11.140625" style="493" bestFit="1" customWidth="1"/>
    <col min="280" max="281" width="10.5703125" style="493"/>
    <col min="282" max="282" width="11.140625" style="493" customWidth="1"/>
    <col min="283" max="512" width="10.5703125" style="493"/>
    <col min="513" max="520" width="0" style="493" hidden="1" customWidth="1"/>
    <col min="521" max="521" width="3.7109375" style="493" customWidth="1"/>
    <col min="522" max="522" width="3.85546875" style="493" customWidth="1"/>
    <col min="523" max="523" width="3.7109375" style="493" customWidth="1"/>
    <col min="524" max="524" width="12.7109375" style="493" customWidth="1"/>
    <col min="525" max="525" width="52.7109375" style="493" customWidth="1"/>
    <col min="526" max="529" width="0" style="493" hidden="1" customWidth="1"/>
    <col min="530" max="530" width="12.28515625" style="493" customWidth="1"/>
    <col min="531" max="531" width="6.42578125" style="493" customWidth="1"/>
    <col min="532" max="532" width="12.28515625" style="493" customWidth="1"/>
    <col min="533" max="533" width="0" style="493" hidden="1" customWidth="1"/>
    <col min="534" max="534" width="3.7109375" style="493" customWidth="1"/>
    <col min="535" max="535" width="11.140625" style="493" bestFit="1" customWidth="1"/>
    <col min="536" max="537" width="10.5703125" style="493"/>
    <col min="538" max="538" width="11.140625" style="493" customWidth="1"/>
    <col min="539" max="768" width="10.5703125" style="493"/>
    <col min="769" max="776" width="0" style="493" hidden="1" customWidth="1"/>
    <col min="777" max="777" width="3.7109375" style="493" customWidth="1"/>
    <col min="778" max="778" width="3.85546875" style="493" customWidth="1"/>
    <col min="779" max="779" width="3.7109375" style="493" customWidth="1"/>
    <col min="780" max="780" width="12.7109375" style="493" customWidth="1"/>
    <col min="781" max="781" width="52.7109375" style="493" customWidth="1"/>
    <col min="782" max="785" width="0" style="493" hidden="1" customWidth="1"/>
    <col min="786" max="786" width="12.28515625" style="493" customWidth="1"/>
    <col min="787" max="787" width="6.42578125" style="493" customWidth="1"/>
    <col min="788" max="788" width="12.28515625" style="493" customWidth="1"/>
    <col min="789" max="789" width="0" style="493" hidden="1" customWidth="1"/>
    <col min="790" max="790" width="3.7109375" style="493" customWidth="1"/>
    <col min="791" max="791" width="11.140625" style="493" bestFit="1" customWidth="1"/>
    <col min="792" max="793" width="10.5703125" style="493"/>
    <col min="794" max="794" width="11.140625" style="493" customWidth="1"/>
    <col min="795" max="1024" width="10.5703125" style="493"/>
    <col min="1025" max="1032" width="0" style="493" hidden="1" customWidth="1"/>
    <col min="1033" max="1033" width="3.7109375" style="493" customWidth="1"/>
    <col min="1034" max="1034" width="3.85546875" style="493" customWidth="1"/>
    <col min="1035" max="1035" width="3.7109375" style="493" customWidth="1"/>
    <col min="1036" max="1036" width="12.7109375" style="493" customWidth="1"/>
    <col min="1037" max="1037" width="52.7109375" style="493" customWidth="1"/>
    <col min="1038" max="1041" width="0" style="493" hidden="1" customWidth="1"/>
    <col min="1042" max="1042" width="12.28515625" style="493" customWidth="1"/>
    <col min="1043" max="1043" width="6.42578125" style="493" customWidth="1"/>
    <col min="1044" max="1044" width="12.28515625" style="493" customWidth="1"/>
    <col min="1045" max="1045" width="0" style="493" hidden="1" customWidth="1"/>
    <col min="1046" max="1046" width="3.7109375" style="493" customWidth="1"/>
    <col min="1047" max="1047" width="11.140625" style="493" bestFit="1" customWidth="1"/>
    <col min="1048" max="1049" width="10.5703125" style="493"/>
    <col min="1050" max="1050" width="11.140625" style="493" customWidth="1"/>
    <col min="1051" max="1280" width="10.5703125" style="493"/>
    <col min="1281" max="1288" width="0" style="493" hidden="1" customWidth="1"/>
    <col min="1289" max="1289" width="3.7109375" style="493" customWidth="1"/>
    <col min="1290" max="1290" width="3.85546875" style="493" customWidth="1"/>
    <col min="1291" max="1291" width="3.7109375" style="493" customWidth="1"/>
    <col min="1292" max="1292" width="12.7109375" style="493" customWidth="1"/>
    <col min="1293" max="1293" width="52.7109375" style="493" customWidth="1"/>
    <col min="1294" max="1297" width="0" style="493" hidden="1" customWidth="1"/>
    <col min="1298" max="1298" width="12.28515625" style="493" customWidth="1"/>
    <col min="1299" max="1299" width="6.42578125" style="493" customWidth="1"/>
    <col min="1300" max="1300" width="12.28515625" style="493" customWidth="1"/>
    <col min="1301" max="1301" width="0" style="493" hidden="1" customWidth="1"/>
    <col min="1302" max="1302" width="3.7109375" style="493" customWidth="1"/>
    <col min="1303" max="1303" width="11.140625" style="493" bestFit="1" customWidth="1"/>
    <col min="1304" max="1305" width="10.5703125" style="493"/>
    <col min="1306" max="1306" width="11.140625" style="493" customWidth="1"/>
    <col min="1307" max="1536" width="10.5703125" style="493"/>
    <col min="1537" max="1544" width="0" style="493" hidden="1" customWidth="1"/>
    <col min="1545" max="1545" width="3.7109375" style="493" customWidth="1"/>
    <col min="1546" max="1546" width="3.85546875" style="493" customWidth="1"/>
    <col min="1547" max="1547" width="3.7109375" style="493" customWidth="1"/>
    <col min="1548" max="1548" width="12.7109375" style="493" customWidth="1"/>
    <col min="1549" max="1549" width="52.7109375" style="493" customWidth="1"/>
    <col min="1550" max="1553" width="0" style="493" hidden="1" customWidth="1"/>
    <col min="1554" max="1554" width="12.28515625" style="493" customWidth="1"/>
    <col min="1555" max="1555" width="6.42578125" style="493" customWidth="1"/>
    <col min="1556" max="1556" width="12.28515625" style="493" customWidth="1"/>
    <col min="1557" max="1557" width="0" style="493" hidden="1" customWidth="1"/>
    <col min="1558" max="1558" width="3.7109375" style="493" customWidth="1"/>
    <col min="1559" max="1559" width="11.140625" style="493" bestFit="1" customWidth="1"/>
    <col min="1560" max="1561" width="10.5703125" style="493"/>
    <col min="1562" max="1562" width="11.140625" style="493" customWidth="1"/>
    <col min="1563" max="1792" width="10.5703125" style="493"/>
    <col min="1793" max="1800" width="0" style="493" hidden="1" customWidth="1"/>
    <col min="1801" max="1801" width="3.7109375" style="493" customWidth="1"/>
    <col min="1802" max="1802" width="3.85546875" style="493" customWidth="1"/>
    <col min="1803" max="1803" width="3.7109375" style="493" customWidth="1"/>
    <col min="1804" max="1804" width="12.7109375" style="493" customWidth="1"/>
    <col min="1805" max="1805" width="52.7109375" style="493" customWidth="1"/>
    <col min="1806" max="1809" width="0" style="493" hidden="1" customWidth="1"/>
    <col min="1810" max="1810" width="12.28515625" style="493" customWidth="1"/>
    <col min="1811" max="1811" width="6.42578125" style="493" customWidth="1"/>
    <col min="1812" max="1812" width="12.28515625" style="493" customWidth="1"/>
    <col min="1813" max="1813" width="0" style="493" hidden="1" customWidth="1"/>
    <col min="1814" max="1814" width="3.7109375" style="493" customWidth="1"/>
    <col min="1815" max="1815" width="11.140625" style="493" bestFit="1" customWidth="1"/>
    <col min="1816" max="1817" width="10.5703125" style="493"/>
    <col min="1818" max="1818" width="11.140625" style="493" customWidth="1"/>
    <col min="1819" max="2048" width="10.5703125" style="493"/>
    <col min="2049" max="2056" width="0" style="493" hidden="1" customWidth="1"/>
    <col min="2057" max="2057" width="3.7109375" style="493" customWidth="1"/>
    <col min="2058" max="2058" width="3.85546875" style="493" customWidth="1"/>
    <col min="2059" max="2059" width="3.7109375" style="493" customWidth="1"/>
    <col min="2060" max="2060" width="12.7109375" style="493" customWidth="1"/>
    <col min="2061" max="2061" width="52.7109375" style="493" customWidth="1"/>
    <col min="2062" max="2065" width="0" style="493" hidden="1" customWidth="1"/>
    <col min="2066" max="2066" width="12.28515625" style="493" customWidth="1"/>
    <col min="2067" max="2067" width="6.42578125" style="493" customWidth="1"/>
    <col min="2068" max="2068" width="12.28515625" style="493" customWidth="1"/>
    <col min="2069" max="2069" width="0" style="493" hidden="1" customWidth="1"/>
    <col min="2070" max="2070" width="3.7109375" style="493" customWidth="1"/>
    <col min="2071" max="2071" width="11.140625" style="493" bestFit="1" customWidth="1"/>
    <col min="2072" max="2073" width="10.5703125" style="493"/>
    <col min="2074" max="2074" width="11.140625" style="493" customWidth="1"/>
    <col min="2075" max="2304" width="10.5703125" style="493"/>
    <col min="2305" max="2312" width="0" style="493" hidden="1" customWidth="1"/>
    <col min="2313" max="2313" width="3.7109375" style="493" customWidth="1"/>
    <col min="2314" max="2314" width="3.85546875" style="493" customWidth="1"/>
    <col min="2315" max="2315" width="3.7109375" style="493" customWidth="1"/>
    <col min="2316" max="2316" width="12.7109375" style="493" customWidth="1"/>
    <col min="2317" max="2317" width="52.7109375" style="493" customWidth="1"/>
    <col min="2318" max="2321" width="0" style="493" hidden="1" customWidth="1"/>
    <col min="2322" max="2322" width="12.28515625" style="493" customWidth="1"/>
    <col min="2323" max="2323" width="6.42578125" style="493" customWidth="1"/>
    <col min="2324" max="2324" width="12.28515625" style="493" customWidth="1"/>
    <col min="2325" max="2325" width="0" style="493" hidden="1" customWidth="1"/>
    <col min="2326" max="2326" width="3.7109375" style="493" customWidth="1"/>
    <col min="2327" max="2327" width="11.140625" style="493" bestFit="1" customWidth="1"/>
    <col min="2328" max="2329" width="10.5703125" style="493"/>
    <col min="2330" max="2330" width="11.140625" style="493" customWidth="1"/>
    <col min="2331" max="2560" width="10.5703125" style="493"/>
    <col min="2561" max="2568" width="0" style="493" hidden="1" customWidth="1"/>
    <col min="2569" max="2569" width="3.7109375" style="493" customWidth="1"/>
    <col min="2570" max="2570" width="3.85546875" style="493" customWidth="1"/>
    <col min="2571" max="2571" width="3.7109375" style="493" customWidth="1"/>
    <col min="2572" max="2572" width="12.7109375" style="493" customWidth="1"/>
    <col min="2573" max="2573" width="52.7109375" style="493" customWidth="1"/>
    <col min="2574" max="2577" width="0" style="493" hidden="1" customWidth="1"/>
    <col min="2578" max="2578" width="12.28515625" style="493" customWidth="1"/>
    <col min="2579" max="2579" width="6.42578125" style="493" customWidth="1"/>
    <col min="2580" max="2580" width="12.28515625" style="493" customWidth="1"/>
    <col min="2581" max="2581" width="0" style="493" hidden="1" customWidth="1"/>
    <col min="2582" max="2582" width="3.7109375" style="493" customWidth="1"/>
    <col min="2583" max="2583" width="11.140625" style="493" bestFit="1" customWidth="1"/>
    <col min="2584" max="2585" width="10.5703125" style="493"/>
    <col min="2586" max="2586" width="11.140625" style="493" customWidth="1"/>
    <col min="2587" max="2816" width="10.5703125" style="493"/>
    <col min="2817" max="2824" width="0" style="493" hidden="1" customWidth="1"/>
    <col min="2825" max="2825" width="3.7109375" style="493" customWidth="1"/>
    <col min="2826" max="2826" width="3.85546875" style="493" customWidth="1"/>
    <col min="2827" max="2827" width="3.7109375" style="493" customWidth="1"/>
    <col min="2828" max="2828" width="12.7109375" style="493" customWidth="1"/>
    <col min="2829" max="2829" width="52.7109375" style="493" customWidth="1"/>
    <col min="2830" max="2833" width="0" style="493" hidden="1" customWidth="1"/>
    <col min="2834" max="2834" width="12.28515625" style="493" customWidth="1"/>
    <col min="2835" max="2835" width="6.42578125" style="493" customWidth="1"/>
    <col min="2836" max="2836" width="12.28515625" style="493" customWidth="1"/>
    <col min="2837" max="2837" width="0" style="493" hidden="1" customWidth="1"/>
    <col min="2838" max="2838" width="3.7109375" style="493" customWidth="1"/>
    <col min="2839" max="2839" width="11.140625" style="493" bestFit="1" customWidth="1"/>
    <col min="2840" max="2841" width="10.5703125" style="493"/>
    <col min="2842" max="2842" width="11.140625" style="493" customWidth="1"/>
    <col min="2843" max="3072" width="10.5703125" style="493"/>
    <col min="3073" max="3080" width="0" style="493" hidden="1" customWidth="1"/>
    <col min="3081" max="3081" width="3.7109375" style="493" customWidth="1"/>
    <col min="3082" max="3082" width="3.85546875" style="493" customWidth="1"/>
    <col min="3083" max="3083" width="3.7109375" style="493" customWidth="1"/>
    <col min="3084" max="3084" width="12.7109375" style="493" customWidth="1"/>
    <col min="3085" max="3085" width="52.7109375" style="493" customWidth="1"/>
    <col min="3086" max="3089" width="0" style="493" hidden="1" customWidth="1"/>
    <col min="3090" max="3090" width="12.28515625" style="493" customWidth="1"/>
    <col min="3091" max="3091" width="6.42578125" style="493" customWidth="1"/>
    <col min="3092" max="3092" width="12.28515625" style="493" customWidth="1"/>
    <col min="3093" max="3093" width="0" style="493" hidden="1" customWidth="1"/>
    <col min="3094" max="3094" width="3.7109375" style="493" customWidth="1"/>
    <col min="3095" max="3095" width="11.140625" style="493" bestFit="1" customWidth="1"/>
    <col min="3096" max="3097" width="10.5703125" style="493"/>
    <col min="3098" max="3098" width="11.140625" style="493" customWidth="1"/>
    <col min="3099" max="3328" width="10.5703125" style="493"/>
    <col min="3329" max="3336" width="0" style="493" hidden="1" customWidth="1"/>
    <col min="3337" max="3337" width="3.7109375" style="493" customWidth="1"/>
    <col min="3338" max="3338" width="3.85546875" style="493" customWidth="1"/>
    <col min="3339" max="3339" width="3.7109375" style="493" customWidth="1"/>
    <col min="3340" max="3340" width="12.7109375" style="493" customWidth="1"/>
    <col min="3341" max="3341" width="52.7109375" style="493" customWidth="1"/>
    <col min="3342" max="3345" width="0" style="493" hidden="1" customWidth="1"/>
    <col min="3346" max="3346" width="12.28515625" style="493" customWidth="1"/>
    <col min="3347" max="3347" width="6.42578125" style="493" customWidth="1"/>
    <col min="3348" max="3348" width="12.28515625" style="493" customWidth="1"/>
    <col min="3349" max="3349" width="0" style="493" hidden="1" customWidth="1"/>
    <col min="3350" max="3350" width="3.7109375" style="493" customWidth="1"/>
    <col min="3351" max="3351" width="11.140625" style="493" bestFit="1" customWidth="1"/>
    <col min="3352" max="3353" width="10.5703125" style="493"/>
    <col min="3354" max="3354" width="11.140625" style="493" customWidth="1"/>
    <col min="3355" max="3584" width="10.5703125" style="493"/>
    <col min="3585" max="3592" width="0" style="493" hidden="1" customWidth="1"/>
    <col min="3593" max="3593" width="3.7109375" style="493" customWidth="1"/>
    <col min="3594" max="3594" width="3.85546875" style="493" customWidth="1"/>
    <col min="3595" max="3595" width="3.7109375" style="493" customWidth="1"/>
    <col min="3596" max="3596" width="12.7109375" style="493" customWidth="1"/>
    <col min="3597" max="3597" width="52.7109375" style="493" customWidth="1"/>
    <col min="3598" max="3601" width="0" style="493" hidden="1" customWidth="1"/>
    <col min="3602" max="3602" width="12.28515625" style="493" customWidth="1"/>
    <col min="3603" max="3603" width="6.42578125" style="493" customWidth="1"/>
    <col min="3604" max="3604" width="12.28515625" style="493" customWidth="1"/>
    <col min="3605" max="3605" width="0" style="493" hidden="1" customWidth="1"/>
    <col min="3606" max="3606" width="3.7109375" style="493" customWidth="1"/>
    <col min="3607" max="3607" width="11.140625" style="493" bestFit="1" customWidth="1"/>
    <col min="3608" max="3609" width="10.5703125" style="493"/>
    <col min="3610" max="3610" width="11.140625" style="493" customWidth="1"/>
    <col min="3611" max="3840" width="10.5703125" style="493"/>
    <col min="3841" max="3848" width="0" style="493" hidden="1" customWidth="1"/>
    <col min="3849" max="3849" width="3.7109375" style="493" customWidth="1"/>
    <col min="3850" max="3850" width="3.85546875" style="493" customWidth="1"/>
    <col min="3851" max="3851" width="3.7109375" style="493" customWidth="1"/>
    <col min="3852" max="3852" width="12.7109375" style="493" customWidth="1"/>
    <col min="3853" max="3853" width="52.7109375" style="493" customWidth="1"/>
    <col min="3854" max="3857" width="0" style="493" hidden="1" customWidth="1"/>
    <col min="3858" max="3858" width="12.28515625" style="493" customWidth="1"/>
    <col min="3859" max="3859" width="6.42578125" style="493" customWidth="1"/>
    <col min="3860" max="3860" width="12.28515625" style="493" customWidth="1"/>
    <col min="3861" max="3861" width="0" style="493" hidden="1" customWidth="1"/>
    <col min="3862" max="3862" width="3.7109375" style="493" customWidth="1"/>
    <col min="3863" max="3863" width="11.140625" style="493" bestFit="1" customWidth="1"/>
    <col min="3864" max="3865" width="10.5703125" style="493"/>
    <col min="3866" max="3866" width="11.140625" style="493" customWidth="1"/>
    <col min="3867" max="4096" width="10.5703125" style="493"/>
    <col min="4097" max="4104" width="0" style="493" hidden="1" customWidth="1"/>
    <col min="4105" max="4105" width="3.7109375" style="493" customWidth="1"/>
    <col min="4106" max="4106" width="3.85546875" style="493" customWidth="1"/>
    <col min="4107" max="4107" width="3.7109375" style="493" customWidth="1"/>
    <col min="4108" max="4108" width="12.7109375" style="493" customWidth="1"/>
    <col min="4109" max="4109" width="52.7109375" style="493" customWidth="1"/>
    <col min="4110" max="4113" width="0" style="493" hidden="1" customWidth="1"/>
    <col min="4114" max="4114" width="12.28515625" style="493" customWidth="1"/>
    <col min="4115" max="4115" width="6.42578125" style="493" customWidth="1"/>
    <col min="4116" max="4116" width="12.28515625" style="493" customWidth="1"/>
    <col min="4117" max="4117" width="0" style="493" hidden="1" customWidth="1"/>
    <col min="4118" max="4118" width="3.7109375" style="493" customWidth="1"/>
    <col min="4119" max="4119" width="11.140625" style="493" bestFit="1" customWidth="1"/>
    <col min="4120" max="4121" width="10.5703125" style="493"/>
    <col min="4122" max="4122" width="11.140625" style="493" customWidth="1"/>
    <col min="4123" max="4352" width="10.5703125" style="493"/>
    <col min="4353" max="4360" width="0" style="493" hidden="1" customWidth="1"/>
    <col min="4361" max="4361" width="3.7109375" style="493" customWidth="1"/>
    <col min="4362" max="4362" width="3.85546875" style="493" customWidth="1"/>
    <col min="4363" max="4363" width="3.7109375" style="493" customWidth="1"/>
    <col min="4364" max="4364" width="12.7109375" style="493" customWidth="1"/>
    <col min="4365" max="4365" width="52.7109375" style="493" customWidth="1"/>
    <col min="4366" max="4369" width="0" style="493" hidden="1" customWidth="1"/>
    <col min="4370" max="4370" width="12.28515625" style="493" customWidth="1"/>
    <col min="4371" max="4371" width="6.42578125" style="493" customWidth="1"/>
    <col min="4372" max="4372" width="12.28515625" style="493" customWidth="1"/>
    <col min="4373" max="4373" width="0" style="493" hidden="1" customWidth="1"/>
    <col min="4374" max="4374" width="3.7109375" style="493" customWidth="1"/>
    <col min="4375" max="4375" width="11.140625" style="493" bestFit="1" customWidth="1"/>
    <col min="4376" max="4377" width="10.5703125" style="493"/>
    <col min="4378" max="4378" width="11.140625" style="493" customWidth="1"/>
    <col min="4379" max="4608" width="10.5703125" style="493"/>
    <col min="4609" max="4616" width="0" style="493" hidden="1" customWidth="1"/>
    <col min="4617" max="4617" width="3.7109375" style="493" customWidth="1"/>
    <col min="4618" max="4618" width="3.85546875" style="493" customWidth="1"/>
    <col min="4619" max="4619" width="3.7109375" style="493" customWidth="1"/>
    <col min="4620" max="4620" width="12.7109375" style="493" customWidth="1"/>
    <col min="4621" max="4621" width="52.7109375" style="493" customWidth="1"/>
    <col min="4622" max="4625" width="0" style="493" hidden="1" customWidth="1"/>
    <col min="4626" max="4626" width="12.28515625" style="493" customWidth="1"/>
    <col min="4627" max="4627" width="6.42578125" style="493" customWidth="1"/>
    <col min="4628" max="4628" width="12.28515625" style="493" customWidth="1"/>
    <col min="4629" max="4629" width="0" style="493" hidden="1" customWidth="1"/>
    <col min="4630" max="4630" width="3.7109375" style="493" customWidth="1"/>
    <col min="4631" max="4631" width="11.140625" style="493" bestFit="1" customWidth="1"/>
    <col min="4632" max="4633" width="10.5703125" style="493"/>
    <col min="4634" max="4634" width="11.140625" style="493" customWidth="1"/>
    <col min="4635" max="4864" width="10.5703125" style="493"/>
    <col min="4865" max="4872" width="0" style="493" hidden="1" customWidth="1"/>
    <col min="4873" max="4873" width="3.7109375" style="493" customWidth="1"/>
    <col min="4874" max="4874" width="3.85546875" style="493" customWidth="1"/>
    <col min="4875" max="4875" width="3.7109375" style="493" customWidth="1"/>
    <col min="4876" max="4876" width="12.7109375" style="493" customWidth="1"/>
    <col min="4877" max="4877" width="52.7109375" style="493" customWidth="1"/>
    <col min="4878" max="4881" width="0" style="493" hidden="1" customWidth="1"/>
    <col min="4882" max="4882" width="12.28515625" style="493" customWidth="1"/>
    <col min="4883" max="4883" width="6.42578125" style="493" customWidth="1"/>
    <col min="4884" max="4884" width="12.28515625" style="493" customWidth="1"/>
    <col min="4885" max="4885" width="0" style="493" hidden="1" customWidth="1"/>
    <col min="4886" max="4886" width="3.7109375" style="493" customWidth="1"/>
    <col min="4887" max="4887" width="11.140625" style="493" bestFit="1" customWidth="1"/>
    <col min="4888" max="4889" width="10.5703125" style="493"/>
    <col min="4890" max="4890" width="11.140625" style="493" customWidth="1"/>
    <col min="4891" max="5120" width="10.5703125" style="493"/>
    <col min="5121" max="5128" width="0" style="493" hidden="1" customWidth="1"/>
    <col min="5129" max="5129" width="3.7109375" style="493" customWidth="1"/>
    <col min="5130" max="5130" width="3.85546875" style="493" customWidth="1"/>
    <col min="5131" max="5131" width="3.7109375" style="493" customWidth="1"/>
    <col min="5132" max="5132" width="12.7109375" style="493" customWidth="1"/>
    <col min="5133" max="5133" width="52.7109375" style="493" customWidth="1"/>
    <col min="5134" max="5137" width="0" style="493" hidden="1" customWidth="1"/>
    <col min="5138" max="5138" width="12.28515625" style="493" customWidth="1"/>
    <col min="5139" max="5139" width="6.42578125" style="493" customWidth="1"/>
    <col min="5140" max="5140" width="12.28515625" style="493" customWidth="1"/>
    <col min="5141" max="5141" width="0" style="493" hidden="1" customWidth="1"/>
    <col min="5142" max="5142" width="3.7109375" style="493" customWidth="1"/>
    <col min="5143" max="5143" width="11.140625" style="493" bestFit="1" customWidth="1"/>
    <col min="5144" max="5145" width="10.5703125" style="493"/>
    <col min="5146" max="5146" width="11.140625" style="493" customWidth="1"/>
    <col min="5147" max="5376" width="10.5703125" style="493"/>
    <col min="5377" max="5384" width="0" style="493" hidden="1" customWidth="1"/>
    <col min="5385" max="5385" width="3.7109375" style="493" customWidth="1"/>
    <col min="5386" max="5386" width="3.85546875" style="493" customWidth="1"/>
    <col min="5387" max="5387" width="3.7109375" style="493" customWidth="1"/>
    <col min="5388" max="5388" width="12.7109375" style="493" customWidth="1"/>
    <col min="5389" max="5389" width="52.7109375" style="493" customWidth="1"/>
    <col min="5390" max="5393" width="0" style="493" hidden="1" customWidth="1"/>
    <col min="5394" max="5394" width="12.28515625" style="493" customWidth="1"/>
    <col min="5395" max="5395" width="6.42578125" style="493" customWidth="1"/>
    <col min="5396" max="5396" width="12.28515625" style="493" customWidth="1"/>
    <col min="5397" max="5397" width="0" style="493" hidden="1" customWidth="1"/>
    <col min="5398" max="5398" width="3.7109375" style="493" customWidth="1"/>
    <col min="5399" max="5399" width="11.140625" style="493" bestFit="1" customWidth="1"/>
    <col min="5400" max="5401" width="10.5703125" style="493"/>
    <col min="5402" max="5402" width="11.140625" style="493" customWidth="1"/>
    <col min="5403" max="5632" width="10.5703125" style="493"/>
    <col min="5633" max="5640" width="0" style="493" hidden="1" customWidth="1"/>
    <col min="5641" max="5641" width="3.7109375" style="493" customWidth="1"/>
    <col min="5642" max="5642" width="3.85546875" style="493" customWidth="1"/>
    <col min="5643" max="5643" width="3.7109375" style="493" customWidth="1"/>
    <col min="5644" max="5644" width="12.7109375" style="493" customWidth="1"/>
    <col min="5645" max="5645" width="52.7109375" style="493" customWidth="1"/>
    <col min="5646" max="5649" width="0" style="493" hidden="1" customWidth="1"/>
    <col min="5650" max="5650" width="12.28515625" style="493" customWidth="1"/>
    <col min="5651" max="5651" width="6.42578125" style="493" customWidth="1"/>
    <col min="5652" max="5652" width="12.28515625" style="493" customWidth="1"/>
    <col min="5653" max="5653" width="0" style="493" hidden="1" customWidth="1"/>
    <col min="5654" max="5654" width="3.7109375" style="493" customWidth="1"/>
    <col min="5655" max="5655" width="11.140625" style="493" bestFit="1" customWidth="1"/>
    <col min="5656" max="5657" width="10.5703125" style="493"/>
    <col min="5658" max="5658" width="11.140625" style="493" customWidth="1"/>
    <col min="5659" max="5888" width="10.5703125" style="493"/>
    <col min="5889" max="5896" width="0" style="493" hidden="1" customWidth="1"/>
    <col min="5897" max="5897" width="3.7109375" style="493" customWidth="1"/>
    <col min="5898" max="5898" width="3.85546875" style="493" customWidth="1"/>
    <col min="5899" max="5899" width="3.7109375" style="493" customWidth="1"/>
    <col min="5900" max="5900" width="12.7109375" style="493" customWidth="1"/>
    <col min="5901" max="5901" width="52.7109375" style="493" customWidth="1"/>
    <col min="5902" max="5905" width="0" style="493" hidden="1" customWidth="1"/>
    <col min="5906" max="5906" width="12.28515625" style="493" customWidth="1"/>
    <col min="5907" max="5907" width="6.42578125" style="493" customWidth="1"/>
    <col min="5908" max="5908" width="12.28515625" style="493" customWidth="1"/>
    <col min="5909" max="5909" width="0" style="493" hidden="1" customWidth="1"/>
    <col min="5910" max="5910" width="3.7109375" style="493" customWidth="1"/>
    <col min="5911" max="5911" width="11.140625" style="493" bestFit="1" customWidth="1"/>
    <col min="5912" max="5913" width="10.5703125" style="493"/>
    <col min="5914" max="5914" width="11.140625" style="493" customWidth="1"/>
    <col min="5915" max="6144" width="10.5703125" style="493"/>
    <col min="6145" max="6152" width="0" style="493" hidden="1" customWidth="1"/>
    <col min="6153" max="6153" width="3.7109375" style="493" customWidth="1"/>
    <col min="6154" max="6154" width="3.85546875" style="493" customWidth="1"/>
    <col min="6155" max="6155" width="3.7109375" style="493" customWidth="1"/>
    <col min="6156" max="6156" width="12.7109375" style="493" customWidth="1"/>
    <col min="6157" max="6157" width="52.7109375" style="493" customWidth="1"/>
    <col min="6158" max="6161" width="0" style="493" hidden="1" customWidth="1"/>
    <col min="6162" max="6162" width="12.28515625" style="493" customWidth="1"/>
    <col min="6163" max="6163" width="6.42578125" style="493" customWidth="1"/>
    <col min="6164" max="6164" width="12.28515625" style="493" customWidth="1"/>
    <col min="6165" max="6165" width="0" style="493" hidden="1" customWidth="1"/>
    <col min="6166" max="6166" width="3.7109375" style="493" customWidth="1"/>
    <col min="6167" max="6167" width="11.140625" style="493" bestFit="1" customWidth="1"/>
    <col min="6168" max="6169" width="10.5703125" style="493"/>
    <col min="6170" max="6170" width="11.140625" style="493" customWidth="1"/>
    <col min="6171" max="6400" width="10.5703125" style="493"/>
    <col min="6401" max="6408" width="0" style="493" hidden="1" customWidth="1"/>
    <col min="6409" max="6409" width="3.7109375" style="493" customWidth="1"/>
    <col min="6410" max="6410" width="3.85546875" style="493" customWidth="1"/>
    <col min="6411" max="6411" width="3.7109375" style="493" customWidth="1"/>
    <col min="6412" max="6412" width="12.7109375" style="493" customWidth="1"/>
    <col min="6413" max="6413" width="52.7109375" style="493" customWidth="1"/>
    <col min="6414" max="6417" width="0" style="493" hidden="1" customWidth="1"/>
    <col min="6418" max="6418" width="12.28515625" style="493" customWidth="1"/>
    <col min="6419" max="6419" width="6.42578125" style="493" customWidth="1"/>
    <col min="6420" max="6420" width="12.28515625" style="493" customWidth="1"/>
    <col min="6421" max="6421" width="0" style="493" hidden="1" customWidth="1"/>
    <col min="6422" max="6422" width="3.7109375" style="493" customWidth="1"/>
    <col min="6423" max="6423" width="11.140625" style="493" bestFit="1" customWidth="1"/>
    <col min="6424" max="6425" width="10.5703125" style="493"/>
    <col min="6426" max="6426" width="11.140625" style="493" customWidth="1"/>
    <col min="6427" max="6656" width="10.5703125" style="493"/>
    <col min="6657" max="6664" width="0" style="493" hidden="1" customWidth="1"/>
    <col min="6665" max="6665" width="3.7109375" style="493" customWidth="1"/>
    <col min="6666" max="6666" width="3.85546875" style="493" customWidth="1"/>
    <col min="6667" max="6667" width="3.7109375" style="493" customWidth="1"/>
    <col min="6668" max="6668" width="12.7109375" style="493" customWidth="1"/>
    <col min="6669" max="6669" width="52.7109375" style="493" customWidth="1"/>
    <col min="6670" max="6673" width="0" style="493" hidden="1" customWidth="1"/>
    <col min="6674" max="6674" width="12.28515625" style="493" customWidth="1"/>
    <col min="6675" max="6675" width="6.42578125" style="493" customWidth="1"/>
    <col min="6676" max="6676" width="12.28515625" style="493" customWidth="1"/>
    <col min="6677" max="6677" width="0" style="493" hidden="1" customWidth="1"/>
    <col min="6678" max="6678" width="3.7109375" style="493" customWidth="1"/>
    <col min="6679" max="6679" width="11.140625" style="493" bestFit="1" customWidth="1"/>
    <col min="6680" max="6681" width="10.5703125" style="493"/>
    <col min="6682" max="6682" width="11.140625" style="493" customWidth="1"/>
    <col min="6683" max="6912" width="10.5703125" style="493"/>
    <col min="6913" max="6920" width="0" style="493" hidden="1" customWidth="1"/>
    <col min="6921" max="6921" width="3.7109375" style="493" customWidth="1"/>
    <col min="6922" max="6922" width="3.85546875" style="493" customWidth="1"/>
    <col min="6923" max="6923" width="3.7109375" style="493" customWidth="1"/>
    <col min="6924" max="6924" width="12.7109375" style="493" customWidth="1"/>
    <col min="6925" max="6925" width="52.7109375" style="493" customWidth="1"/>
    <col min="6926" max="6929" width="0" style="493" hidden="1" customWidth="1"/>
    <col min="6930" max="6930" width="12.28515625" style="493" customWidth="1"/>
    <col min="6931" max="6931" width="6.42578125" style="493" customWidth="1"/>
    <col min="6932" max="6932" width="12.28515625" style="493" customWidth="1"/>
    <col min="6933" max="6933" width="0" style="493" hidden="1" customWidth="1"/>
    <col min="6934" max="6934" width="3.7109375" style="493" customWidth="1"/>
    <col min="6935" max="6935" width="11.140625" style="493" bestFit="1" customWidth="1"/>
    <col min="6936" max="6937" width="10.5703125" style="493"/>
    <col min="6938" max="6938" width="11.140625" style="493" customWidth="1"/>
    <col min="6939" max="7168" width="10.5703125" style="493"/>
    <col min="7169" max="7176" width="0" style="493" hidden="1" customWidth="1"/>
    <col min="7177" max="7177" width="3.7109375" style="493" customWidth="1"/>
    <col min="7178" max="7178" width="3.85546875" style="493" customWidth="1"/>
    <col min="7179" max="7179" width="3.7109375" style="493" customWidth="1"/>
    <col min="7180" max="7180" width="12.7109375" style="493" customWidth="1"/>
    <col min="7181" max="7181" width="52.7109375" style="493" customWidth="1"/>
    <col min="7182" max="7185" width="0" style="493" hidden="1" customWidth="1"/>
    <col min="7186" max="7186" width="12.28515625" style="493" customWidth="1"/>
    <col min="7187" max="7187" width="6.42578125" style="493" customWidth="1"/>
    <col min="7188" max="7188" width="12.28515625" style="493" customWidth="1"/>
    <col min="7189" max="7189" width="0" style="493" hidden="1" customWidth="1"/>
    <col min="7190" max="7190" width="3.7109375" style="493" customWidth="1"/>
    <col min="7191" max="7191" width="11.140625" style="493" bestFit="1" customWidth="1"/>
    <col min="7192" max="7193" width="10.5703125" style="493"/>
    <col min="7194" max="7194" width="11.140625" style="493" customWidth="1"/>
    <col min="7195" max="7424" width="10.5703125" style="493"/>
    <col min="7425" max="7432" width="0" style="493" hidden="1" customWidth="1"/>
    <col min="7433" max="7433" width="3.7109375" style="493" customWidth="1"/>
    <col min="7434" max="7434" width="3.85546875" style="493" customWidth="1"/>
    <col min="7435" max="7435" width="3.7109375" style="493" customWidth="1"/>
    <col min="7436" max="7436" width="12.7109375" style="493" customWidth="1"/>
    <col min="7437" max="7437" width="52.7109375" style="493" customWidth="1"/>
    <col min="7438" max="7441" width="0" style="493" hidden="1" customWidth="1"/>
    <col min="7442" max="7442" width="12.28515625" style="493" customWidth="1"/>
    <col min="7443" max="7443" width="6.42578125" style="493" customWidth="1"/>
    <col min="7444" max="7444" width="12.28515625" style="493" customWidth="1"/>
    <col min="7445" max="7445" width="0" style="493" hidden="1" customWidth="1"/>
    <col min="7446" max="7446" width="3.7109375" style="493" customWidth="1"/>
    <col min="7447" max="7447" width="11.140625" style="493" bestFit="1" customWidth="1"/>
    <col min="7448" max="7449" width="10.5703125" style="493"/>
    <col min="7450" max="7450" width="11.140625" style="493" customWidth="1"/>
    <col min="7451" max="7680" width="10.5703125" style="493"/>
    <col min="7681" max="7688" width="0" style="493" hidden="1" customWidth="1"/>
    <col min="7689" max="7689" width="3.7109375" style="493" customWidth="1"/>
    <col min="7690" max="7690" width="3.85546875" style="493" customWidth="1"/>
    <col min="7691" max="7691" width="3.7109375" style="493" customWidth="1"/>
    <col min="7692" max="7692" width="12.7109375" style="493" customWidth="1"/>
    <col min="7693" max="7693" width="52.7109375" style="493" customWidth="1"/>
    <col min="7694" max="7697" width="0" style="493" hidden="1" customWidth="1"/>
    <col min="7698" max="7698" width="12.28515625" style="493" customWidth="1"/>
    <col min="7699" max="7699" width="6.42578125" style="493" customWidth="1"/>
    <col min="7700" max="7700" width="12.28515625" style="493" customWidth="1"/>
    <col min="7701" max="7701" width="0" style="493" hidden="1" customWidth="1"/>
    <col min="7702" max="7702" width="3.7109375" style="493" customWidth="1"/>
    <col min="7703" max="7703" width="11.140625" style="493" bestFit="1" customWidth="1"/>
    <col min="7704" max="7705" width="10.5703125" style="493"/>
    <col min="7706" max="7706" width="11.140625" style="493" customWidth="1"/>
    <col min="7707" max="7936" width="10.5703125" style="493"/>
    <col min="7937" max="7944" width="0" style="493" hidden="1" customWidth="1"/>
    <col min="7945" max="7945" width="3.7109375" style="493" customWidth="1"/>
    <col min="7946" max="7946" width="3.85546875" style="493" customWidth="1"/>
    <col min="7947" max="7947" width="3.7109375" style="493" customWidth="1"/>
    <col min="7948" max="7948" width="12.7109375" style="493" customWidth="1"/>
    <col min="7949" max="7949" width="52.7109375" style="493" customWidth="1"/>
    <col min="7950" max="7953" width="0" style="493" hidden="1" customWidth="1"/>
    <col min="7954" max="7954" width="12.28515625" style="493" customWidth="1"/>
    <col min="7955" max="7955" width="6.42578125" style="493" customWidth="1"/>
    <col min="7956" max="7956" width="12.28515625" style="493" customWidth="1"/>
    <col min="7957" max="7957" width="0" style="493" hidden="1" customWidth="1"/>
    <col min="7958" max="7958" width="3.7109375" style="493" customWidth="1"/>
    <col min="7959" max="7959" width="11.140625" style="493" bestFit="1" customWidth="1"/>
    <col min="7960" max="7961" width="10.5703125" style="493"/>
    <col min="7962" max="7962" width="11.140625" style="493" customWidth="1"/>
    <col min="7963" max="8192" width="10.5703125" style="493"/>
    <col min="8193" max="8200" width="0" style="493" hidden="1" customWidth="1"/>
    <col min="8201" max="8201" width="3.7109375" style="493" customWidth="1"/>
    <col min="8202" max="8202" width="3.85546875" style="493" customWidth="1"/>
    <col min="8203" max="8203" width="3.7109375" style="493" customWidth="1"/>
    <col min="8204" max="8204" width="12.7109375" style="493" customWidth="1"/>
    <col min="8205" max="8205" width="52.7109375" style="493" customWidth="1"/>
    <col min="8206" max="8209" width="0" style="493" hidden="1" customWidth="1"/>
    <col min="8210" max="8210" width="12.28515625" style="493" customWidth="1"/>
    <col min="8211" max="8211" width="6.42578125" style="493" customWidth="1"/>
    <col min="8212" max="8212" width="12.28515625" style="493" customWidth="1"/>
    <col min="8213" max="8213" width="0" style="493" hidden="1" customWidth="1"/>
    <col min="8214" max="8214" width="3.7109375" style="493" customWidth="1"/>
    <col min="8215" max="8215" width="11.140625" style="493" bestFit="1" customWidth="1"/>
    <col min="8216" max="8217" width="10.5703125" style="493"/>
    <col min="8218" max="8218" width="11.140625" style="493" customWidth="1"/>
    <col min="8219" max="8448" width="10.5703125" style="493"/>
    <col min="8449" max="8456" width="0" style="493" hidden="1" customWidth="1"/>
    <col min="8457" max="8457" width="3.7109375" style="493" customWidth="1"/>
    <col min="8458" max="8458" width="3.85546875" style="493" customWidth="1"/>
    <col min="8459" max="8459" width="3.7109375" style="493" customWidth="1"/>
    <col min="8460" max="8460" width="12.7109375" style="493" customWidth="1"/>
    <col min="8461" max="8461" width="52.7109375" style="493" customWidth="1"/>
    <col min="8462" max="8465" width="0" style="493" hidden="1" customWidth="1"/>
    <col min="8466" max="8466" width="12.28515625" style="493" customWidth="1"/>
    <col min="8467" max="8467" width="6.42578125" style="493" customWidth="1"/>
    <col min="8468" max="8468" width="12.28515625" style="493" customWidth="1"/>
    <col min="8469" max="8469" width="0" style="493" hidden="1" customWidth="1"/>
    <col min="8470" max="8470" width="3.7109375" style="493" customWidth="1"/>
    <col min="8471" max="8471" width="11.140625" style="493" bestFit="1" customWidth="1"/>
    <col min="8472" max="8473" width="10.5703125" style="493"/>
    <col min="8474" max="8474" width="11.140625" style="493" customWidth="1"/>
    <col min="8475" max="8704" width="10.5703125" style="493"/>
    <col min="8705" max="8712" width="0" style="493" hidden="1" customWidth="1"/>
    <col min="8713" max="8713" width="3.7109375" style="493" customWidth="1"/>
    <col min="8714" max="8714" width="3.85546875" style="493" customWidth="1"/>
    <col min="8715" max="8715" width="3.7109375" style="493" customWidth="1"/>
    <col min="8716" max="8716" width="12.7109375" style="493" customWidth="1"/>
    <col min="8717" max="8717" width="52.7109375" style="493" customWidth="1"/>
    <col min="8718" max="8721" width="0" style="493" hidden="1" customWidth="1"/>
    <col min="8722" max="8722" width="12.28515625" style="493" customWidth="1"/>
    <col min="8723" max="8723" width="6.42578125" style="493" customWidth="1"/>
    <col min="8724" max="8724" width="12.28515625" style="493" customWidth="1"/>
    <col min="8725" max="8725" width="0" style="493" hidden="1" customWidth="1"/>
    <col min="8726" max="8726" width="3.7109375" style="493" customWidth="1"/>
    <col min="8727" max="8727" width="11.140625" style="493" bestFit="1" customWidth="1"/>
    <col min="8728" max="8729" width="10.5703125" style="493"/>
    <col min="8730" max="8730" width="11.140625" style="493" customWidth="1"/>
    <col min="8731" max="8960" width="10.5703125" style="493"/>
    <col min="8961" max="8968" width="0" style="493" hidden="1" customWidth="1"/>
    <col min="8969" max="8969" width="3.7109375" style="493" customWidth="1"/>
    <col min="8970" max="8970" width="3.85546875" style="493" customWidth="1"/>
    <col min="8971" max="8971" width="3.7109375" style="493" customWidth="1"/>
    <col min="8972" max="8972" width="12.7109375" style="493" customWidth="1"/>
    <col min="8973" max="8973" width="52.7109375" style="493" customWidth="1"/>
    <col min="8974" max="8977" width="0" style="493" hidden="1" customWidth="1"/>
    <col min="8978" max="8978" width="12.28515625" style="493" customWidth="1"/>
    <col min="8979" max="8979" width="6.42578125" style="493" customWidth="1"/>
    <col min="8980" max="8980" width="12.28515625" style="493" customWidth="1"/>
    <col min="8981" max="8981" width="0" style="493" hidden="1" customWidth="1"/>
    <col min="8982" max="8982" width="3.7109375" style="493" customWidth="1"/>
    <col min="8983" max="8983" width="11.140625" style="493" bestFit="1" customWidth="1"/>
    <col min="8984" max="8985" width="10.5703125" style="493"/>
    <col min="8986" max="8986" width="11.140625" style="493" customWidth="1"/>
    <col min="8987" max="9216" width="10.5703125" style="493"/>
    <col min="9217" max="9224" width="0" style="493" hidden="1" customWidth="1"/>
    <col min="9225" max="9225" width="3.7109375" style="493" customWidth="1"/>
    <col min="9226" max="9226" width="3.85546875" style="493" customWidth="1"/>
    <col min="9227" max="9227" width="3.7109375" style="493" customWidth="1"/>
    <col min="9228" max="9228" width="12.7109375" style="493" customWidth="1"/>
    <col min="9229" max="9229" width="52.7109375" style="493" customWidth="1"/>
    <col min="9230" max="9233" width="0" style="493" hidden="1" customWidth="1"/>
    <col min="9234" max="9234" width="12.28515625" style="493" customWidth="1"/>
    <col min="9235" max="9235" width="6.42578125" style="493" customWidth="1"/>
    <col min="9236" max="9236" width="12.28515625" style="493" customWidth="1"/>
    <col min="9237" max="9237" width="0" style="493" hidden="1" customWidth="1"/>
    <col min="9238" max="9238" width="3.7109375" style="493" customWidth="1"/>
    <col min="9239" max="9239" width="11.140625" style="493" bestFit="1" customWidth="1"/>
    <col min="9240" max="9241" width="10.5703125" style="493"/>
    <col min="9242" max="9242" width="11.140625" style="493" customWidth="1"/>
    <col min="9243" max="9472" width="10.5703125" style="493"/>
    <col min="9473" max="9480" width="0" style="493" hidden="1" customWidth="1"/>
    <col min="9481" max="9481" width="3.7109375" style="493" customWidth="1"/>
    <col min="9482" max="9482" width="3.85546875" style="493" customWidth="1"/>
    <col min="9483" max="9483" width="3.7109375" style="493" customWidth="1"/>
    <col min="9484" max="9484" width="12.7109375" style="493" customWidth="1"/>
    <col min="9485" max="9485" width="52.7109375" style="493" customWidth="1"/>
    <col min="9486" max="9489" width="0" style="493" hidden="1" customWidth="1"/>
    <col min="9490" max="9490" width="12.28515625" style="493" customWidth="1"/>
    <col min="9491" max="9491" width="6.42578125" style="493" customWidth="1"/>
    <col min="9492" max="9492" width="12.28515625" style="493" customWidth="1"/>
    <col min="9493" max="9493" width="0" style="493" hidden="1" customWidth="1"/>
    <col min="9494" max="9494" width="3.7109375" style="493" customWidth="1"/>
    <col min="9495" max="9495" width="11.140625" style="493" bestFit="1" customWidth="1"/>
    <col min="9496" max="9497" width="10.5703125" style="493"/>
    <col min="9498" max="9498" width="11.140625" style="493" customWidth="1"/>
    <col min="9499" max="9728" width="10.5703125" style="493"/>
    <col min="9729" max="9736" width="0" style="493" hidden="1" customWidth="1"/>
    <col min="9737" max="9737" width="3.7109375" style="493" customWidth="1"/>
    <col min="9738" max="9738" width="3.85546875" style="493" customWidth="1"/>
    <col min="9739" max="9739" width="3.7109375" style="493" customWidth="1"/>
    <col min="9740" max="9740" width="12.7109375" style="493" customWidth="1"/>
    <col min="9741" max="9741" width="52.7109375" style="493" customWidth="1"/>
    <col min="9742" max="9745" width="0" style="493" hidden="1" customWidth="1"/>
    <col min="9746" max="9746" width="12.28515625" style="493" customWidth="1"/>
    <col min="9747" max="9747" width="6.42578125" style="493" customWidth="1"/>
    <col min="9748" max="9748" width="12.28515625" style="493" customWidth="1"/>
    <col min="9749" max="9749" width="0" style="493" hidden="1" customWidth="1"/>
    <col min="9750" max="9750" width="3.7109375" style="493" customWidth="1"/>
    <col min="9751" max="9751" width="11.140625" style="493" bestFit="1" customWidth="1"/>
    <col min="9752" max="9753" width="10.5703125" style="493"/>
    <col min="9754" max="9754" width="11.140625" style="493" customWidth="1"/>
    <col min="9755" max="9984" width="10.5703125" style="493"/>
    <col min="9985" max="9992" width="0" style="493" hidden="1" customWidth="1"/>
    <col min="9993" max="9993" width="3.7109375" style="493" customWidth="1"/>
    <col min="9994" max="9994" width="3.85546875" style="493" customWidth="1"/>
    <col min="9995" max="9995" width="3.7109375" style="493" customWidth="1"/>
    <col min="9996" max="9996" width="12.7109375" style="493" customWidth="1"/>
    <col min="9997" max="9997" width="52.7109375" style="493" customWidth="1"/>
    <col min="9998" max="10001" width="0" style="493" hidden="1" customWidth="1"/>
    <col min="10002" max="10002" width="12.28515625" style="493" customWidth="1"/>
    <col min="10003" max="10003" width="6.42578125" style="493" customWidth="1"/>
    <col min="10004" max="10004" width="12.28515625" style="493" customWidth="1"/>
    <col min="10005" max="10005" width="0" style="493" hidden="1" customWidth="1"/>
    <col min="10006" max="10006" width="3.7109375" style="493" customWidth="1"/>
    <col min="10007" max="10007" width="11.140625" style="493" bestFit="1" customWidth="1"/>
    <col min="10008" max="10009" width="10.5703125" style="493"/>
    <col min="10010" max="10010" width="11.140625" style="493" customWidth="1"/>
    <col min="10011" max="10240" width="10.5703125" style="493"/>
    <col min="10241" max="10248" width="0" style="493" hidden="1" customWidth="1"/>
    <col min="10249" max="10249" width="3.7109375" style="493" customWidth="1"/>
    <col min="10250" max="10250" width="3.85546875" style="493" customWidth="1"/>
    <col min="10251" max="10251" width="3.7109375" style="493" customWidth="1"/>
    <col min="10252" max="10252" width="12.7109375" style="493" customWidth="1"/>
    <col min="10253" max="10253" width="52.7109375" style="493" customWidth="1"/>
    <col min="10254" max="10257" width="0" style="493" hidden="1" customWidth="1"/>
    <col min="10258" max="10258" width="12.28515625" style="493" customWidth="1"/>
    <col min="10259" max="10259" width="6.42578125" style="493" customWidth="1"/>
    <col min="10260" max="10260" width="12.28515625" style="493" customWidth="1"/>
    <col min="10261" max="10261" width="0" style="493" hidden="1" customWidth="1"/>
    <col min="10262" max="10262" width="3.7109375" style="493" customWidth="1"/>
    <col min="10263" max="10263" width="11.140625" style="493" bestFit="1" customWidth="1"/>
    <col min="10264" max="10265" width="10.5703125" style="493"/>
    <col min="10266" max="10266" width="11.140625" style="493" customWidth="1"/>
    <col min="10267" max="10496" width="10.5703125" style="493"/>
    <col min="10497" max="10504" width="0" style="493" hidden="1" customWidth="1"/>
    <col min="10505" max="10505" width="3.7109375" style="493" customWidth="1"/>
    <col min="10506" max="10506" width="3.85546875" style="493" customWidth="1"/>
    <col min="10507" max="10507" width="3.7109375" style="493" customWidth="1"/>
    <col min="10508" max="10508" width="12.7109375" style="493" customWidth="1"/>
    <col min="10509" max="10509" width="52.7109375" style="493" customWidth="1"/>
    <col min="10510" max="10513" width="0" style="493" hidden="1" customWidth="1"/>
    <col min="10514" max="10514" width="12.28515625" style="493" customWidth="1"/>
    <col min="10515" max="10515" width="6.42578125" style="493" customWidth="1"/>
    <col min="10516" max="10516" width="12.28515625" style="493" customWidth="1"/>
    <col min="10517" max="10517" width="0" style="493" hidden="1" customWidth="1"/>
    <col min="10518" max="10518" width="3.7109375" style="493" customWidth="1"/>
    <col min="10519" max="10519" width="11.140625" style="493" bestFit="1" customWidth="1"/>
    <col min="10520" max="10521" width="10.5703125" style="493"/>
    <col min="10522" max="10522" width="11.140625" style="493" customWidth="1"/>
    <col min="10523" max="10752" width="10.5703125" style="493"/>
    <col min="10753" max="10760" width="0" style="493" hidden="1" customWidth="1"/>
    <col min="10761" max="10761" width="3.7109375" style="493" customWidth="1"/>
    <col min="10762" max="10762" width="3.85546875" style="493" customWidth="1"/>
    <col min="10763" max="10763" width="3.7109375" style="493" customWidth="1"/>
    <col min="10764" max="10764" width="12.7109375" style="493" customWidth="1"/>
    <col min="10765" max="10765" width="52.7109375" style="493" customWidth="1"/>
    <col min="10766" max="10769" width="0" style="493" hidden="1" customWidth="1"/>
    <col min="10770" max="10770" width="12.28515625" style="493" customWidth="1"/>
    <col min="10771" max="10771" width="6.42578125" style="493" customWidth="1"/>
    <col min="10772" max="10772" width="12.28515625" style="493" customWidth="1"/>
    <col min="10773" max="10773" width="0" style="493" hidden="1" customWidth="1"/>
    <col min="10774" max="10774" width="3.7109375" style="493" customWidth="1"/>
    <col min="10775" max="10775" width="11.140625" style="493" bestFit="1" customWidth="1"/>
    <col min="10776" max="10777" width="10.5703125" style="493"/>
    <col min="10778" max="10778" width="11.140625" style="493" customWidth="1"/>
    <col min="10779" max="11008" width="10.5703125" style="493"/>
    <col min="11009" max="11016" width="0" style="493" hidden="1" customWidth="1"/>
    <col min="11017" max="11017" width="3.7109375" style="493" customWidth="1"/>
    <col min="11018" max="11018" width="3.85546875" style="493" customWidth="1"/>
    <col min="11019" max="11019" width="3.7109375" style="493" customWidth="1"/>
    <col min="11020" max="11020" width="12.7109375" style="493" customWidth="1"/>
    <col min="11021" max="11021" width="52.7109375" style="493" customWidth="1"/>
    <col min="11022" max="11025" width="0" style="493" hidden="1" customWidth="1"/>
    <col min="11026" max="11026" width="12.28515625" style="493" customWidth="1"/>
    <col min="11027" max="11027" width="6.42578125" style="493" customWidth="1"/>
    <col min="11028" max="11028" width="12.28515625" style="493" customWidth="1"/>
    <col min="11029" max="11029" width="0" style="493" hidden="1" customWidth="1"/>
    <col min="11030" max="11030" width="3.7109375" style="493" customWidth="1"/>
    <col min="11031" max="11031" width="11.140625" style="493" bestFit="1" customWidth="1"/>
    <col min="11032" max="11033" width="10.5703125" style="493"/>
    <col min="11034" max="11034" width="11.140625" style="493" customWidth="1"/>
    <col min="11035" max="11264" width="10.5703125" style="493"/>
    <col min="11265" max="11272" width="0" style="493" hidden="1" customWidth="1"/>
    <col min="11273" max="11273" width="3.7109375" style="493" customWidth="1"/>
    <col min="11274" max="11274" width="3.85546875" style="493" customWidth="1"/>
    <col min="11275" max="11275" width="3.7109375" style="493" customWidth="1"/>
    <col min="11276" max="11276" width="12.7109375" style="493" customWidth="1"/>
    <col min="11277" max="11277" width="52.7109375" style="493" customWidth="1"/>
    <col min="11278" max="11281" width="0" style="493" hidden="1" customWidth="1"/>
    <col min="11282" max="11282" width="12.28515625" style="493" customWidth="1"/>
    <col min="11283" max="11283" width="6.42578125" style="493" customWidth="1"/>
    <col min="11284" max="11284" width="12.28515625" style="493" customWidth="1"/>
    <col min="11285" max="11285" width="0" style="493" hidden="1" customWidth="1"/>
    <col min="11286" max="11286" width="3.7109375" style="493" customWidth="1"/>
    <col min="11287" max="11287" width="11.140625" style="493" bestFit="1" customWidth="1"/>
    <col min="11288" max="11289" width="10.5703125" style="493"/>
    <col min="11290" max="11290" width="11.140625" style="493" customWidth="1"/>
    <col min="11291" max="11520" width="10.5703125" style="493"/>
    <col min="11521" max="11528" width="0" style="493" hidden="1" customWidth="1"/>
    <col min="11529" max="11529" width="3.7109375" style="493" customWidth="1"/>
    <col min="11530" max="11530" width="3.85546875" style="493" customWidth="1"/>
    <col min="11531" max="11531" width="3.7109375" style="493" customWidth="1"/>
    <col min="11532" max="11532" width="12.7109375" style="493" customWidth="1"/>
    <col min="11533" max="11533" width="52.7109375" style="493" customWidth="1"/>
    <col min="11534" max="11537" width="0" style="493" hidden="1" customWidth="1"/>
    <col min="11538" max="11538" width="12.28515625" style="493" customWidth="1"/>
    <col min="11539" max="11539" width="6.42578125" style="493" customWidth="1"/>
    <col min="11540" max="11540" width="12.28515625" style="493" customWidth="1"/>
    <col min="11541" max="11541" width="0" style="493" hidden="1" customWidth="1"/>
    <col min="11542" max="11542" width="3.7109375" style="493" customWidth="1"/>
    <col min="11543" max="11543" width="11.140625" style="493" bestFit="1" customWidth="1"/>
    <col min="11544" max="11545" width="10.5703125" style="493"/>
    <col min="11546" max="11546" width="11.140625" style="493" customWidth="1"/>
    <col min="11547" max="11776" width="10.5703125" style="493"/>
    <col min="11777" max="11784" width="0" style="493" hidden="1" customWidth="1"/>
    <col min="11785" max="11785" width="3.7109375" style="493" customWidth="1"/>
    <col min="11786" max="11786" width="3.85546875" style="493" customWidth="1"/>
    <col min="11787" max="11787" width="3.7109375" style="493" customWidth="1"/>
    <col min="11788" max="11788" width="12.7109375" style="493" customWidth="1"/>
    <col min="11789" max="11789" width="52.7109375" style="493" customWidth="1"/>
    <col min="11790" max="11793" width="0" style="493" hidden="1" customWidth="1"/>
    <col min="11794" max="11794" width="12.28515625" style="493" customWidth="1"/>
    <col min="11795" max="11795" width="6.42578125" style="493" customWidth="1"/>
    <col min="11796" max="11796" width="12.28515625" style="493" customWidth="1"/>
    <col min="11797" max="11797" width="0" style="493" hidden="1" customWidth="1"/>
    <col min="11798" max="11798" width="3.7109375" style="493" customWidth="1"/>
    <col min="11799" max="11799" width="11.140625" style="493" bestFit="1" customWidth="1"/>
    <col min="11800" max="11801" width="10.5703125" style="493"/>
    <col min="11802" max="11802" width="11.140625" style="493" customWidth="1"/>
    <col min="11803" max="12032" width="10.5703125" style="493"/>
    <col min="12033" max="12040" width="0" style="493" hidden="1" customWidth="1"/>
    <col min="12041" max="12041" width="3.7109375" style="493" customWidth="1"/>
    <col min="12042" max="12042" width="3.85546875" style="493" customWidth="1"/>
    <col min="12043" max="12043" width="3.7109375" style="493" customWidth="1"/>
    <col min="12044" max="12044" width="12.7109375" style="493" customWidth="1"/>
    <col min="12045" max="12045" width="52.7109375" style="493" customWidth="1"/>
    <col min="12046" max="12049" width="0" style="493" hidden="1" customWidth="1"/>
    <col min="12050" max="12050" width="12.28515625" style="493" customWidth="1"/>
    <col min="12051" max="12051" width="6.42578125" style="493" customWidth="1"/>
    <col min="12052" max="12052" width="12.28515625" style="493" customWidth="1"/>
    <col min="12053" max="12053" width="0" style="493" hidden="1" customWidth="1"/>
    <col min="12054" max="12054" width="3.7109375" style="493" customWidth="1"/>
    <col min="12055" max="12055" width="11.140625" style="493" bestFit="1" customWidth="1"/>
    <col min="12056" max="12057" width="10.5703125" style="493"/>
    <col min="12058" max="12058" width="11.140625" style="493" customWidth="1"/>
    <col min="12059" max="12288" width="10.5703125" style="493"/>
    <col min="12289" max="12296" width="0" style="493" hidden="1" customWidth="1"/>
    <col min="12297" max="12297" width="3.7109375" style="493" customWidth="1"/>
    <col min="12298" max="12298" width="3.85546875" style="493" customWidth="1"/>
    <col min="12299" max="12299" width="3.7109375" style="493" customWidth="1"/>
    <col min="12300" max="12300" width="12.7109375" style="493" customWidth="1"/>
    <col min="12301" max="12301" width="52.7109375" style="493" customWidth="1"/>
    <col min="12302" max="12305" width="0" style="493" hidden="1" customWidth="1"/>
    <col min="12306" max="12306" width="12.28515625" style="493" customWidth="1"/>
    <col min="12307" max="12307" width="6.42578125" style="493" customWidth="1"/>
    <col min="12308" max="12308" width="12.28515625" style="493" customWidth="1"/>
    <col min="12309" max="12309" width="0" style="493" hidden="1" customWidth="1"/>
    <col min="12310" max="12310" width="3.7109375" style="493" customWidth="1"/>
    <col min="12311" max="12311" width="11.140625" style="493" bestFit="1" customWidth="1"/>
    <col min="12312" max="12313" width="10.5703125" style="493"/>
    <col min="12314" max="12314" width="11.140625" style="493" customWidth="1"/>
    <col min="12315" max="12544" width="10.5703125" style="493"/>
    <col min="12545" max="12552" width="0" style="493" hidden="1" customWidth="1"/>
    <col min="12553" max="12553" width="3.7109375" style="493" customWidth="1"/>
    <col min="12554" max="12554" width="3.85546875" style="493" customWidth="1"/>
    <col min="12555" max="12555" width="3.7109375" style="493" customWidth="1"/>
    <col min="12556" max="12556" width="12.7109375" style="493" customWidth="1"/>
    <col min="12557" max="12557" width="52.7109375" style="493" customWidth="1"/>
    <col min="12558" max="12561" width="0" style="493" hidden="1" customWidth="1"/>
    <col min="12562" max="12562" width="12.28515625" style="493" customWidth="1"/>
    <col min="12563" max="12563" width="6.42578125" style="493" customWidth="1"/>
    <col min="12564" max="12564" width="12.28515625" style="493" customWidth="1"/>
    <col min="12565" max="12565" width="0" style="493" hidden="1" customWidth="1"/>
    <col min="12566" max="12566" width="3.7109375" style="493" customWidth="1"/>
    <col min="12567" max="12567" width="11.140625" style="493" bestFit="1" customWidth="1"/>
    <col min="12568" max="12569" width="10.5703125" style="493"/>
    <col min="12570" max="12570" width="11.140625" style="493" customWidth="1"/>
    <col min="12571" max="12800" width="10.5703125" style="493"/>
    <col min="12801" max="12808" width="0" style="493" hidden="1" customWidth="1"/>
    <col min="12809" max="12809" width="3.7109375" style="493" customWidth="1"/>
    <col min="12810" max="12810" width="3.85546875" style="493" customWidth="1"/>
    <col min="12811" max="12811" width="3.7109375" style="493" customWidth="1"/>
    <col min="12812" max="12812" width="12.7109375" style="493" customWidth="1"/>
    <col min="12813" max="12813" width="52.7109375" style="493" customWidth="1"/>
    <col min="12814" max="12817" width="0" style="493" hidden="1" customWidth="1"/>
    <col min="12818" max="12818" width="12.28515625" style="493" customWidth="1"/>
    <col min="12819" max="12819" width="6.42578125" style="493" customWidth="1"/>
    <col min="12820" max="12820" width="12.28515625" style="493" customWidth="1"/>
    <col min="12821" max="12821" width="0" style="493" hidden="1" customWidth="1"/>
    <col min="12822" max="12822" width="3.7109375" style="493" customWidth="1"/>
    <col min="12823" max="12823" width="11.140625" style="493" bestFit="1" customWidth="1"/>
    <col min="12824" max="12825" width="10.5703125" style="493"/>
    <col min="12826" max="12826" width="11.140625" style="493" customWidth="1"/>
    <col min="12827" max="13056" width="10.5703125" style="493"/>
    <col min="13057" max="13064" width="0" style="493" hidden="1" customWidth="1"/>
    <col min="13065" max="13065" width="3.7109375" style="493" customWidth="1"/>
    <col min="13066" max="13066" width="3.85546875" style="493" customWidth="1"/>
    <col min="13067" max="13067" width="3.7109375" style="493" customWidth="1"/>
    <col min="13068" max="13068" width="12.7109375" style="493" customWidth="1"/>
    <col min="13069" max="13069" width="52.7109375" style="493" customWidth="1"/>
    <col min="13070" max="13073" width="0" style="493" hidden="1" customWidth="1"/>
    <col min="13074" max="13074" width="12.28515625" style="493" customWidth="1"/>
    <col min="13075" max="13075" width="6.42578125" style="493" customWidth="1"/>
    <col min="13076" max="13076" width="12.28515625" style="493" customWidth="1"/>
    <col min="13077" max="13077" width="0" style="493" hidden="1" customWidth="1"/>
    <col min="13078" max="13078" width="3.7109375" style="493" customWidth="1"/>
    <col min="13079" max="13079" width="11.140625" style="493" bestFit="1" customWidth="1"/>
    <col min="13080" max="13081" width="10.5703125" style="493"/>
    <col min="13082" max="13082" width="11.140625" style="493" customWidth="1"/>
    <col min="13083" max="13312" width="10.5703125" style="493"/>
    <col min="13313" max="13320" width="0" style="493" hidden="1" customWidth="1"/>
    <col min="13321" max="13321" width="3.7109375" style="493" customWidth="1"/>
    <col min="13322" max="13322" width="3.85546875" style="493" customWidth="1"/>
    <col min="13323" max="13323" width="3.7109375" style="493" customWidth="1"/>
    <col min="13324" max="13324" width="12.7109375" style="493" customWidth="1"/>
    <col min="13325" max="13325" width="52.7109375" style="493" customWidth="1"/>
    <col min="13326" max="13329" width="0" style="493" hidden="1" customWidth="1"/>
    <col min="13330" max="13330" width="12.28515625" style="493" customWidth="1"/>
    <col min="13331" max="13331" width="6.42578125" style="493" customWidth="1"/>
    <col min="13332" max="13332" width="12.28515625" style="493" customWidth="1"/>
    <col min="13333" max="13333" width="0" style="493" hidden="1" customWidth="1"/>
    <col min="13334" max="13334" width="3.7109375" style="493" customWidth="1"/>
    <col min="13335" max="13335" width="11.140625" style="493" bestFit="1" customWidth="1"/>
    <col min="13336" max="13337" width="10.5703125" style="493"/>
    <col min="13338" max="13338" width="11.140625" style="493" customWidth="1"/>
    <col min="13339" max="13568" width="10.5703125" style="493"/>
    <col min="13569" max="13576" width="0" style="493" hidden="1" customWidth="1"/>
    <col min="13577" max="13577" width="3.7109375" style="493" customWidth="1"/>
    <col min="13578" max="13578" width="3.85546875" style="493" customWidth="1"/>
    <col min="13579" max="13579" width="3.7109375" style="493" customWidth="1"/>
    <col min="13580" max="13580" width="12.7109375" style="493" customWidth="1"/>
    <col min="13581" max="13581" width="52.7109375" style="493" customWidth="1"/>
    <col min="13582" max="13585" width="0" style="493" hidden="1" customWidth="1"/>
    <col min="13586" max="13586" width="12.28515625" style="493" customWidth="1"/>
    <col min="13587" max="13587" width="6.42578125" style="493" customWidth="1"/>
    <col min="13588" max="13588" width="12.28515625" style="493" customWidth="1"/>
    <col min="13589" max="13589" width="0" style="493" hidden="1" customWidth="1"/>
    <col min="13590" max="13590" width="3.7109375" style="493" customWidth="1"/>
    <col min="13591" max="13591" width="11.140625" style="493" bestFit="1" customWidth="1"/>
    <col min="13592" max="13593" width="10.5703125" style="493"/>
    <col min="13594" max="13594" width="11.140625" style="493" customWidth="1"/>
    <col min="13595" max="13824" width="10.5703125" style="493"/>
    <col min="13825" max="13832" width="0" style="493" hidden="1" customWidth="1"/>
    <col min="13833" max="13833" width="3.7109375" style="493" customWidth="1"/>
    <col min="13834" max="13834" width="3.85546875" style="493" customWidth="1"/>
    <col min="13835" max="13835" width="3.7109375" style="493" customWidth="1"/>
    <col min="13836" max="13836" width="12.7109375" style="493" customWidth="1"/>
    <col min="13837" max="13837" width="52.7109375" style="493" customWidth="1"/>
    <col min="13838" max="13841" width="0" style="493" hidden="1" customWidth="1"/>
    <col min="13842" max="13842" width="12.28515625" style="493" customWidth="1"/>
    <col min="13843" max="13843" width="6.42578125" style="493" customWidth="1"/>
    <col min="13844" max="13844" width="12.28515625" style="493" customWidth="1"/>
    <col min="13845" max="13845" width="0" style="493" hidden="1" customWidth="1"/>
    <col min="13846" max="13846" width="3.7109375" style="493" customWidth="1"/>
    <col min="13847" max="13847" width="11.140625" style="493" bestFit="1" customWidth="1"/>
    <col min="13848" max="13849" width="10.5703125" style="493"/>
    <col min="13850" max="13850" width="11.140625" style="493" customWidth="1"/>
    <col min="13851" max="14080" width="10.5703125" style="493"/>
    <col min="14081" max="14088" width="0" style="493" hidden="1" customWidth="1"/>
    <col min="14089" max="14089" width="3.7109375" style="493" customWidth="1"/>
    <col min="14090" max="14090" width="3.85546875" style="493" customWidth="1"/>
    <col min="14091" max="14091" width="3.7109375" style="493" customWidth="1"/>
    <col min="14092" max="14092" width="12.7109375" style="493" customWidth="1"/>
    <col min="14093" max="14093" width="52.7109375" style="493" customWidth="1"/>
    <col min="14094" max="14097" width="0" style="493" hidden="1" customWidth="1"/>
    <col min="14098" max="14098" width="12.28515625" style="493" customWidth="1"/>
    <col min="14099" max="14099" width="6.42578125" style="493" customWidth="1"/>
    <col min="14100" max="14100" width="12.28515625" style="493" customWidth="1"/>
    <col min="14101" max="14101" width="0" style="493" hidden="1" customWidth="1"/>
    <col min="14102" max="14102" width="3.7109375" style="493" customWidth="1"/>
    <col min="14103" max="14103" width="11.140625" style="493" bestFit="1" customWidth="1"/>
    <col min="14104" max="14105" width="10.5703125" style="493"/>
    <col min="14106" max="14106" width="11.140625" style="493" customWidth="1"/>
    <col min="14107" max="14336" width="10.5703125" style="493"/>
    <col min="14337" max="14344" width="0" style="493" hidden="1" customWidth="1"/>
    <col min="14345" max="14345" width="3.7109375" style="493" customWidth="1"/>
    <col min="14346" max="14346" width="3.85546875" style="493" customWidth="1"/>
    <col min="14347" max="14347" width="3.7109375" style="493" customWidth="1"/>
    <col min="14348" max="14348" width="12.7109375" style="493" customWidth="1"/>
    <col min="14349" max="14349" width="52.7109375" style="493" customWidth="1"/>
    <col min="14350" max="14353" width="0" style="493" hidden="1" customWidth="1"/>
    <col min="14354" max="14354" width="12.28515625" style="493" customWidth="1"/>
    <col min="14355" max="14355" width="6.42578125" style="493" customWidth="1"/>
    <col min="14356" max="14356" width="12.28515625" style="493" customWidth="1"/>
    <col min="14357" max="14357" width="0" style="493" hidden="1" customWidth="1"/>
    <col min="14358" max="14358" width="3.7109375" style="493" customWidth="1"/>
    <col min="14359" max="14359" width="11.140625" style="493" bestFit="1" customWidth="1"/>
    <col min="14360" max="14361" width="10.5703125" style="493"/>
    <col min="14362" max="14362" width="11.140625" style="493" customWidth="1"/>
    <col min="14363" max="14592" width="10.5703125" style="493"/>
    <col min="14593" max="14600" width="0" style="493" hidden="1" customWidth="1"/>
    <col min="14601" max="14601" width="3.7109375" style="493" customWidth="1"/>
    <col min="14602" max="14602" width="3.85546875" style="493" customWidth="1"/>
    <col min="14603" max="14603" width="3.7109375" style="493" customWidth="1"/>
    <col min="14604" max="14604" width="12.7109375" style="493" customWidth="1"/>
    <col min="14605" max="14605" width="52.7109375" style="493" customWidth="1"/>
    <col min="14606" max="14609" width="0" style="493" hidden="1" customWidth="1"/>
    <col min="14610" max="14610" width="12.28515625" style="493" customWidth="1"/>
    <col min="14611" max="14611" width="6.42578125" style="493" customWidth="1"/>
    <col min="14612" max="14612" width="12.28515625" style="493" customWidth="1"/>
    <col min="14613" max="14613" width="0" style="493" hidden="1" customWidth="1"/>
    <col min="14614" max="14614" width="3.7109375" style="493" customWidth="1"/>
    <col min="14615" max="14615" width="11.140625" style="493" bestFit="1" customWidth="1"/>
    <col min="14616" max="14617" width="10.5703125" style="493"/>
    <col min="14618" max="14618" width="11.140625" style="493" customWidth="1"/>
    <col min="14619" max="14848" width="10.5703125" style="493"/>
    <col min="14849" max="14856" width="0" style="493" hidden="1" customWidth="1"/>
    <col min="14857" max="14857" width="3.7109375" style="493" customWidth="1"/>
    <col min="14858" max="14858" width="3.85546875" style="493" customWidth="1"/>
    <col min="14859" max="14859" width="3.7109375" style="493" customWidth="1"/>
    <col min="14860" max="14860" width="12.7109375" style="493" customWidth="1"/>
    <col min="14861" max="14861" width="52.7109375" style="493" customWidth="1"/>
    <col min="14862" max="14865" width="0" style="493" hidden="1" customWidth="1"/>
    <col min="14866" max="14866" width="12.28515625" style="493" customWidth="1"/>
    <col min="14867" max="14867" width="6.42578125" style="493" customWidth="1"/>
    <col min="14868" max="14868" width="12.28515625" style="493" customWidth="1"/>
    <col min="14869" max="14869" width="0" style="493" hidden="1" customWidth="1"/>
    <col min="14870" max="14870" width="3.7109375" style="493" customWidth="1"/>
    <col min="14871" max="14871" width="11.140625" style="493" bestFit="1" customWidth="1"/>
    <col min="14872" max="14873" width="10.5703125" style="493"/>
    <col min="14874" max="14874" width="11.140625" style="493" customWidth="1"/>
    <col min="14875" max="15104" width="10.5703125" style="493"/>
    <col min="15105" max="15112" width="0" style="493" hidden="1" customWidth="1"/>
    <col min="15113" max="15113" width="3.7109375" style="493" customWidth="1"/>
    <col min="15114" max="15114" width="3.85546875" style="493" customWidth="1"/>
    <col min="15115" max="15115" width="3.7109375" style="493" customWidth="1"/>
    <col min="15116" max="15116" width="12.7109375" style="493" customWidth="1"/>
    <col min="15117" max="15117" width="52.7109375" style="493" customWidth="1"/>
    <col min="15118" max="15121" width="0" style="493" hidden="1" customWidth="1"/>
    <col min="15122" max="15122" width="12.28515625" style="493" customWidth="1"/>
    <col min="15123" max="15123" width="6.42578125" style="493" customWidth="1"/>
    <col min="15124" max="15124" width="12.28515625" style="493" customWidth="1"/>
    <col min="15125" max="15125" width="0" style="493" hidden="1" customWidth="1"/>
    <col min="15126" max="15126" width="3.7109375" style="493" customWidth="1"/>
    <col min="15127" max="15127" width="11.140625" style="493" bestFit="1" customWidth="1"/>
    <col min="15128" max="15129" width="10.5703125" style="493"/>
    <col min="15130" max="15130" width="11.140625" style="493" customWidth="1"/>
    <col min="15131" max="15360" width="10.5703125" style="493"/>
    <col min="15361" max="15368" width="0" style="493" hidden="1" customWidth="1"/>
    <col min="15369" max="15369" width="3.7109375" style="493" customWidth="1"/>
    <col min="15370" max="15370" width="3.85546875" style="493" customWidth="1"/>
    <col min="15371" max="15371" width="3.7109375" style="493" customWidth="1"/>
    <col min="15372" max="15372" width="12.7109375" style="493" customWidth="1"/>
    <col min="15373" max="15373" width="52.7109375" style="493" customWidth="1"/>
    <col min="15374" max="15377" width="0" style="493" hidden="1" customWidth="1"/>
    <col min="15378" max="15378" width="12.28515625" style="493" customWidth="1"/>
    <col min="15379" max="15379" width="6.42578125" style="493" customWidth="1"/>
    <col min="15380" max="15380" width="12.28515625" style="493" customWidth="1"/>
    <col min="15381" max="15381" width="0" style="493" hidden="1" customWidth="1"/>
    <col min="15382" max="15382" width="3.7109375" style="493" customWidth="1"/>
    <col min="15383" max="15383" width="11.140625" style="493" bestFit="1" customWidth="1"/>
    <col min="15384" max="15385" width="10.5703125" style="493"/>
    <col min="15386" max="15386" width="11.140625" style="493" customWidth="1"/>
    <col min="15387" max="15616" width="10.5703125" style="493"/>
    <col min="15617" max="15624" width="0" style="493" hidden="1" customWidth="1"/>
    <col min="15625" max="15625" width="3.7109375" style="493" customWidth="1"/>
    <col min="15626" max="15626" width="3.85546875" style="493" customWidth="1"/>
    <col min="15627" max="15627" width="3.7109375" style="493" customWidth="1"/>
    <col min="15628" max="15628" width="12.7109375" style="493" customWidth="1"/>
    <col min="15629" max="15629" width="52.7109375" style="493" customWidth="1"/>
    <col min="15630" max="15633" width="0" style="493" hidden="1" customWidth="1"/>
    <col min="15634" max="15634" width="12.28515625" style="493" customWidth="1"/>
    <col min="15635" max="15635" width="6.42578125" style="493" customWidth="1"/>
    <col min="15636" max="15636" width="12.28515625" style="493" customWidth="1"/>
    <col min="15637" max="15637" width="0" style="493" hidden="1" customWidth="1"/>
    <col min="15638" max="15638" width="3.7109375" style="493" customWidth="1"/>
    <col min="15639" max="15639" width="11.140625" style="493" bestFit="1" customWidth="1"/>
    <col min="15640" max="15641" width="10.5703125" style="493"/>
    <col min="15642" max="15642" width="11.140625" style="493" customWidth="1"/>
    <col min="15643" max="15872" width="10.5703125" style="493"/>
    <col min="15873" max="15880" width="0" style="493" hidden="1" customWidth="1"/>
    <col min="15881" max="15881" width="3.7109375" style="493" customWidth="1"/>
    <col min="15882" max="15882" width="3.85546875" style="493" customWidth="1"/>
    <col min="15883" max="15883" width="3.7109375" style="493" customWidth="1"/>
    <col min="15884" max="15884" width="12.7109375" style="493" customWidth="1"/>
    <col min="15885" max="15885" width="52.7109375" style="493" customWidth="1"/>
    <col min="15886" max="15889" width="0" style="493" hidden="1" customWidth="1"/>
    <col min="15890" max="15890" width="12.28515625" style="493" customWidth="1"/>
    <col min="15891" max="15891" width="6.42578125" style="493" customWidth="1"/>
    <col min="15892" max="15892" width="12.28515625" style="493" customWidth="1"/>
    <col min="15893" max="15893" width="0" style="493" hidden="1" customWidth="1"/>
    <col min="15894" max="15894" width="3.7109375" style="493" customWidth="1"/>
    <col min="15895" max="15895" width="11.140625" style="493" bestFit="1" customWidth="1"/>
    <col min="15896" max="15897" width="10.5703125" style="493"/>
    <col min="15898" max="15898" width="11.140625" style="493" customWidth="1"/>
    <col min="15899" max="16128" width="10.5703125" style="493"/>
    <col min="16129" max="16136" width="0" style="493" hidden="1" customWidth="1"/>
    <col min="16137" max="16137" width="3.7109375" style="493" customWidth="1"/>
    <col min="16138" max="16138" width="3.85546875" style="493" customWidth="1"/>
    <col min="16139" max="16139" width="3.7109375" style="493" customWidth="1"/>
    <col min="16140" max="16140" width="12.7109375" style="493" customWidth="1"/>
    <col min="16141" max="16141" width="52.7109375" style="493" customWidth="1"/>
    <col min="16142" max="16145" width="0" style="493" hidden="1" customWidth="1"/>
    <col min="16146" max="16146" width="12.28515625" style="493" customWidth="1"/>
    <col min="16147" max="16147" width="6.42578125" style="493" customWidth="1"/>
    <col min="16148" max="16148" width="12.28515625" style="493" customWidth="1"/>
    <col min="16149" max="16149" width="0" style="493" hidden="1" customWidth="1"/>
    <col min="16150" max="16150" width="3.7109375" style="493" customWidth="1"/>
    <col min="16151" max="16151" width="11.140625" style="493" bestFit="1" customWidth="1"/>
    <col min="16152" max="16153" width="10.5703125" style="493"/>
    <col min="16154" max="16154" width="11.140625" style="493" customWidth="1"/>
    <col min="16155" max="16384" width="10.5703125" style="493"/>
  </cols>
  <sheetData>
    <row r="1" spans="1:34" hidden="1">
      <c r="Q1" s="552"/>
      <c r="R1" s="552"/>
    </row>
    <row r="2" spans="1:34" hidden="1">
      <c r="U2" s="552"/>
    </row>
    <row r="3" spans="1:34" hidden="1"/>
    <row r="4" spans="1:34" ht="3" customHeight="1">
      <c r="J4" s="499"/>
      <c r="K4" s="499"/>
      <c r="L4" s="494"/>
      <c r="M4" s="494"/>
      <c r="N4" s="494"/>
      <c r="O4" s="502"/>
      <c r="P4" s="502"/>
      <c r="Q4" s="502"/>
      <c r="R4" s="502"/>
      <c r="S4" s="502"/>
      <c r="T4" s="502"/>
      <c r="U4" s="502"/>
    </row>
    <row r="5" spans="1:34" ht="26.1" customHeight="1">
      <c r="J5" s="499"/>
      <c r="K5" s="499"/>
      <c r="L5" s="1306" t="s">
        <v>717</v>
      </c>
      <c r="M5" s="1306"/>
      <c r="N5" s="1306"/>
      <c r="O5" s="1306"/>
      <c r="P5" s="1306"/>
      <c r="Q5" s="1306"/>
      <c r="R5" s="1306"/>
      <c r="S5" s="1306"/>
      <c r="T5" s="1306"/>
      <c r="U5" s="633"/>
    </row>
    <row r="6" spans="1:34" ht="3" customHeight="1">
      <c r="J6" s="499"/>
      <c r="K6" s="499"/>
      <c r="L6" s="494"/>
      <c r="M6" s="494"/>
      <c r="N6" s="494"/>
      <c r="O6" s="498"/>
      <c r="P6" s="498"/>
      <c r="Q6" s="498"/>
      <c r="R6" s="498"/>
      <c r="S6" s="498"/>
      <c r="T6" s="498"/>
      <c r="U6" s="498"/>
      <c r="V6" s="502"/>
    </row>
    <row r="7" spans="1:34" s="776" customFormat="1" ht="5.25" hidden="1">
      <c r="A7" s="1100"/>
      <c r="B7" s="1100"/>
      <c r="C7" s="1100"/>
      <c r="D7" s="1100"/>
      <c r="E7" s="1100"/>
      <c r="F7" s="1100"/>
      <c r="G7" s="1103"/>
      <c r="H7" s="1103"/>
      <c r="I7" s="747"/>
      <c r="J7" s="748"/>
      <c r="K7" s="748"/>
      <c r="L7" s="749"/>
      <c r="M7" s="1170"/>
      <c r="N7" s="749"/>
      <c r="O7" s="1316"/>
      <c r="P7" s="1316"/>
      <c r="Q7" s="779"/>
      <c r="R7" s="779"/>
      <c r="S7" s="779"/>
      <c r="T7" s="779"/>
      <c r="U7" s="780"/>
      <c r="V7" s="781"/>
      <c r="X7" s="1100"/>
      <c r="Y7" s="1100"/>
      <c r="Z7" s="1100"/>
      <c r="AA7" s="1100"/>
      <c r="AB7" s="1100"/>
      <c r="AC7" s="1100"/>
      <c r="AD7" s="1100"/>
      <c r="AE7" s="1100"/>
      <c r="AF7" s="1100"/>
      <c r="AG7" s="1100"/>
      <c r="AH7" s="1100"/>
    </row>
    <row r="8" spans="1:34" s="776" customFormat="1" ht="5.25" hidden="1">
      <c r="A8" s="759"/>
      <c r="B8" s="759"/>
      <c r="C8" s="759"/>
      <c r="D8" s="759"/>
      <c r="E8" s="759"/>
      <c r="F8" s="759"/>
      <c r="G8" s="758"/>
      <c r="H8" s="758"/>
      <c r="I8" s="747"/>
      <c r="J8" s="748"/>
      <c r="K8" s="748"/>
      <c r="L8" s="749"/>
      <c r="M8" s="749"/>
      <c r="N8" s="749"/>
      <c r="O8" s="779"/>
      <c r="P8" s="779"/>
      <c r="Q8" s="779"/>
      <c r="R8" s="779"/>
      <c r="S8" s="779"/>
      <c r="T8" s="779"/>
      <c r="U8" s="780"/>
      <c r="V8" s="781"/>
      <c r="X8" s="759"/>
      <c r="Y8" s="759"/>
      <c r="Z8" s="759"/>
      <c r="AA8" s="759"/>
      <c r="AB8" s="759"/>
      <c r="AC8" s="759"/>
      <c r="AD8" s="759"/>
      <c r="AE8" s="759"/>
      <c r="AF8" s="759"/>
      <c r="AG8" s="759"/>
      <c r="AH8" s="759"/>
    </row>
    <row r="9" spans="1:34" s="746" customFormat="1" ht="5.25" hidden="1">
      <c r="A9" s="1122"/>
      <c r="B9" s="1122"/>
      <c r="C9" s="1122"/>
      <c r="D9" s="1122"/>
      <c r="E9" s="1122"/>
      <c r="F9" s="1122"/>
      <c r="G9" s="1122"/>
      <c r="H9" s="1122"/>
      <c r="L9" s="1173"/>
      <c r="M9" s="1046"/>
      <c r="O9" s="1282"/>
      <c r="P9" s="1282"/>
      <c r="Q9" s="1282"/>
      <c r="R9" s="1282"/>
      <c r="S9" s="1282"/>
      <c r="T9" s="1282"/>
      <c r="U9" s="780"/>
      <c r="V9" s="780"/>
      <c r="X9" s="1122"/>
      <c r="Y9" s="1122"/>
      <c r="Z9" s="1122"/>
      <c r="AA9" s="1122"/>
      <c r="AB9" s="1122"/>
    </row>
    <row r="10" spans="1:34" s="539" customFormat="1" ht="18.75">
      <c r="A10" s="559"/>
      <c r="B10" s="559"/>
      <c r="C10" s="559"/>
      <c r="D10" s="559"/>
      <c r="E10" s="559"/>
      <c r="F10" s="559"/>
      <c r="G10" s="559"/>
      <c r="H10" s="559"/>
      <c r="L10" s="469"/>
      <c r="M10" s="586" t="str">
        <f>"Дата подачи заявления об "&amp;IF(datePr_ch="","утверждении","изменении") &amp; " тарифов"</f>
        <v>Дата подачи заявления об утверждении тарифов</v>
      </c>
      <c r="N10" s="1126"/>
      <c r="O10" s="1283" t="str">
        <f>IF(datePr_ch="",IF(datePr="","",datePr),datePr_ch)</f>
        <v>31.08.2022</v>
      </c>
      <c r="P10" s="1283"/>
      <c r="Q10" s="1283"/>
      <c r="R10" s="1283"/>
      <c r="S10" s="1283"/>
      <c r="T10" s="1283"/>
      <c r="U10" s="551"/>
      <c r="V10" s="551"/>
      <c r="W10" s="489"/>
      <c r="X10" s="559"/>
      <c r="Y10" s="559"/>
      <c r="Z10" s="559"/>
      <c r="AA10" s="559"/>
      <c r="AB10" s="559"/>
      <c r="AC10" s="559"/>
      <c r="AD10" s="559"/>
      <c r="AE10" s="559"/>
      <c r="AF10" s="559"/>
      <c r="AG10" s="559"/>
      <c r="AH10" s="559"/>
    </row>
    <row r="11" spans="1:34" s="539" customFormat="1" ht="22.5">
      <c r="A11" s="559"/>
      <c r="B11" s="559"/>
      <c r="C11" s="559"/>
      <c r="D11" s="559"/>
      <c r="E11" s="559"/>
      <c r="F11" s="559"/>
      <c r="G11" s="559"/>
      <c r="H11" s="559"/>
      <c r="L11" s="522"/>
      <c r="M11" s="586" t="str">
        <f>"Номер подачи заявления об "&amp;IF(numberPr_ch="","утверждении","изменении") &amp; " тарифов"</f>
        <v>Номер подачи заявления об утверждении тарифов</v>
      </c>
      <c r="N11" s="1126"/>
      <c r="O11" s="1283" t="str">
        <f>IF(numberPr_ch="",IF(numberPr="","",numberPr),numberPr_ch)</f>
        <v>Исх.№ 5191/05-02 (Вх.№ 7599)</v>
      </c>
      <c r="P11" s="1283"/>
      <c r="Q11" s="1283"/>
      <c r="R11" s="1283"/>
      <c r="S11" s="1283"/>
      <c r="T11" s="1283"/>
      <c r="U11" s="551"/>
      <c r="V11" s="551"/>
      <c r="W11" s="489"/>
      <c r="X11" s="559"/>
      <c r="Y11" s="559"/>
      <c r="Z11" s="559"/>
      <c r="AA11" s="559"/>
      <c r="AB11" s="559"/>
      <c r="AC11" s="559"/>
      <c r="AD11" s="559"/>
      <c r="AE11" s="559"/>
      <c r="AF11" s="559"/>
      <c r="AG11" s="559"/>
      <c r="AH11" s="559"/>
    </row>
    <row r="12" spans="1:34" s="746" customFormat="1" ht="5.25" hidden="1">
      <c r="A12" s="1122"/>
      <c r="B12" s="1122"/>
      <c r="C12" s="1122"/>
      <c r="D12" s="1122"/>
      <c r="E12" s="1122"/>
      <c r="F12" s="1122"/>
      <c r="G12" s="1122"/>
      <c r="H12" s="1122"/>
      <c r="L12" s="1173"/>
      <c r="M12" s="1046"/>
      <c r="O12" s="1282"/>
      <c r="P12" s="1282"/>
      <c r="Q12" s="1282"/>
      <c r="R12" s="1282"/>
      <c r="S12" s="1282"/>
      <c r="T12" s="1282"/>
      <c r="U12" s="780"/>
      <c r="V12" s="780"/>
      <c r="X12" s="1122"/>
      <c r="Y12" s="1122"/>
      <c r="Z12" s="1122"/>
      <c r="AA12" s="1122"/>
      <c r="AB12" s="1122"/>
    </row>
    <row r="13" spans="1:34" s="539" customFormat="1" ht="11.25" hidden="1">
      <c r="A13" s="559"/>
      <c r="B13" s="559"/>
      <c r="C13" s="559"/>
      <c r="D13" s="559"/>
      <c r="E13" s="559"/>
      <c r="F13" s="559"/>
      <c r="G13" s="559"/>
      <c r="H13" s="559"/>
      <c r="L13" s="1307"/>
      <c r="M13" s="1307"/>
      <c r="N13" s="536"/>
      <c r="O13" s="551"/>
      <c r="P13" s="551"/>
      <c r="Q13" s="551"/>
      <c r="R13" s="551"/>
      <c r="S13" s="551"/>
      <c r="T13" s="551"/>
      <c r="U13" s="557" t="s">
        <v>371</v>
      </c>
      <c r="X13" s="559"/>
      <c r="Y13" s="559"/>
      <c r="Z13" s="559"/>
      <c r="AA13" s="559"/>
      <c r="AB13" s="559"/>
      <c r="AC13" s="559"/>
      <c r="AD13" s="559"/>
      <c r="AE13" s="559"/>
      <c r="AF13" s="559"/>
      <c r="AG13" s="559"/>
      <c r="AH13" s="559"/>
    </row>
    <row r="14" spans="1:34">
      <c r="J14" s="499"/>
      <c r="K14" s="499"/>
      <c r="L14" s="494"/>
      <c r="M14" s="494"/>
      <c r="N14" s="472"/>
      <c r="O14" s="1284"/>
      <c r="P14" s="1284"/>
      <c r="Q14" s="1284"/>
      <c r="R14" s="1284"/>
      <c r="S14" s="1284"/>
      <c r="T14" s="1284"/>
      <c r="U14" s="1284"/>
    </row>
    <row r="15" spans="1:34">
      <c r="J15" s="499"/>
      <c r="K15" s="499"/>
      <c r="L15" s="1234" t="s">
        <v>445</v>
      </c>
      <c r="M15" s="1234"/>
      <c r="N15" s="1234"/>
      <c r="O15" s="1234"/>
      <c r="P15" s="1234"/>
      <c r="Q15" s="1234"/>
      <c r="R15" s="1234"/>
      <c r="S15" s="1234"/>
      <c r="T15" s="1234"/>
      <c r="U15" s="1234"/>
      <c r="V15" s="1234"/>
      <c r="W15" s="1234" t="s">
        <v>446</v>
      </c>
    </row>
    <row r="16" spans="1:34" ht="14.25" customHeight="1">
      <c r="J16" s="499"/>
      <c r="K16" s="499"/>
      <c r="L16" s="1290" t="s">
        <v>91</v>
      </c>
      <c r="M16" s="1290" t="s">
        <v>602</v>
      </c>
      <c r="N16" s="630"/>
      <c r="O16" s="1291" t="s">
        <v>604</v>
      </c>
      <c r="P16" s="1292"/>
      <c r="Q16" s="1292"/>
      <c r="R16" s="1292"/>
      <c r="S16" s="1292"/>
      <c r="T16" s="1293"/>
      <c r="U16" s="1301" t="s">
        <v>339</v>
      </c>
      <c r="V16" s="1287" t="s">
        <v>274</v>
      </c>
      <c r="W16" s="1234"/>
    </row>
    <row r="17" spans="1:36" ht="14.25" customHeight="1">
      <c r="J17" s="499"/>
      <c r="K17" s="499"/>
      <c r="L17" s="1290"/>
      <c r="M17" s="1290"/>
      <c r="N17" s="631"/>
      <c r="O17" s="1296" t="s">
        <v>578</v>
      </c>
      <c r="P17" s="1294" t="s">
        <v>270</v>
      </c>
      <c r="Q17" s="1295"/>
      <c r="R17" s="1298" t="s">
        <v>615</v>
      </c>
      <c r="S17" s="1299"/>
      <c r="T17" s="1300"/>
      <c r="U17" s="1302"/>
      <c r="V17" s="1288"/>
      <c r="W17" s="1234"/>
    </row>
    <row r="18" spans="1:36" ht="33.75" customHeight="1">
      <c r="J18" s="499"/>
      <c r="K18" s="499"/>
      <c r="L18" s="1290"/>
      <c r="M18" s="1290"/>
      <c r="N18" s="632"/>
      <c r="O18" s="1297"/>
      <c r="P18" s="505" t="s">
        <v>579</v>
      </c>
      <c r="Q18" s="505" t="s">
        <v>6</v>
      </c>
      <c r="R18" s="506" t="s">
        <v>273</v>
      </c>
      <c r="S18" s="1285" t="s">
        <v>272</v>
      </c>
      <c r="T18" s="1286"/>
      <c r="U18" s="1303"/>
      <c r="V18" s="1289"/>
      <c r="W18" s="1234"/>
    </row>
    <row r="19" spans="1:36">
      <c r="J19" s="499"/>
      <c r="K19" s="538">
        <v>1</v>
      </c>
      <c r="L19" s="616" t="s">
        <v>92</v>
      </c>
      <c r="M19" s="616" t="s">
        <v>48</v>
      </c>
      <c r="N19" s="618" t="str">
        <f ca="1">OFFSET(N19,0,-1)</f>
        <v>2</v>
      </c>
      <c r="O19" s="617">
        <f ca="1">OFFSET(O19,0,-1)+1</f>
        <v>3</v>
      </c>
      <c r="P19" s="617">
        <f ca="1">OFFSET(P19,0,-1)+1</f>
        <v>4</v>
      </c>
      <c r="Q19" s="617">
        <f ca="1">OFFSET(Q19,0,-1)+1</f>
        <v>5</v>
      </c>
      <c r="R19" s="617">
        <f ca="1">OFFSET(R19,0,-1)+1</f>
        <v>6</v>
      </c>
      <c r="S19" s="1308">
        <f ca="1">OFFSET(S19,0,-1)+1</f>
        <v>7</v>
      </c>
      <c r="T19" s="1308"/>
      <c r="U19" s="617">
        <f ca="1">OFFSET(U19,0,-2)+1</f>
        <v>8</v>
      </c>
      <c r="V19" s="618">
        <f ca="1">OFFSET(V19,0,-1)</f>
        <v>8</v>
      </c>
      <c r="W19" s="617">
        <f ca="1">OFFSET(W19,0,-1)+1</f>
        <v>9</v>
      </c>
    </row>
    <row r="20" spans="1:36" ht="22.5">
      <c r="A20" s="1309">
        <v>1</v>
      </c>
      <c r="B20" s="831"/>
      <c r="C20" s="831"/>
      <c r="D20" s="831"/>
      <c r="E20" s="832"/>
      <c r="F20" s="833"/>
      <c r="G20" s="833"/>
      <c r="H20" s="833"/>
      <c r="I20" s="834"/>
      <c r="J20" s="829"/>
      <c r="K20" s="836"/>
      <c r="L20" s="562" t="e">
        <f ca="1">mergeValue(A20)</f>
        <v>#NAME?</v>
      </c>
      <c r="M20" s="610" t="s">
        <v>19</v>
      </c>
      <c r="N20" s="615"/>
      <c r="O20" s="1310"/>
      <c r="P20" s="1310"/>
      <c r="Q20" s="1310"/>
      <c r="R20" s="1310"/>
      <c r="S20" s="1310"/>
      <c r="T20" s="1310"/>
      <c r="U20" s="1310"/>
      <c r="V20" s="1310"/>
      <c r="W20" s="1130" t="s">
        <v>718</v>
      </c>
      <c r="Y20" s="558"/>
      <c r="Z20" s="558" t="str">
        <f t="shared" ref="Z20:Z33" si="0">IF(M20="","",M20 )</f>
        <v>Наименование тарифа</v>
      </c>
      <c r="AA20" s="558"/>
      <c r="AB20" s="558"/>
      <c r="AC20" s="558"/>
      <c r="AI20" s="554"/>
      <c r="AJ20" s="554"/>
    </row>
    <row r="21" spans="1:36" ht="22.5">
      <c r="A21" s="1309"/>
      <c r="B21" s="1309">
        <v>1</v>
      </c>
      <c r="C21" s="831"/>
      <c r="D21" s="831"/>
      <c r="E21" s="833"/>
      <c r="F21" s="833"/>
      <c r="G21" s="833"/>
      <c r="H21" s="833"/>
      <c r="I21" s="828"/>
      <c r="J21" s="827"/>
      <c r="K21" s="830"/>
      <c r="L21" s="562" t="e">
        <f ca="1">mergeValue(A21) &amp;"."&amp; mergeValue(B21)</f>
        <v>#NAME?</v>
      </c>
      <c r="M21" s="516" t="s">
        <v>15</v>
      </c>
      <c r="N21" s="615"/>
      <c r="O21" s="1310"/>
      <c r="P21" s="1310"/>
      <c r="Q21" s="1310"/>
      <c r="R21" s="1310"/>
      <c r="S21" s="1310"/>
      <c r="T21" s="1310"/>
      <c r="U21" s="1310"/>
      <c r="V21" s="1310"/>
      <c r="W21" s="1130" t="s">
        <v>459</v>
      </c>
      <c r="Y21" s="558"/>
      <c r="Z21" s="558" t="str">
        <f t="shared" si="0"/>
        <v>Территория действия тарифа</v>
      </c>
      <c r="AA21" s="558"/>
      <c r="AB21" s="558"/>
      <c r="AC21" s="558"/>
      <c r="AI21" s="554"/>
      <c r="AJ21" s="554"/>
    </row>
    <row r="22" spans="1:36" ht="22.5">
      <c r="A22" s="1309"/>
      <c r="B22" s="1309"/>
      <c r="C22" s="1309">
        <v>1</v>
      </c>
      <c r="D22" s="831"/>
      <c r="E22" s="833"/>
      <c r="F22" s="833"/>
      <c r="G22" s="833"/>
      <c r="H22" s="833"/>
      <c r="I22" s="835"/>
      <c r="J22" s="827"/>
      <c r="K22" s="830"/>
      <c r="L22" s="562" t="e">
        <f ca="1">mergeValue(A22) &amp;"."&amp; mergeValue(B22)&amp;"."&amp; mergeValue(C22)</f>
        <v>#NAME?</v>
      </c>
      <c r="M22" s="517" t="s">
        <v>7</v>
      </c>
      <c r="N22" s="615"/>
      <c r="O22" s="1310"/>
      <c r="P22" s="1310"/>
      <c r="Q22" s="1310"/>
      <c r="R22" s="1310"/>
      <c r="S22" s="1310"/>
      <c r="T22" s="1310"/>
      <c r="U22" s="1310"/>
      <c r="V22" s="1310"/>
      <c r="W22" s="1130" t="s">
        <v>600</v>
      </c>
      <c r="Y22" s="558"/>
      <c r="Z22" s="558" t="str">
        <f t="shared" si="0"/>
        <v xml:space="preserve">Наименование системы теплоснабжения </v>
      </c>
      <c r="AA22" s="558"/>
      <c r="AB22" s="558"/>
      <c r="AC22" s="558"/>
      <c r="AI22" s="554"/>
      <c r="AJ22" s="554"/>
    </row>
    <row r="23" spans="1:36" ht="22.5">
      <c r="A23" s="1309"/>
      <c r="B23" s="1309"/>
      <c r="C23" s="1309"/>
      <c r="D23" s="1309">
        <v>1</v>
      </c>
      <c r="E23" s="833"/>
      <c r="F23" s="833"/>
      <c r="G23" s="833"/>
      <c r="H23" s="833"/>
      <c r="I23" s="835"/>
      <c r="J23" s="827"/>
      <c r="K23" s="830"/>
      <c r="L23" s="562" t="e">
        <f ca="1">mergeValue(A23) &amp;"."&amp; mergeValue(B23)&amp;"."&amp; mergeValue(C23)&amp;"."&amp; mergeValue(D23)</f>
        <v>#NAME?</v>
      </c>
      <c r="M23" s="518" t="s">
        <v>21</v>
      </c>
      <c r="N23" s="615"/>
      <c r="O23" s="1310"/>
      <c r="P23" s="1310"/>
      <c r="Q23" s="1310"/>
      <c r="R23" s="1310"/>
      <c r="S23" s="1310"/>
      <c r="T23" s="1310"/>
      <c r="U23" s="1310"/>
      <c r="V23" s="1310"/>
      <c r="W23" s="1130" t="s">
        <v>601</v>
      </c>
      <c r="Y23" s="558"/>
      <c r="Z23" s="558" t="str">
        <f t="shared" si="0"/>
        <v xml:space="preserve">Источник тепловой энергии  </v>
      </c>
      <c r="AA23" s="558"/>
      <c r="AB23" s="558"/>
      <c r="AC23" s="558"/>
      <c r="AI23" s="554"/>
      <c r="AJ23" s="554"/>
    </row>
    <row r="24" spans="1:36" ht="78.75">
      <c r="A24" s="1309"/>
      <c r="B24" s="1309"/>
      <c r="C24" s="1309"/>
      <c r="D24" s="1309"/>
      <c r="E24" s="1309">
        <v>1</v>
      </c>
      <c r="F24" s="833"/>
      <c r="G24" s="833"/>
      <c r="H24" s="831">
        <v>1</v>
      </c>
      <c r="I24" s="1309">
        <v>1</v>
      </c>
      <c r="J24" s="833"/>
      <c r="K24" s="838"/>
      <c r="L24" s="562" t="e">
        <f ca="1">mergeValue(A24) &amp;"."&amp; mergeValue(B24)&amp;"."&amp; mergeValue(C24)&amp;"."&amp; mergeValue(D24)&amp;"."&amp; mergeValue(E24)</f>
        <v>#NAME?</v>
      </c>
      <c r="M24" s="524" t="s">
        <v>8</v>
      </c>
      <c r="N24" s="615"/>
      <c r="O24" s="1311"/>
      <c r="P24" s="1311"/>
      <c r="Q24" s="1311"/>
      <c r="R24" s="1311"/>
      <c r="S24" s="1311"/>
      <c r="T24" s="1311"/>
      <c r="U24" s="1311"/>
      <c r="V24" s="1311"/>
      <c r="W24" s="1130" t="s">
        <v>719</v>
      </c>
      <c r="Y24" s="558"/>
      <c r="Z24" s="558" t="str">
        <f t="shared" si="0"/>
        <v>Схема подключения теплопотребляющей установки к коллектору источника тепловой энергии</v>
      </c>
      <c r="AA24" s="558"/>
      <c r="AB24" s="558"/>
      <c r="AC24" s="558"/>
      <c r="AI24" s="554"/>
      <c r="AJ24" s="554"/>
    </row>
    <row r="25" spans="1:36" ht="33.75">
      <c r="A25" s="1309"/>
      <c r="B25" s="1309"/>
      <c r="C25" s="1309"/>
      <c r="D25" s="1309"/>
      <c r="E25" s="1309"/>
      <c r="F25" s="1309">
        <v>1</v>
      </c>
      <c r="G25" s="831"/>
      <c r="H25" s="831"/>
      <c r="I25" s="1309"/>
      <c r="J25" s="1309">
        <v>1</v>
      </c>
      <c r="K25" s="839"/>
      <c r="L25" s="562" t="e">
        <f ca="1">mergeValue(A25) &amp;"."&amp; mergeValue(B25)&amp;"."&amp; mergeValue(C25)&amp;"."&amp; mergeValue(D25)&amp;"."&amp; mergeValue(E25)&amp;"."&amp; mergeValue(F25)</f>
        <v>#NAME?</v>
      </c>
      <c r="M25" s="525" t="s">
        <v>9</v>
      </c>
      <c r="N25" s="615"/>
      <c r="O25" s="1312"/>
      <c r="P25" s="1313"/>
      <c r="Q25" s="1313"/>
      <c r="R25" s="1313"/>
      <c r="S25" s="1313"/>
      <c r="T25" s="1313"/>
      <c r="U25" s="1313"/>
      <c r="V25" s="1314"/>
      <c r="W25" s="1130" t="s">
        <v>720</v>
      </c>
      <c r="Y25" s="558"/>
      <c r="Z25" s="558" t="str">
        <f t="shared" si="0"/>
        <v>Группа потребителей</v>
      </c>
      <c r="AA25" s="558"/>
      <c r="AB25" s="558"/>
      <c r="AC25" s="558"/>
      <c r="AI25" s="554"/>
      <c r="AJ25" s="554"/>
    </row>
    <row r="26" spans="1:36" ht="122.1" customHeight="1">
      <c r="A26" s="1309"/>
      <c r="B26" s="1309"/>
      <c r="C26" s="1309"/>
      <c r="D26" s="1309"/>
      <c r="E26" s="1309"/>
      <c r="F26" s="1309"/>
      <c r="G26" s="831">
        <v>1</v>
      </c>
      <c r="H26" s="831"/>
      <c r="I26" s="1309"/>
      <c r="J26" s="1309"/>
      <c r="K26" s="839">
        <v>1</v>
      </c>
      <c r="L26" s="562" t="e">
        <f ca="1">mergeValue(A26) &amp;"."&amp; mergeValue(B26)&amp;"."&amp; mergeValue(C26)&amp;"."&amp; mergeValue(D26)&amp;"."&amp; mergeValue(E26)&amp;"."&amp; mergeValue(F26)&amp;"."&amp; mergeValue(G26)</f>
        <v>#NAME?</v>
      </c>
      <c r="M26" s="1088"/>
      <c r="N26" s="615"/>
      <c r="O26" s="532"/>
      <c r="P26" s="532"/>
      <c r="Q26" s="1040"/>
      <c r="R26" s="1304"/>
      <c r="S26" s="1305" t="s">
        <v>83</v>
      </c>
      <c r="T26" s="1304"/>
      <c r="U26" s="1305" t="s">
        <v>84</v>
      </c>
      <c r="V26" s="532"/>
      <c r="W26" s="1279" t="s">
        <v>721</v>
      </c>
      <c r="X26" s="554" t="e">
        <f ca="1">strCheckDate(O27:V27)</f>
        <v>#NAME?</v>
      </c>
      <c r="Y26" s="558"/>
      <c r="Z26" s="558" t="str">
        <f t="shared" si="0"/>
        <v/>
      </c>
      <c r="AA26" s="558"/>
      <c r="AB26" s="558"/>
      <c r="AC26" s="558"/>
      <c r="AI26" s="554"/>
      <c r="AJ26" s="554"/>
    </row>
    <row r="27" spans="1:36" ht="11.25" hidden="1">
      <c r="A27" s="1309"/>
      <c r="B27" s="1309"/>
      <c r="C27" s="1309"/>
      <c r="D27" s="1309"/>
      <c r="E27" s="1309"/>
      <c r="F27" s="1309"/>
      <c r="G27" s="831"/>
      <c r="H27" s="831"/>
      <c r="I27" s="1309"/>
      <c r="J27" s="1309"/>
      <c r="K27" s="839"/>
      <c r="L27" s="569"/>
      <c r="M27" s="615"/>
      <c r="N27" s="615"/>
      <c r="O27" s="532"/>
      <c r="P27" s="532"/>
      <c r="Q27" s="553" t="str">
        <f>R26 &amp; "-" &amp; T26</f>
        <v>-</v>
      </c>
      <c r="R27" s="1304"/>
      <c r="S27" s="1305"/>
      <c r="T27" s="1304"/>
      <c r="U27" s="1305"/>
      <c r="V27" s="532"/>
      <c r="W27" s="1280"/>
      <c r="Y27" s="558"/>
      <c r="Z27" s="558" t="str">
        <f t="shared" si="0"/>
        <v/>
      </c>
      <c r="AA27" s="558"/>
      <c r="AB27" s="558"/>
      <c r="AC27" s="558"/>
      <c r="AI27" s="554"/>
      <c r="AJ27" s="554"/>
    </row>
    <row r="28" spans="1:36" ht="15" customHeight="1">
      <c r="A28" s="1309"/>
      <c r="B28" s="1309"/>
      <c r="C28" s="1309"/>
      <c r="D28" s="1309"/>
      <c r="E28" s="1309"/>
      <c r="F28" s="1309"/>
      <c r="G28" s="833"/>
      <c r="H28" s="831"/>
      <c r="I28" s="1309"/>
      <c r="J28" s="1309"/>
      <c r="K28" s="838"/>
      <c r="L28" s="508"/>
      <c r="M28" s="527" t="s">
        <v>24</v>
      </c>
      <c r="N28" s="534"/>
      <c r="O28" s="534"/>
      <c r="P28" s="534"/>
      <c r="Q28" s="534"/>
      <c r="R28" s="534"/>
      <c r="S28" s="534"/>
      <c r="T28" s="534"/>
      <c r="U28" s="534"/>
      <c r="V28" s="530"/>
      <c r="W28" s="1281"/>
      <c r="Y28" s="558"/>
      <c r="Z28" s="558" t="str">
        <f t="shared" si="0"/>
        <v>Добавить вид теплоносителя (параметры теплоносителя)</v>
      </c>
      <c r="AA28" s="558"/>
      <c r="AB28" s="558"/>
      <c r="AC28" s="558"/>
      <c r="AI28" s="554"/>
      <c r="AJ28" s="554"/>
    </row>
    <row r="29" spans="1:36" ht="15" customHeight="1">
      <c r="A29" s="1309"/>
      <c r="B29" s="1309"/>
      <c r="C29" s="1309"/>
      <c r="D29" s="1309"/>
      <c r="E29" s="1309"/>
      <c r="F29" s="833"/>
      <c r="G29" s="833"/>
      <c r="H29" s="831"/>
      <c r="I29" s="1309"/>
      <c r="J29" s="833"/>
      <c r="K29" s="838"/>
      <c r="L29" s="508"/>
      <c r="M29" s="526" t="s">
        <v>10</v>
      </c>
      <c r="N29" s="534"/>
      <c r="O29" s="534"/>
      <c r="P29" s="534"/>
      <c r="Q29" s="534"/>
      <c r="R29" s="534"/>
      <c r="S29" s="534"/>
      <c r="T29" s="534"/>
      <c r="U29" s="533"/>
      <c r="V29" s="534"/>
      <c r="W29" s="634"/>
      <c r="Y29" s="558"/>
      <c r="Z29" s="558" t="str">
        <f t="shared" si="0"/>
        <v>Добавить группу потребителей</v>
      </c>
      <c r="AA29" s="558"/>
      <c r="AB29" s="558"/>
      <c r="AC29" s="558"/>
      <c r="AI29" s="554"/>
      <c r="AJ29" s="554"/>
    </row>
    <row r="30" spans="1:36" ht="15" customHeight="1">
      <c r="A30" s="1309"/>
      <c r="B30" s="1309"/>
      <c r="C30" s="1309"/>
      <c r="D30" s="1309"/>
      <c r="E30" s="837"/>
      <c r="F30" s="833"/>
      <c r="G30" s="833"/>
      <c r="H30" s="833"/>
      <c r="I30" s="829"/>
      <c r="J30" s="826"/>
      <c r="K30" s="836"/>
      <c r="L30" s="508"/>
      <c r="M30" s="521" t="s">
        <v>11</v>
      </c>
      <c r="N30" s="534"/>
      <c r="O30" s="534"/>
      <c r="P30" s="534"/>
      <c r="Q30" s="534"/>
      <c r="R30" s="534"/>
      <c r="S30" s="534"/>
      <c r="T30" s="534"/>
      <c r="U30" s="533"/>
      <c r="V30" s="534"/>
      <c r="W30" s="634"/>
      <c r="Y30" s="558"/>
      <c r="Z30" s="558" t="str">
        <f t="shared" si="0"/>
        <v>Добавить схему подключения</v>
      </c>
      <c r="AA30" s="558"/>
      <c r="AB30" s="558"/>
      <c r="AC30" s="558"/>
      <c r="AI30" s="554"/>
      <c r="AJ30" s="554"/>
    </row>
    <row r="31" spans="1:36" ht="15" customHeight="1">
      <c r="A31" s="1309"/>
      <c r="B31" s="1309"/>
      <c r="C31" s="1309"/>
      <c r="D31" s="837"/>
      <c r="E31" s="837"/>
      <c r="F31" s="833"/>
      <c r="G31" s="833"/>
      <c r="H31" s="833"/>
      <c r="I31" s="829"/>
      <c r="J31" s="826"/>
      <c r="K31" s="836"/>
      <c r="L31" s="508"/>
      <c r="M31" s="520" t="s">
        <v>16</v>
      </c>
      <c r="N31" s="534"/>
      <c r="O31" s="534"/>
      <c r="P31" s="534"/>
      <c r="Q31" s="534"/>
      <c r="R31" s="534"/>
      <c r="S31" s="534"/>
      <c r="T31" s="534"/>
      <c r="U31" s="533"/>
      <c r="V31" s="534"/>
      <c r="W31" s="634"/>
      <c r="Y31" s="558"/>
      <c r="Z31" s="558" t="str">
        <f t="shared" si="0"/>
        <v>Добавить источник тепловой энергии</v>
      </c>
      <c r="AA31" s="558"/>
      <c r="AB31" s="558"/>
      <c r="AC31" s="558"/>
      <c r="AI31" s="554"/>
      <c r="AJ31" s="554"/>
    </row>
    <row r="32" spans="1:36" ht="15" customHeight="1">
      <c r="A32" s="1309"/>
      <c r="B32" s="1309"/>
      <c r="C32" s="837"/>
      <c r="D32" s="837"/>
      <c r="E32" s="837"/>
      <c r="F32" s="837"/>
      <c r="G32" s="842"/>
      <c r="H32" s="829"/>
      <c r="I32" s="840"/>
      <c r="J32" s="826"/>
      <c r="K32" s="841"/>
      <c r="L32" s="508"/>
      <c r="M32" s="519" t="s">
        <v>17</v>
      </c>
      <c r="N32" s="534"/>
      <c r="O32" s="534"/>
      <c r="P32" s="534"/>
      <c r="Q32" s="534"/>
      <c r="R32" s="534"/>
      <c r="S32" s="534"/>
      <c r="T32" s="534"/>
      <c r="U32" s="533"/>
      <c r="V32" s="534"/>
      <c r="W32" s="634"/>
      <c r="Y32" s="558"/>
      <c r="Z32" s="558" t="str">
        <f t="shared" si="0"/>
        <v>Добавить наименование системы теплоснабжения</v>
      </c>
      <c r="AA32" s="558"/>
      <c r="AB32" s="558"/>
      <c r="AC32" s="558"/>
      <c r="AI32" s="554"/>
      <c r="AJ32" s="554"/>
    </row>
    <row r="33" spans="1:36" ht="15" customHeight="1">
      <c r="A33" s="1309"/>
      <c r="B33" s="837"/>
      <c r="C33" s="837"/>
      <c r="D33" s="837"/>
      <c r="E33" s="837"/>
      <c r="F33" s="837"/>
      <c r="G33" s="842"/>
      <c r="H33" s="829"/>
      <c r="I33" s="829"/>
      <c r="J33" s="826"/>
      <c r="K33" s="836"/>
      <c r="L33" s="508"/>
      <c r="M33" s="528" t="s">
        <v>18</v>
      </c>
      <c r="N33" s="534"/>
      <c r="O33" s="534"/>
      <c r="P33" s="534"/>
      <c r="Q33" s="534"/>
      <c r="R33" s="534"/>
      <c r="S33" s="534"/>
      <c r="T33" s="534"/>
      <c r="U33" s="533"/>
      <c r="V33" s="534"/>
      <c r="W33" s="634"/>
      <c r="Y33" s="558"/>
      <c r="Z33" s="558" t="str">
        <f t="shared" si="0"/>
        <v>Добавить территорию действия тарифа</v>
      </c>
      <c r="AA33" s="558"/>
      <c r="AB33" s="558"/>
      <c r="AC33" s="558"/>
      <c r="AI33" s="554"/>
      <c r="AJ33" s="554"/>
    </row>
    <row r="34" spans="1:36" s="492" customFormat="1" ht="15" customHeight="1">
      <c r="A34" s="825"/>
      <c r="B34" s="825"/>
      <c r="C34" s="825"/>
      <c r="D34" s="825"/>
      <c r="E34" s="825"/>
      <c r="F34" s="825"/>
      <c r="G34" s="825"/>
      <c r="H34" s="825"/>
      <c r="I34" s="825"/>
      <c r="J34" s="825"/>
      <c r="K34" s="825"/>
      <c r="L34" s="462"/>
      <c r="M34" s="535" t="s">
        <v>308</v>
      </c>
      <c r="N34" s="534"/>
      <c r="O34" s="534"/>
      <c r="P34" s="534"/>
      <c r="Q34" s="534"/>
      <c r="R34" s="534"/>
      <c r="S34" s="534"/>
      <c r="T34" s="534"/>
      <c r="U34" s="533"/>
      <c r="V34" s="534"/>
      <c r="W34" s="634"/>
      <c r="X34" s="556"/>
      <c r="Y34" s="556"/>
      <c r="Z34" s="556"/>
      <c r="AA34" s="556"/>
      <c r="AB34" s="556"/>
      <c r="AC34" s="556"/>
      <c r="AD34" s="556"/>
      <c r="AE34" s="556"/>
      <c r="AF34" s="556"/>
      <c r="AG34" s="556"/>
      <c r="AH34" s="556"/>
    </row>
    <row r="35" spans="1:36" ht="11.25">
      <c r="A35" s="493"/>
      <c r="B35" s="493"/>
      <c r="C35" s="493"/>
      <c r="D35" s="493"/>
      <c r="E35" s="493"/>
      <c r="F35" s="493"/>
      <c r="G35" s="493"/>
      <c r="H35" s="493"/>
      <c r="I35" s="493"/>
      <c r="J35" s="493"/>
      <c r="K35" s="493"/>
      <c r="X35" s="493"/>
      <c r="Y35" s="493"/>
      <c r="Z35" s="493"/>
      <c r="AA35" s="493"/>
      <c r="AB35" s="493"/>
      <c r="AC35" s="493"/>
      <c r="AD35" s="493"/>
      <c r="AE35" s="493"/>
      <c r="AF35" s="493"/>
      <c r="AG35" s="493"/>
      <c r="AH35" s="493"/>
    </row>
    <row r="36" spans="1:36" ht="105.75" customHeight="1">
      <c r="L36" s="1">
        <v>1</v>
      </c>
      <c r="M36" s="1272" t="s">
        <v>722</v>
      </c>
      <c r="N36" s="1272"/>
      <c r="O36" s="1272"/>
      <c r="P36" s="1272"/>
      <c r="Q36" s="1272"/>
      <c r="R36" s="1272"/>
      <c r="S36" s="1272"/>
      <c r="T36" s="1272"/>
      <c r="U36" s="1272"/>
      <c r="V36" s="1272"/>
      <c r="W36" s="1272"/>
    </row>
  </sheetData>
  <sheetProtection password="FA9C" sheet="1" objects="1" scenarios="1" formatColumns="0" formatRows="0"/>
  <dataConsolidate link="1"/>
  <mergeCells count="40">
    <mergeCell ref="I24:I29"/>
    <mergeCell ref="J25:J28"/>
    <mergeCell ref="A20:A33"/>
    <mergeCell ref="O20:V20"/>
    <mergeCell ref="B21:B32"/>
    <mergeCell ref="O21:V21"/>
    <mergeCell ref="C22:C31"/>
    <mergeCell ref="U26:U27"/>
    <mergeCell ref="O22:V22"/>
    <mergeCell ref="D23:D30"/>
    <mergeCell ref="O23:V23"/>
    <mergeCell ref="E24:E29"/>
    <mergeCell ref="O24:V24"/>
    <mergeCell ref="F25:F28"/>
    <mergeCell ref="O25:V25"/>
    <mergeCell ref="R26:R27"/>
    <mergeCell ref="S26:S27"/>
    <mergeCell ref="T26:T27"/>
    <mergeCell ref="L5:T5"/>
    <mergeCell ref="O11:T11"/>
    <mergeCell ref="O12:T12"/>
    <mergeCell ref="L13:M13"/>
    <mergeCell ref="O14:U14"/>
    <mergeCell ref="O7:P7"/>
    <mergeCell ref="W26:W28"/>
    <mergeCell ref="O9:T9"/>
    <mergeCell ref="O10:T10"/>
    <mergeCell ref="M36:W36"/>
    <mergeCell ref="S19:T19"/>
    <mergeCell ref="L15:V15"/>
    <mergeCell ref="L16:L18"/>
    <mergeCell ref="M16:M18"/>
    <mergeCell ref="O16:T16"/>
    <mergeCell ref="U16:U18"/>
    <mergeCell ref="O17:O18"/>
    <mergeCell ref="P17:Q17"/>
    <mergeCell ref="W15:W18"/>
    <mergeCell ref="S18:T18"/>
    <mergeCell ref="V16:V18"/>
    <mergeCell ref="R17:T17"/>
  </mergeCells>
  <dataValidations count="9">
    <dataValidation type="list" allowBlank="1" showInputMessage="1" showErrorMessage="1" errorTitle="Ошибка" error="Выберите значение из списка"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formula1>kind_of_scheme_in</formula1>
    </dataValidation>
    <dataValidation type="list" allowBlank="1" showInputMessage="1" errorTitle="Ошибка" error="Выберите значение из списка" prompt="Выберите значение из списка" sqref="JK25:JR25 TG25:TN25 ADC25:ADJ25 AMY25:ANF25 AWU25:AXB25 BGQ25:BGX25 BQM25:BQT25 CAI25:CAP25 CKE25:CKL25 CUA25:CUH25 DDW25:DED25 DNS25:DNZ25 DXO25:DXV25 EHK25:EHR25 ERG25:ERN25 FBC25:FBJ25 FKY25:FLF25 FUU25:FVB25 GEQ25:GEX25 GOM25:GOT25 GYI25:GYP25 HIE25:HIL25 HSA25:HSH25 IBW25:ICD25 ILS25:ILZ25 IVO25:IVV25 JFK25:JFR25 JPG25:JPN25 JZC25:JZJ25 KIY25:KJF25 KSU25:KTB25 LCQ25:LCX25 LMM25:LMT25 LWI25:LWP25 MGE25:MGL25 MQA25:MQH25 MZW25:NAD25 NJS25:NJZ25 NTO25:NTV25 ODK25:ODR25 ONG25:ONN25 OXC25:OXJ25 PGY25:PHF25 PQU25:PRB25 QAQ25:QAX25 QKM25:QKT25 QUI25:QUP25 REE25:REL25 ROA25:ROH25 RXW25:RYD25 SHS25:SHZ25 SRO25:SRV25 TBK25:TBR25 TLG25:TLN25 TVC25:TVJ25 UEY25:UFF25 UOU25:UPB25 UYQ25:UYX25 VIM25:VIT25 VSI25:VSP25 WCE25:WCL25 WMA25:WMH25 WVW25:WWD25 JK65561:JR65561 TG65561:TN65561 ADC65561:ADJ65561 AMY65561:ANF65561 AWU65561:AXB65561 BGQ65561:BGX65561 BQM65561:BQT65561 CAI65561:CAP65561 CKE65561:CKL65561 CUA65561:CUH65561 DDW65561:DED65561 DNS65561:DNZ65561 DXO65561:DXV65561 EHK65561:EHR65561 ERG65561:ERN65561 FBC65561:FBJ65561 FKY65561:FLF65561 FUU65561:FVB65561 GEQ65561:GEX65561 GOM65561:GOT65561 GYI65561:GYP65561 HIE65561:HIL65561 HSA65561:HSH65561 IBW65561:ICD65561 ILS65561:ILZ65561 IVO65561:IVV65561 JFK65561:JFR65561 JPG65561:JPN65561 JZC65561:JZJ65561 KIY65561:KJF65561 KSU65561:KTB65561 LCQ65561:LCX65561 LMM65561:LMT65561 LWI65561:LWP65561 MGE65561:MGL65561 MQA65561:MQH65561 MZW65561:NAD65561 NJS65561:NJZ65561 NTO65561:NTV65561 ODK65561:ODR65561 ONG65561:ONN65561 OXC65561:OXJ65561 PGY65561:PHF65561 PQU65561:PRB65561 QAQ65561:QAX65561 QKM65561:QKT65561 QUI65561:QUP65561 REE65561:REL65561 ROA65561:ROH65561 RXW65561:RYD65561 SHS65561:SHZ65561 SRO65561:SRV65561 TBK65561:TBR65561 TLG65561:TLN65561 TVC65561:TVJ65561 UEY65561:UFF65561 UOU65561:UPB65561 UYQ65561:UYX65561 VIM65561:VIT65561 VSI65561:VSP65561 WCE65561:WCL65561 WMA65561:WMH65561 WVW65561:WWD65561 JK131097:JR131097 TG131097:TN131097 ADC131097:ADJ131097 AMY131097:ANF131097 AWU131097:AXB131097 BGQ131097:BGX131097 BQM131097:BQT131097 CAI131097:CAP131097 CKE131097:CKL131097 CUA131097:CUH131097 DDW131097:DED131097 DNS131097:DNZ131097 DXO131097:DXV131097 EHK131097:EHR131097 ERG131097:ERN131097 FBC131097:FBJ131097 FKY131097:FLF131097 FUU131097:FVB131097 GEQ131097:GEX131097 GOM131097:GOT131097 GYI131097:GYP131097 HIE131097:HIL131097 HSA131097:HSH131097 IBW131097:ICD131097 ILS131097:ILZ131097 IVO131097:IVV131097 JFK131097:JFR131097 JPG131097:JPN131097 JZC131097:JZJ131097 KIY131097:KJF131097 KSU131097:KTB131097 LCQ131097:LCX131097 LMM131097:LMT131097 LWI131097:LWP131097 MGE131097:MGL131097 MQA131097:MQH131097 MZW131097:NAD131097 NJS131097:NJZ131097 NTO131097:NTV131097 ODK131097:ODR131097 ONG131097:ONN131097 OXC131097:OXJ131097 PGY131097:PHF131097 PQU131097:PRB131097 QAQ131097:QAX131097 QKM131097:QKT131097 QUI131097:QUP131097 REE131097:REL131097 ROA131097:ROH131097 RXW131097:RYD131097 SHS131097:SHZ131097 SRO131097:SRV131097 TBK131097:TBR131097 TLG131097:TLN131097 TVC131097:TVJ131097 UEY131097:UFF131097 UOU131097:UPB131097 UYQ131097:UYX131097 VIM131097:VIT131097 VSI131097:VSP131097 WCE131097:WCL131097 WMA131097:WMH131097 WVW131097:WWD131097 JK196633:JR196633 TG196633:TN196633 ADC196633:ADJ196633 AMY196633:ANF196633 AWU196633:AXB196633 BGQ196633:BGX196633 BQM196633:BQT196633 CAI196633:CAP196633 CKE196633:CKL196633 CUA196633:CUH196633 DDW196633:DED196633 DNS196633:DNZ196633 DXO196633:DXV196633 EHK196633:EHR196633 ERG196633:ERN196633 FBC196633:FBJ196633 FKY196633:FLF196633 FUU196633:FVB196633 GEQ196633:GEX196633 GOM196633:GOT196633 GYI196633:GYP196633 HIE196633:HIL196633 HSA196633:HSH196633 IBW196633:ICD196633 ILS196633:ILZ196633 IVO196633:IVV196633 JFK196633:JFR196633 JPG196633:JPN196633 JZC196633:JZJ196633 KIY196633:KJF196633 KSU196633:KTB196633 LCQ196633:LCX196633 LMM196633:LMT196633 LWI196633:LWP196633 MGE196633:MGL196633 MQA196633:MQH196633 MZW196633:NAD196633 NJS196633:NJZ196633 NTO196633:NTV196633 ODK196633:ODR196633 ONG196633:ONN196633 OXC196633:OXJ196633 PGY196633:PHF196633 PQU196633:PRB196633 QAQ196633:QAX196633 QKM196633:QKT196633 QUI196633:QUP196633 REE196633:REL196633 ROA196633:ROH196633 RXW196633:RYD196633 SHS196633:SHZ196633 SRO196633:SRV196633 TBK196633:TBR196633 TLG196633:TLN196633 TVC196633:TVJ196633 UEY196633:UFF196633 UOU196633:UPB196633 UYQ196633:UYX196633 VIM196633:VIT196633 VSI196633:VSP196633 WCE196633:WCL196633 WMA196633:WMH196633 WVW196633:WWD196633 JK262169:JR262169 TG262169:TN262169 ADC262169:ADJ262169 AMY262169:ANF262169 AWU262169:AXB262169 BGQ262169:BGX262169 BQM262169:BQT262169 CAI262169:CAP262169 CKE262169:CKL262169 CUA262169:CUH262169 DDW262169:DED262169 DNS262169:DNZ262169 DXO262169:DXV262169 EHK262169:EHR262169 ERG262169:ERN262169 FBC262169:FBJ262169 FKY262169:FLF262169 FUU262169:FVB262169 GEQ262169:GEX262169 GOM262169:GOT262169 GYI262169:GYP262169 HIE262169:HIL262169 HSA262169:HSH262169 IBW262169:ICD262169 ILS262169:ILZ262169 IVO262169:IVV262169 JFK262169:JFR262169 JPG262169:JPN262169 JZC262169:JZJ262169 KIY262169:KJF262169 KSU262169:KTB262169 LCQ262169:LCX262169 LMM262169:LMT262169 LWI262169:LWP262169 MGE262169:MGL262169 MQA262169:MQH262169 MZW262169:NAD262169 NJS262169:NJZ262169 NTO262169:NTV262169 ODK262169:ODR262169 ONG262169:ONN262169 OXC262169:OXJ262169 PGY262169:PHF262169 PQU262169:PRB262169 QAQ262169:QAX262169 QKM262169:QKT262169 QUI262169:QUP262169 REE262169:REL262169 ROA262169:ROH262169 RXW262169:RYD262169 SHS262169:SHZ262169 SRO262169:SRV262169 TBK262169:TBR262169 TLG262169:TLN262169 TVC262169:TVJ262169 UEY262169:UFF262169 UOU262169:UPB262169 UYQ262169:UYX262169 VIM262169:VIT262169 VSI262169:VSP262169 WCE262169:WCL262169 WMA262169:WMH262169 WVW262169:WWD262169 JK327705:JR327705 TG327705:TN327705 ADC327705:ADJ327705 AMY327705:ANF327705 AWU327705:AXB327705 BGQ327705:BGX327705 BQM327705:BQT327705 CAI327705:CAP327705 CKE327705:CKL327705 CUA327705:CUH327705 DDW327705:DED327705 DNS327705:DNZ327705 DXO327705:DXV327705 EHK327705:EHR327705 ERG327705:ERN327705 FBC327705:FBJ327705 FKY327705:FLF327705 FUU327705:FVB327705 GEQ327705:GEX327705 GOM327705:GOT327705 GYI327705:GYP327705 HIE327705:HIL327705 HSA327705:HSH327705 IBW327705:ICD327705 ILS327705:ILZ327705 IVO327705:IVV327705 JFK327705:JFR327705 JPG327705:JPN327705 JZC327705:JZJ327705 KIY327705:KJF327705 KSU327705:KTB327705 LCQ327705:LCX327705 LMM327705:LMT327705 LWI327705:LWP327705 MGE327705:MGL327705 MQA327705:MQH327705 MZW327705:NAD327705 NJS327705:NJZ327705 NTO327705:NTV327705 ODK327705:ODR327705 ONG327705:ONN327705 OXC327705:OXJ327705 PGY327705:PHF327705 PQU327705:PRB327705 QAQ327705:QAX327705 QKM327705:QKT327705 QUI327705:QUP327705 REE327705:REL327705 ROA327705:ROH327705 RXW327705:RYD327705 SHS327705:SHZ327705 SRO327705:SRV327705 TBK327705:TBR327705 TLG327705:TLN327705 TVC327705:TVJ327705 UEY327705:UFF327705 UOU327705:UPB327705 UYQ327705:UYX327705 VIM327705:VIT327705 VSI327705:VSP327705 WCE327705:WCL327705 WMA327705:WMH327705 WVW327705:WWD327705 JK393241:JR393241 TG393241:TN393241 ADC393241:ADJ393241 AMY393241:ANF393241 AWU393241:AXB393241 BGQ393241:BGX393241 BQM393241:BQT393241 CAI393241:CAP393241 CKE393241:CKL393241 CUA393241:CUH393241 DDW393241:DED393241 DNS393241:DNZ393241 DXO393241:DXV393241 EHK393241:EHR393241 ERG393241:ERN393241 FBC393241:FBJ393241 FKY393241:FLF393241 FUU393241:FVB393241 GEQ393241:GEX393241 GOM393241:GOT393241 GYI393241:GYP393241 HIE393241:HIL393241 HSA393241:HSH393241 IBW393241:ICD393241 ILS393241:ILZ393241 IVO393241:IVV393241 JFK393241:JFR393241 JPG393241:JPN393241 JZC393241:JZJ393241 KIY393241:KJF393241 KSU393241:KTB393241 LCQ393241:LCX393241 LMM393241:LMT393241 LWI393241:LWP393241 MGE393241:MGL393241 MQA393241:MQH393241 MZW393241:NAD393241 NJS393241:NJZ393241 NTO393241:NTV393241 ODK393241:ODR393241 ONG393241:ONN393241 OXC393241:OXJ393241 PGY393241:PHF393241 PQU393241:PRB393241 QAQ393241:QAX393241 QKM393241:QKT393241 QUI393241:QUP393241 REE393241:REL393241 ROA393241:ROH393241 RXW393241:RYD393241 SHS393241:SHZ393241 SRO393241:SRV393241 TBK393241:TBR393241 TLG393241:TLN393241 TVC393241:TVJ393241 UEY393241:UFF393241 UOU393241:UPB393241 UYQ393241:UYX393241 VIM393241:VIT393241 VSI393241:VSP393241 WCE393241:WCL393241 WMA393241:WMH393241 WVW393241:WWD393241 JK458777:JR458777 TG458777:TN458777 ADC458777:ADJ458777 AMY458777:ANF458777 AWU458777:AXB458777 BGQ458777:BGX458777 BQM458777:BQT458777 CAI458777:CAP458777 CKE458777:CKL458777 CUA458777:CUH458777 DDW458777:DED458777 DNS458777:DNZ458777 DXO458777:DXV458777 EHK458777:EHR458777 ERG458777:ERN458777 FBC458777:FBJ458777 FKY458777:FLF458777 FUU458777:FVB458777 GEQ458777:GEX458777 GOM458777:GOT458777 GYI458777:GYP458777 HIE458777:HIL458777 HSA458777:HSH458777 IBW458777:ICD458777 ILS458777:ILZ458777 IVO458777:IVV458777 JFK458777:JFR458777 JPG458777:JPN458777 JZC458777:JZJ458777 KIY458777:KJF458777 KSU458777:KTB458777 LCQ458777:LCX458777 LMM458777:LMT458777 LWI458777:LWP458777 MGE458777:MGL458777 MQA458777:MQH458777 MZW458777:NAD458777 NJS458777:NJZ458777 NTO458777:NTV458777 ODK458777:ODR458777 ONG458777:ONN458777 OXC458777:OXJ458777 PGY458777:PHF458777 PQU458777:PRB458777 QAQ458777:QAX458777 QKM458777:QKT458777 QUI458777:QUP458777 REE458777:REL458777 ROA458777:ROH458777 RXW458777:RYD458777 SHS458777:SHZ458777 SRO458777:SRV458777 TBK458777:TBR458777 TLG458777:TLN458777 TVC458777:TVJ458777 UEY458777:UFF458777 UOU458777:UPB458777 UYQ458777:UYX458777 VIM458777:VIT458777 VSI458777:VSP458777 WCE458777:WCL458777 WMA458777:WMH458777 WVW458777:WWD458777 JK524313:JR524313 TG524313:TN524313 ADC524313:ADJ524313 AMY524313:ANF524313 AWU524313:AXB524313 BGQ524313:BGX524313 BQM524313:BQT524313 CAI524313:CAP524313 CKE524313:CKL524313 CUA524313:CUH524313 DDW524313:DED524313 DNS524313:DNZ524313 DXO524313:DXV524313 EHK524313:EHR524313 ERG524313:ERN524313 FBC524313:FBJ524313 FKY524313:FLF524313 FUU524313:FVB524313 GEQ524313:GEX524313 GOM524313:GOT524313 GYI524313:GYP524313 HIE524313:HIL524313 HSA524313:HSH524313 IBW524313:ICD524313 ILS524313:ILZ524313 IVO524313:IVV524313 JFK524313:JFR524313 JPG524313:JPN524313 JZC524313:JZJ524313 KIY524313:KJF524313 KSU524313:KTB524313 LCQ524313:LCX524313 LMM524313:LMT524313 LWI524313:LWP524313 MGE524313:MGL524313 MQA524313:MQH524313 MZW524313:NAD524313 NJS524313:NJZ524313 NTO524313:NTV524313 ODK524313:ODR524313 ONG524313:ONN524313 OXC524313:OXJ524313 PGY524313:PHF524313 PQU524313:PRB524313 QAQ524313:QAX524313 QKM524313:QKT524313 QUI524313:QUP524313 REE524313:REL524313 ROA524313:ROH524313 RXW524313:RYD524313 SHS524313:SHZ524313 SRO524313:SRV524313 TBK524313:TBR524313 TLG524313:TLN524313 TVC524313:TVJ524313 UEY524313:UFF524313 UOU524313:UPB524313 UYQ524313:UYX524313 VIM524313:VIT524313 VSI524313:VSP524313 WCE524313:WCL524313 WMA524313:WMH524313 WVW524313:WWD524313 JK589849:JR589849 TG589849:TN589849 ADC589849:ADJ589849 AMY589849:ANF589849 AWU589849:AXB589849 BGQ589849:BGX589849 BQM589849:BQT589849 CAI589849:CAP589849 CKE589849:CKL589849 CUA589849:CUH589849 DDW589849:DED589849 DNS589849:DNZ589849 DXO589849:DXV589849 EHK589849:EHR589849 ERG589849:ERN589849 FBC589849:FBJ589849 FKY589849:FLF589849 FUU589849:FVB589849 GEQ589849:GEX589849 GOM589849:GOT589849 GYI589849:GYP589849 HIE589849:HIL589849 HSA589849:HSH589849 IBW589849:ICD589849 ILS589849:ILZ589849 IVO589849:IVV589849 JFK589849:JFR589849 JPG589849:JPN589849 JZC589849:JZJ589849 KIY589849:KJF589849 KSU589849:KTB589849 LCQ589849:LCX589849 LMM589849:LMT589849 LWI589849:LWP589849 MGE589849:MGL589849 MQA589849:MQH589849 MZW589849:NAD589849 NJS589849:NJZ589849 NTO589849:NTV589849 ODK589849:ODR589849 ONG589849:ONN589849 OXC589849:OXJ589849 PGY589849:PHF589849 PQU589849:PRB589849 QAQ589849:QAX589849 QKM589849:QKT589849 QUI589849:QUP589849 REE589849:REL589849 ROA589849:ROH589849 RXW589849:RYD589849 SHS589849:SHZ589849 SRO589849:SRV589849 TBK589849:TBR589849 TLG589849:TLN589849 TVC589849:TVJ589849 UEY589849:UFF589849 UOU589849:UPB589849 UYQ589849:UYX589849 VIM589849:VIT589849 VSI589849:VSP589849 WCE589849:WCL589849 WMA589849:WMH589849 WVW589849:WWD589849 JK655385:JR655385 TG655385:TN655385 ADC655385:ADJ655385 AMY655385:ANF655385 AWU655385:AXB655385 BGQ655385:BGX655385 BQM655385:BQT655385 CAI655385:CAP655385 CKE655385:CKL655385 CUA655385:CUH655385 DDW655385:DED655385 DNS655385:DNZ655385 DXO655385:DXV655385 EHK655385:EHR655385 ERG655385:ERN655385 FBC655385:FBJ655385 FKY655385:FLF655385 FUU655385:FVB655385 GEQ655385:GEX655385 GOM655385:GOT655385 GYI655385:GYP655385 HIE655385:HIL655385 HSA655385:HSH655385 IBW655385:ICD655385 ILS655385:ILZ655385 IVO655385:IVV655385 JFK655385:JFR655385 JPG655385:JPN655385 JZC655385:JZJ655385 KIY655385:KJF655385 KSU655385:KTB655385 LCQ655385:LCX655385 LMM655385:LMT655385 LWI655385:LWP655385 MGE655385:MGL655385 MQA655385:MQH655385 MZW655385:NAD655385 NJS655385:NJZ655385 NTO655385:NTV655385 ODK655385:ODR655385 ONG655385:ONN655385 OXC655385:OXJ655385 PGY655385:PHF655385 PQU655385:PRB655385 QAQ655385:QAX655385 QKM655385:QKT655385 QUI655385:QUP655385 REE655385:REL655385 ROA655385:ROH655385 RXW655385:RYD655385 SHS655385:SHZ655385 SRO655385:SRV655385 TBK655385:TBR655385 TLG655385:TLN655385 TVC655385:TVJ655385 UEY655385:UFF655385 UOU655385:UPB655385 UYQ655385:UYX655385 VIM655385:VIT655385 VSI655385:VSP655385 WCE655385:WCL655385 WMA655385:WMH655385 WVW655385:WWD655385 JK720921:JR720921 TG720921:TN720921 ADC720921:ADJ720921 AMY720921:ANF720921 AWU720921:AXB720921 BGQ720921:BGX720921 BQM720921:BQT720921 CAI720921:CAP720921 CKE720921:CKL720921 CUA720921:CUH720921 DDW720921:DED720921 DNS720921:DNZ720921 DXO720921:DXV720921 EHK720921:EHR720921 ERG720921:ERN720921 FBC720921:FBJ720921 FKY720921:FLF720921 FUU720921:FVB720921 GEQ720921:GEX720921 GOM720921:GOT720921 GYI720921:GYP720921 HIE720921:HIL720921 HSA720921:HSH720921 IBW720921:ICD720921 ILS720921:ILZ720921 IVO720921:IVV720921 JFK720921:JFR720921 JPG720921:JPN720921 JZC720921:JZJ720921 KIY720921:KJF720921 KSU720921:KTB720921 LCQ720921:LCX720921 LMM720921:LMT720921 LWI720921:LWP720921 MGE720921:MGL720921 MQA720921:MQH720921 MZW720921:NAD720921 NJS720921:NJZ720921 NTO720921:NTV720921 ODK720921:ODR720921 ONG720921:ONN720921 OXC720921:OXJ720921 PGY720921:PHF720921 PQU720921:PRB720921 QAQ720921:QAX720921 QKM720921:QKT720921 QUI720921:QUP720921 REE720921:REL720921 ROA720921:ROH720921 RXW720921:RYD720921 SHS720921:SHZ720921 SRO720921:SRV720921 TBK720921:TBR720921 TLG720921:TLN720921 TVC720921:TVJ720921 UEY720921:UFF720921 UOU720921:UPB720921 UYQ720921:UYX720921 VIM720921:VIT720921 VSI720921:VSP720921 WCE720921:WCL720921 WMA720921:WMH720921 WVW720921:WWD720921 JK786457:JR786457 TG786457:TN786457 ADC786457:ADJ786457 AMY786457:ANF786457 AWU786457:AXB786457 BGQ786457:BGX786457 BQM786457:BQT786457 CAI786457:CAP786457 CKE786457:CKL786457 CUA786457:CUH786457 DDW786457:DED786457 DNS786457:DNZ786457 DXO786457:DXV786457 EHK786457:EHR786457 ERG786457:ERN786457 FBC786457:FBJ786457 FKY786457:FLF786457 FUU786457:FVB786457 GEQ786457:GEX786457 GOM786457:GOT786457 GYI786457:GYP786457 HIE786457:HIL786457 HSA786457:HSH786457 IBW786457:ICD786457 ILS786457:ILZ786457 IVO786457:IVV786457 JFK786457:JFR786457 JPG786457:JPN786457 JZC786457:JZJ786457 KIY786457:KJF786457 KSU786457:KTB786457 LCQ786457:LCX786457 LMM786457:LMT786457 LWI786457:LWP786457 MGE786457:MGL786457 MQA786457:MQH786457 MZW786457:NAD786457 NJS786457:NJZ786457 NTO786457:NTV786457 ODK786457:ODR786457 ONG786457:ONN786457 OXC786457:OXJ786457 PGY786457:PHF786457 PQU786457:PRB786457 QAQ786457:QAX786457 QKM786457:QKT786457 QUI786457:QUP786457 REE786457:REL786457 ROA786457:ROH786457 RXW786457:RYD786457 SHS786457:SHZ786457 SRO786457:SRV786457 TBK786457:TBR786457 TLG786457:TLN786457 TVC786457:TVJ786457 UEY786457:UFF786457 UOU786457:UPB786457 UYQ786457:UYX786457 VIM786457:VIT786457 VSI786457:VSP786457 WCE786457:WCL786457 WMA786457:WMH786457 WVW786457:WWD786457 JK851993:JR851993 TG851993:TN851993 ADC851993:ADJ851993 AMY851993:ANF851993 AWU851993:AXB851993 BGQ851993:BGX851993 BQM851993:BQT851993 CAI851993:CAP851993 CKE851993:CKL851993 CUA851993:CUH851993 DDW851993:DED851993 DNS851993:DNZ851993 DXO851993:DXV851993 EHK851993:EHR851993 ERG851993:ERN851993 FBC851993:FBJ851993 FKY851993:FLF851993 FUU851993:FVB851993 GEQ851993:GEX851993 GOM851993:GOT851993 GYI851993:GYP851993 HIE851993:HIL851993 HSA851993:HSH851993 IBW851993:ICD851993 ILS851993:ILZ851993 IVO851993:IVV851993 JFK851993:JFR851993 JPG851993:JPN851993 JZC851993:JZJ851993 KIY851993:KJF851993 KSU851993:KTB851993 LCQ851993:LCX851993 LMM851993:LMT851993 LWI851993:LWP851993 MGE851993:MGL851993 MQA851993:MQH851993 MZW851993:NAD851993 NJS851993:NJZ851993 NTO851993:NTV851993 ODK851993:ODR851993 ONG851993:ONN851993 OXC851993:OXJ851993 PGY851993:PHF851993 PQU851993:PRB851993 QAQ851993:QAX851993 QKM851993:QKT851993 QUI851993:QUP851993 REE851993:REL851993 ROA851993:ROH851993 RXW851993:RYD851993 SHS851993:SHZ851993 SRO851993:SRV851993 TBK851993:TBR851993 TLG851993:TLN851993 TVC851993:TVJ851993 UEY851993:UFF851993 UOU851993:UPB851993 UYQ851993:UYX851993 VIM851993:VIT851993 VSI851993:VSP851993 WCE851993:WCL851993 WMA851993:WMH851993 WVW851993:WWD851993 JK917529:JR917529 TG917529:TN917529 ADC917529:ADJ917529 AMY917529:ANF917529 AWU917529:AXB917529 BGQ917529:BGX917529 BQM917529:BQT917529 CAI917529:CAP917529 CKE917529:CKL917529 CUA917529:CUH917529 DDW917529:DED917529 DNS917529:DNZ917529 DXO917529:DXV917529 EHK917529:EHR917529 ERG917529:ERN917529 FBC917529:FBJ917529 FKY917529:FLF917529 FUU917529:FVB917529 GEQ917529:GEX917529 GOM917529:GOT917529 GYI917529:GYP917529 HIE917529:HIL917529 HSA917529:HSH917529 IBW917529:ICD917529 ILS917529:ILZ917529 IVO917529:IVV917529 JFK917529:JFR917529 JPG917529:JPN917529 JZC917529:JZJ917529 KIY917529:KJF917529 KSU917529:KTB917529 LCQ917529:LCX917529 LMM917529:LMT917529 LWI917529:LWP917529 MGE917529:MGL917529 MQA917529:MQH917529 MZW917529:NAD917529 NJS917529:NJZ917529 NTO917529:NTV917529 ODK917529:ODR917529 ONG917529:ONN917529 OXC917529:OXJ917529 PGY917529:PHF917529 PQU917529:PRB917529 QAQ917529:QAX917529 QKM917529:QKT917529 QUI917529:QUP917529 REE917529:REL917529 ROA917529:ROH917529 RXW917529:RYD917529 SHS917529:SHZ917529 SRO917529:SRV917529 TBK917529:TBR917529 TLG917529:TLN917529 TVC917529:TVJ917529 UEY917529:UFF917529 UOU917529:UPB917529 UYQ917529:UYX917529 VIM917529:VIT917529 VSI917529:VSP917529 WCE917529:WCL917529 WMA917529:WMH917529 WVW917529:WWD917529 WVW983065:WWD983065 JK983065:JR983065 TG983065:TN983065 ADC983065:ADJ983065 AMY983065:ANF983065 AWU983065:AXB983065 BGQ983065:BGX983065 BQM983065:BQT983065 CAI983065:CAP983065 CKE983065:CKL983065 CUA983065:CUH983065 DDW983065:DED983065 DNS983065:DNZ983065 DXO983065:DXV983065 EHK983065:EHR983065 ERG983065:ERN983065 FBC983065:FBJ983065 FKY983065:FLF983065 FUU983065:FVB983065 GEQ983065:GEX983065 GOM983065:GOT983065 GYI983065:GYP983065 HIE983065:HIL983065 HSA983065:HSH983065 IBW983065:ICD983065 ILS983065:ILZ983065 IVO983065:IVV983065 JFK983065:JFR983065 JPG983065:JPN983065 JZC983065:JZJ983065 KIY983065:KJF983065 KSU983065:KTB983065 LCQ983065:LCX983065 LMM983065:LMT983065 LWI983065:LWP983065 MGE983065:MGL983065 MQA983065:MQH983065 MZW983065:NAD983065 NJS983065:NJZ983065 NTO983065:NTV983065 ODK983065:ODR983065 ONG983065:ONN983065 OXC983065:OXJ983065 PGY983065:PHF983065 PQU983065:PRB983065 QAQ983065:QAX983065 QKM983065:QKT983065 QUI983065:QUP983065 REE983065:REL983065 ROA983065:ROH983065 RXW983065:RYD983065 SHS983065:SHZ983065 SRO983065:SRV983065 TBK983065:TBR983065 TLG983065:TLN983065 TVC983065:TVJ983065 UEY983065:UFF983065 UOU983065:UPB983065 UYQ983065:UYX983065 VIM983065:VIT983065 VSI983065:VSP983065 WCE983065:WCL983065 WMA983065:WMH983065 O983065:V983065 O65561:V65561 O131097:V131097 O196633:V196633 O262169:V262169 O327705:V327705 O393241:V393241 O458777:V458777 O524313:V524313 O589849:V589849 O655385:V655385 O720921:V720921 O786457:V786457 O851993:V851993 O917529:V917529">
      <formula1>kind_of_cons</formula1>
    </dataValidation>
    <dataValidation type="textLength" operator="lessThanOrEqual" allowBlank="1" showInputMessage="1" showErrorMessage="1" errorTitle="Ошибка" error="Допускается ввод не более 900 символов!" sqref="WWE983060:WWE983067 WMI983060:WMI983067 W65556:W65563 JS65556:JS65563 TO65556:TO65563 ADK65556:ADK65563 ANG65556:ANG65563 AXC65556:AXC65563 BGY65556:BGY65563 BQU65556:BQU65563 CAQ65556:CAQ65563 CKM65556:CKM65563 CUI65556:CUI65563 DEE65556:DEE65563 DOA65556:DOA65563 DXW65556:DXW65563 EHS65556:EHS65563 ERO65556:ERO65563 FBK65556:FBK65563 FLG65556:FLG65563 FVC65556:FVC65563 GEY65556:GEY65563 GOU65556:GOU65563 GYQ65556:GYQ65563 HIM65556:HIM65563 HSI65556:HSI65563 ICE65556:ICE65563 IMA65556:IMA65563 IVW65556:IVW65563 JFS65556:JFS65563 JPO65556:JPO65563 JZK65556:JZK65563 KJG65556:KJG65563 KTC65556:KTC65563 LCY65556:LCY65563 LMU65556:LMU65563 LWQ65556:LWQ65563 MGM65556:MGM65563 MQI65556:MQI65563 NAE65556:NAE65563 NKA65556:NKA65563 NTW65556:NTW65563 ODS65556:ODS65563 ONO65556:ONO65563 OXK65556:OXK65563 PHG65556:PHG65563 PRC65556:PRC65563 QAY65556:QAY65563 QKU65556:QKU65563 QUQ65556:QUQ65563 REM65556:REM65563 ROI65556:ROI65563 RYE65556:RYE65563 SIA65556:SIA65563 SRW65556:SRW65563 TBS65556:TBS65563 TLO65556:TLO65563 TVK65556:TVK65563 UFG65556:UFG65563 UPC65556:UPC65563 UYY65556:UYY65563 VIU65556:VIU65563 VSQ65556:VSQ65563 WCM65556:WCM65563 WMI65556:WMI65563 WWE65556:WWE65563 W131092:W131099 JS131092:JS131099 TO131092:TO131099 ADK131092:ADK131099 ANG131092:ANG131099 AXC131092:AXC131099 BGY131092:BGY131099 BQU131092:BQU131099 CAQ131092:CAQ131099 CKM131092:CKM131099 CUI131092:CUI131099 DEE131092:DEE131099 DOA131092:DOA131099 DXW131092:DXW131099 EHS131092:EHS131099 ERO131092:ERO131099 FBK131092:FBK131099 FLG131092:FLG131099 FVC131092:FVC131099 GEY131092:GEY131099 GOU131092:GOU131099 GYQ131092:GYQ131099 HIM131092:HIM131099 HSI131092:HSI131099 ICE131092:ICE131099 IMA131092:IMA131099 IVW131092:IVW131099 JFS131092:JFS131099 JPO131092:JPO131099 JZK131092:JZK131099 KJG131092:KJG131099 KTC131092:KTC131099 LCY131092:LCY131099 LMU131092:LMU131099 LWQ131092:LWQ131099 MGM131092:MGM131099 MQI131092:MQI131099 NAE131092:NAE131099 NKA131092:NKA131099 NTW131092:NTW131099 ODS131092:ODS131099 ONO131092:ONO131099 OXK131092:OXK131099 PHG131092:PHG131099 PRC131092:PRC131099 QAY131092:QAY131099 QKU131092:QKU131099 QUQ131092:QUQ131099 REM131092:REM131099 ROI131092:ROI131099 RYE131092:RYE131099 SIA131092:SIA131099 SRW131092:SRW131099 TBS131092:TBS131099 TLO131092:TLO131099 TVK131092:TVK131099 UFG131092:UFG131099 UPC131092:UPC131099 UYY131092:UYY131099 VIU131092:VIU131099 VSQ131092:VSQ131099 WCM131092:WCM131099 WMI131092:WMI131099 WWE131092:WWE131099 W196628:W196635 JS196628:JS196635 TO196628:TO196635 ADK196628:ADK196635 ANG196628:ANG196635 AXC196628:AXC196635 BGY196628:BGY196635 BQU196628:BQU196635 CAQ196628:CAQ196635 CKM196628:CKM196635 CUI196628:CUI196635 DEE196628:DEE196635 DOA196628:DOA196635 DXW196628:DXW196635 EHS196628:EHS196635 ERO196628:ERO196635 FBK196628:FBK196635 FLG196628:FLG196635 FVC196628:FVC196635 GEY196628:GEY196635 GOU196628:GOU196635 GYQ196628:GYQ196635 HIM196628:HIM196635 HSI196628:HSI196635 ICE196628:ICE196635 IMA196628:IMA196635 IVW196628:IVW196635 JFS196628:JFS196635 JPO196628:JPO196635 JZK196628:JZK196635 KJG196628:KJG196635 KTC196628:KTC196635 LCY196628:LCY196635 LMU196628:LMU196635 LWQ196628:LWQ196635 MGM196628:MGM196635 MQI196628:MQI196635 NAE196628:NAE196635 NKA196628:NKA196635 NTW196628:NTW196635 ODS196628:ODS196635 ONO196628:ONO196635 OXK196628:OXK196635 PHG196628:PHG196635 PRC196628:PRC196635 QAY196628:QAY196635 QKU196628:QKU196635 QUQ196628:QUQ196635 REM196628:REM196635 ROI196628:ROI196635 RYE196628:RYE196635 SIA196628:SIA196635 SRW196628:SRW196635 TBS196628:TBS196635 TLO196628:TLO196635 TVK196628:TVK196635 UFG196628:UFG196635 UPC196628:UPC196635 UYY196628:UYY196635 VIU196628:VIU196635 VSQ196628:VSQ196635 WCM196628:WCM196635 WMI196628:WMI196635 WWE196628:WWE196635 W262164:W262171 JS262164:JS262171 TO262164:TO262171 ADK262164:ADK262171 ANG262164:ANG262171 AXC262164:AXC262171 BGY262164:BGY262171 BQU262164:BQU262171 CAQ262164:CAQ262171 CKM262164:CKM262171 CUI262164:CUI262171 DEE262164:DEE262171 DOA262164:DOA262171 DXW262164:DXW262171 EHS262164:EHS262171 ERO262164:ERO262171 FBK262164:FBK262171 FLG262164:FLG262171 FVC262164:FVC262171 GEY262164:GEY262171 GOU262164:GOU262171 GYQ262164:GYQ262171 HIM262164:HIM262171 HSI262164:HSI262171 ICE262164:ICE262171 IMA262164:IMA262171 IVW262164:IVW262171 JFS262164:JFS262171 JPO262164:JPO262171 JZK262164:JZK262171 KJG262164:KJG262171 KTC262164:KTC262171 LCY262164:LCY262171 LMU262164:LMU262171 LWQ262164:LWQ262171 MGM262164:MGM262171 MQI262164:MQI262171 NAE262164:NAE262171 NKA262164:NKA262171 NTW262164:NTW262171 ODS262164:ODS262171 ONO262164:ONO262171 OXK262164:OXK262171 PHG262164:PHG262171 PRC262164:PRC262171 QAY262164:QAY262171 QKU262164:QKU262171 QUQ262164:QUQ262171 REM262164:REM262171 ROI262164:ROI262171 RYE262164:RYE262171 SIA262164:SIA262171 SRW262164:SRW262171 TBS262164:TBS262171 TLO262164:TLO262171 TVK262164:TVK262171 UFG262164:UFG262171 UPC262164:UPC262171 UYY262164:UYY262171 VIU262164:VIU262171 VSQ262164:VSQ262171 WCM262164:WCM262171 WMI262164:WMI262171 WWE262164:WWE262171 W327700:W327707 JS327700:JS327707 TO327700:TO327707 ADK327700:ADK327707 ANG327700:ANG327707 AXC327700:AXC327707 BGY327700:BGY327707 BQU327700:BQU327707 CAQ327700:CAQ327707 CKM327700:CKM327707 CUI327700:CUI327707 DEE327700:DEE327707 DOA327700:DOA327707 DXW327700:DXW327707 EHS327700:EHS327707 ERO327700:ERO327707 FBK327700:FBK327707 FLG327700:FLG327707 FVC327700:FVC327707 GEY327700:GEY327707 GOU327700:GOU327707 GYQ327700:GYQ327707 HIM327700:HIM327707 HSI327700:HSI327707 ICE327700:ICE327707 IMA327700:IMA327707 IVW327700:IVW327707 JFS327700:JFS327707 JPO327700:JPO327707 JZK327700:JZK327707 KJG327700:KJG327707 KTC327700:KTC327707 LCY327700:LCY327707 LMU327700:LMU327707 LWQ327700:LWQ327707 MGM327700:MGM327707 MQI327700:MQI327707 NAE327700:NAE327707 NKA327700:NKA327707 NTW327700:NTW327707 ODS327700:ODS327707 ONO327700:ONO327707 OXK327700:OXK327707 PHG327700:PHG327707 PRC327700:PRC327707 QAY327700:QAY327707 QKU327700:QKU327707 QUQ327700:QUQ327707 REM327700:REM327707 ROI327700:ROI327707 RYE327700:RYE327707 SIA327700:SIA327707 SRW327700:SRW327707 TBS327700:TBS327707 TLO327700:TLO327707 TVK327700:TVK327707 UFG327700:UFG327707 UPC327700:UPC327707 UYY327700:UYY327707 VIU327700:VIU327707 VSQ327700:VSQ327707 WCM327700:WCM327707 WMI327700:WMI327707 WWE327700:WWE327707 W393236:W393243 JS393236:JS393243 TO393236:TO393243 ADK393236:ADK393243 ANG393236:ANG393243 AXC393236:AXC393243 BGY393236:BGY393243 BQU393236:BQU393243 CAQ393236:CAQ393243 CKM393236:CKM393243 CUI393236:CUI393243 DEE393236:DEE393243 DOA393236:DOA393243 DXW393236:DXW393243 EHS393236:EHS393243 ERO393236:ERO393243 FBK393236:FBK393243 FLG393236:FLG393243 FVC393236:FVC393243 GEY393236:GEY393243 GOU393236:GOU393243 GYQ393236:GYQ393243 HIM393236:HIM393243 HSI393236:HSI393243 ICE393236:ICE393243 IMA393236:IMA393243 IVW393236:IVW393243 JFS393236:JFS393243 JPO393236:JPO393243 JZK393236:JZK393243 KJG393236:KJG393243 KTC393236:KTC393243 LCY393236:LCY393243 LMU393236:LMU393243 LWQ393236:LWQ393243 MGM393236:MGM393243 MQI393236:MQI393243 NAE393236:NAE393243 NKA393236:NKA393243 NTW393236:NTW393243 ODS393236:ODS393243 ONO393236:ONO393243 OXK393236:OXK393243 PHG393236:PHG393243 PRC393236:PRC393243 QAY393236:QAY393243 QKU393236:QKU393243 QUQ393236:QUQ393243 REM393236:REM393243 ROI393236:ROI393243 RYE393236:RYE393243 SIA393236:SIA393243 SRW393236:SRW393243 TBS393236:TBS393243 TLO393236:TLO393243 TVK393236:TVK393243 UFG393236:UFG393243 UPC393236:UPC393243 UYY393236:UYY393243 VIU393236:VIU393243 VSQ393236:VSQ393243 WCM393236:WCM393243 WMI393236:WMI393243 WWE393236:WWE393243 W458772:W458779 JS458772:JS458779 TO458772:TO458779 ADK458772:ADK458779 ANG458772:ANG458779 AXC458772:AXC458779 BGY458772:BGY458779 BQU458772:BQU458779 CAQ458772:CAQ458779 CKM458772:CKM458779 CUI458772:CUI458779 DEE458772:DEE458779 DOA458772:DOA458779 DXW458772:DXW458779 EHS458772:EHS458779 ERO458772:ERO458779 FBK458772:FBK458779 FLG458772:FLG458779 FVC458772:FVC458779 GEY458772:GEY458779 GOU458772:GOU458779 GYQ458772:GYQ458779 HIM458772:HIM458779 HSI458772:HSI458779 ICE458772:ICE458779 IMA458772:IMA458779 IVW458772:IVW458779 JFS458772:JFS458779 JPO458772:JPO458779 JZK458772:JZK458779 KJG458772:KJG458779 KTC458772:KTC458779 LCY458772:LCY458779 LMU458772:LMU458779 LWQ458772:LWQ458779 MGM458772:MGM458779 MQI458772:MQI458779 NAE458772:NAE458779 NKA458772:NKA458779 NTW458772:NTW458779 ODS458772:ODS458779 ONO458772:ONO458779 OXK458772:OXK458779 PHG458772:PHG458779 PRC458772:PRC458779 QAY458772:QAY458779 QKU458772:QKU458779 QUQ458772:QUQ458779 REM458772:REM458779 ROI458772:ROI458779 RYE458772:RYE458779 SIA458772:SIA458779 SRW458772:SRW458779 TBS458772:TBS458779 TLO458772:TLO458779 TVK458772:TVK458779 UFG458772:UFG458779 UPC458772:UPC458779 UYY458772:UYY458779 VIU458772:VIU458779 VSQ458772:VSQ458779 WCM458772:WCM458779 WMI458772:WMI458779 WWE458772:WWE458779 W524308:W524315 JS524308:JS524315 TO524308:TO524315 ADK524308:ADK524315 ANG524308:ANG524315 AXC524308:AXC524315 BGY524308:BGY524315 BQU524308:BQU524315 CAQ524308:CAQ524315 CKM524308:CKM524315 CUI524308:CUI524315 DEE524308:DEE524315 DOA524308:DOA524315 DXW524308:DXW524315 EHS524308:EHS524315 ERO524308:ERO524315 FBK524308:FBK524315 FLG524308:FLG524315 FVC524308:FVC524315 GEY524308:GEY524315 GOU524308:GOU524315 GYQ524308:GYQ524315 HIM524308:HIM524315 HSI524308:HSI524315 ICE524308:ICE524315 IMA524308:IMA524315 IVW524308:IVW524315 JFS524308:JFS524315 JPO524308:JPO524315 JZK524308:JZK524315 KJG524308:KJG524315 KTC524308:KTC524315 LCY524308:LCY524315 LMU524308:LMU524315 LWQ524308:LWQ524315 MGM524308:MGM524315 MQI524308:MQI524315 NAE524308:NAE524315 NKA524308:NKA524315 NTW524308:NTW524315 ODS524308:ODS524315 ONO524308:ONO524315 OXK524308:OXK524315 PHG524308:PHG524315 PRC524308:PRC524315 QAY524308:QAY524315 QKU524308:QKU524315 QUQ524308:QUQ524315 REM524308:REM524315 ROI524308:ROI524315 RYE524308:RYE524315 SIA524308:SIA524315 SRW524308:SRW524315 TBS524308:TBS524315 TLO524308:TLO524315 TVK524308:TVK524315 UFG524308:UFG524315 UPC524308:UPC524315 UYY524308:UYY524315 VIU524308:VIU524315 VSQ524308:VSQ524315 WCM524308:WCM524315 WMI524308:WMI524315 WWE524308:WWE524315 W589844:W589851 JS589844:JS589851 TO589844:TO589851 ADK589844:ADK589851 ANG589844:ANG589851 AXC589844:AXC589851 BGY589844:BGY589851 BQU589844:BQU589851 CAQ589844:CAQ589851 CKM589844:CKM589851 CUI589844:CUI589851 DEE589844:DEE589851 DOA589844:DOA589851 DXW589844:DXW589851 EHS589844:EHS589851 ERO589844:ERO589851 FBK589844:FBK589851 FLG589844:FLG589851 FVC589844:FVC589851 GEY589844:GEY589851 GOU589844:GOU589851 GYQ589844:GYQ589851 HIM589844:HIM589851 HSI589844:HSI589851 ICE589844:ICE589851 IMA589844:IMA589851 IVW589844:IVW589851 JFS589844:JFS589851 JPO589844:JPO589851 JZK589844:JZK589851 KJG589844:KJG589851 KTC589844:KTC589851 LCY589844:LCY589851 LMU589844:LMU589851 LWQ589844:LWQ589851 MGM589844:MGM589851 MQI589844:MQI589851 NAE589844:NAE589851 NKA589844:NKA589851 NTW589844:NTW589851 ODS589844:ODS589851 ONO589844:ONO589851 OXK589844:OXK589851 PHG589844:PHG589851 PRC589844:PRC589851 QAY589844:QAY589851 QKU589844:QKU589851 QUQ589844:QUQ589851 REM589844:REM589851 ROI589844:ROI589851 RYE589844:RYE589851 SIA589844:SIA589851 SRW589844:SRW589851 TBS589844:TBS589851 TLO589844:TLO589851 TVK589844:TVK589851 UFG589844:UFG589851 UPC589844:UPC589851 UYY589844:UYY589851 VIU589844:VIU589851 VSQ589844:VSQ589851 WCM589844:WCM589851 WMI589844:WMI589851 WWE589844:WWE589851 W655380:W655387 JS655380:JS655387 TO655380:TO655387 ADK655380:ADK655387 ANG655380:ANG655387 AXC655380:AXC655387 BGY655380:BGY655387 BQU655380:BQU655387 CAQ655380:CAQ655387 CKM655380:CKM655387 CUI655380:CUI655387 DEE655380:DEE655387 DOA655380:DOA655387 DXW655380:DXW655387 EHS655380:EHS655387 ERO655380:ERO655387 FBK655380:FBK655387 FLG655380:FLG655387 FVC655380:FVC655387 GEY655380:GEY655387 GOU655380:GOU655387 GYQ655380:GYQ655387 HIM655380:HIM655387 HSI655380:HSI655387 ICE655380:ICE655387 IMA655380:IMA655387 IVW655380:IVW655387 JFS655380:JFS655387 JPO655380:JPO655387 JZK655380:JZK655387 KJG655380:KJG655387 KTC655380:KTC655387 LCY655380:LCY655387 LMU655380:LMU655387 LWQ655380:LWQ655387 MGM655380:MGM655387 MQI655380:MQI655387 NAE655380:NAE655387 NKA655380:NKA655387 NTW655380:NTW655387 ODS655380:ODS655387 ONO655380:ONO655387 OXK655380:OXK655387 PHG655380:PHG655387 PRC655380:PRC655387 QAY655380:QAY655387 QKU655380:QKU655387 QUQ655380:QUQ655387 REM655380:REM655387 ROI655380:ROI655387 RYE655380:RYE655387 SIA655380:SIA655387 SRW655380:SRW655387 TBS655380:TBS655387 TLO655380:TLO655387 TVK655380:TVK655387 UFG655380:UFG655387 UPC655380:UPC655387 UYY655380:UYY655387 VIU655380:VIU655387 VSQ655380:VSQ655387 WCM655380:WCM655387 WMI655380:WMI655387 WWE655380:WWE655387 W720916:W720923 JS720916:JS720923 TO720916:TO720923 ADK720916:ADK720923 ANG720916:ANG720923 AXC720916:AXC720923 BGY720916:BGY720923 BQU720916:BQU720923 CAQ720916:CAQ720923 CKM720916:CKM720923 CUI720916:CUI720923 DEE720916:DEE720923 DOA720916:DOA720923 DXW720916:DXW720923 EHS720916:EHS720923 ERO720916:ERO720923 FBK720916:FBK720923 FLG720916:FLG720923 FVC720916:FVC720923 GEY720916:GEY720923 GOU720916:GOU720923 GYQ720916:GYQ720923 HIM720916:HIM720923 HSI720916:HSI720923 ICE720916:ICE720923 IMA720916:IMA720923 IVW720916:IVW720923 JFS720916:JFS720923 JPO720916:JPO720923 JZK720916:JZK720923 KJG720916:KJG720923 KTC720916:KTC720923 LCY720916:LCY720923 LMU720916:LMU720923 LWQ720916:LWQ720923 MGM720916:MGM720923 MQI720916:MQI720923 NAE720916:NAE720923 NKA720916:NKA720923 NTW720916:NTW720923 ODS720916:ODS720923 ONO720916:ONO720923 OXK720916:OXK720923 PHG720916:PHG720923 PRC720916:PRC720923 QAY720916:QAY720923 QKU720916:QKU720923 QUQ720916:QUQ720923 REM720916:REM720923 ROI720916:ROI720923 RYE720916:RYE720923 SIA720916:SIA720923 SRW720916:SRW720923 TBS720916:TBS720923 TLO720916:TLO720923 TVK720916:TVK720923 UFG720916:UFG720923 UPC720916:UPC720923 UYY720916:UYY720923 VIU720916:VIU720923 VSQ720916:VSQ720923 WCM720916:WCM720923 WMI720916:WMI720923 WWE720916:WWE720923 W786452:W786459 JS786452:JS786459 TO786452:TO786459 ADK786452:ADK786459 ANG786452:ANG786459 AXC786452:AXC786459 BGY786452:BGY786459 BQU786452:BQU786459 CAQ786452:CAQ786459 CKM786452:CKM786459 CUI786452:CUI786459 DEE786452:DEE786459 DOA786452:DOA786459 DXW786452:DXW786459 EHS786452:EHS786459 ERO786452:ERO786459 FBK786452:FBK786459 FLG786452:FLG786459 FVC786452:FVC786459 GEY786452:GEY786459 GOU786452:GOU786459 GYQ786452:GYQ786459 HIM786452:HIM786459 HSI786452:HSI786459 ICE786452:ICE786459 IMA786452:IMA786459 IVW786452:IVW786459 JFS786452:JFS786459 JPO786452:JPO786459 JZK786452:JZK786459 KJG786452:KJG786459 KTC786452:KTC786459 LCY786452:LCY786459 LMU786452:LMU786459 LWQ786452:LWQ786459 MGM786452:MGM786459 MQI786452:MQI786459 NAE786452:NAE786459 NKA786452:NKA786459 NTW786452:NTW786459 ODS786452:ODS786459 ONO786452:ONO786459 OXK786452:OXK786459 PHG786452:PHG786459 PRC786452:PRC786459 QAY786452:QAY786459 QKU786452:QKU786459 QUQ786452:QUQ786459 REM786452:REM786459 ROI786452:ROI786459 RYE786452:RYE786459 SIA786452:SIA786459 SRW786452:SRW786459 TBS786452:TBS786459 TLO786452:TLO786459 TVK786452:TVK786459 UFG786452:UFG786459 UPC786452:UPC786459 UYY786452:UYY786459 VIU786452:VIU786459 VSQ786452:VSQ786459 WCM786452:WCM786459 WMI786452:WMI786459 WWE786452:WWE786459 W851988:W851995 JS851988:JS851995 TO851988:TO851995 ADK851988:ADK851995 ANG851988:ANG851995 AXC851988:AXC851995 BGY851988:BGY851995 BQU851988:BQU851995 CAQ851988:CAQ851995 CKM851988:CKM851995 CUI851988:CUI851995 DEE851988:DEE851995 DOA851988:DOA851995 DXW851988:DXW851995 EHS851988:EHS851995 ERO851988:ERO851995 FBK851988:FBK851995 FLG851988:FLG851995 FVC851988:FVC851995 GEY851988:GEY851995 GOU851988:GOU851995 GYQ851988:GYQ851995 HIM851988:HIM851995 HSI851988:HSI851995 ICE851988:ICE851995 IMA851988:IMA851995 IVW851988:IVW851995 JFS851988:JFS851995 JPO851988:JPO851995 JZK851988:JZK851995 KJG851988:KJG851995 KTC851988:KTC851995 LCY851988:LCY851995 LMU851988:LMU851995 LWQ851988:LWQ851995 MGM851988:MGM851995 MQI851988:MQI851995 NAE851988:NAE851995 NKA851988:NKA851995 NTW851988:NTW851995 ODS851988:ODS851995 ONO851988:ONO851995 OXK851988:OXK851995 PHG851988:PHG851995 PRC851988:PRC851995 QAY851988:QAY851995 QKU851988:QKU851995 QUQ851988:QUQ851995 REM851988:REM851995 ROI851988:ROI851995 RYE851988:RYE851995 SIA851988:SIA851995 SRW851988:SRW851995 TBS851988:TBS851995 TLO851988:TLO851995 TVK851988:TVK851995 UFG851988:UFG851995 UPC851988:UPC851995 UYY851988:UYY851995 VIU851988:VIU851995 VSQ851988:VSQ851995 WCM851988:WCM851995 WMI851988:WMI851995 WWE851988:WWE851995 W917524:W917531 JS917524:JS917531 TO917524:TO917531 ADK917524:ADK917531 ANG917524:ANG917531 AXC917524:AXC917531 BGY917524:BGY917531 BQU917524:BQU917531 CAQ917524:CAQ917531 CKM917524:CKM917531 CUI917524:CUI917531 DEE917524:DEE917531 DOA917524:DOA917531 DXW917524:DXW917531 EHS917524:EHS917531 ERO917524:ERO917531 FBK917524:FBK917531 FLG917524:FLG917531 FVC917524:FVC917531 GEY917524:GEY917531 GOU917524:GOU917531 GYQ917524:GYQ917531 HIM917524:HIM917531 HSI917524:HSI917531 ICE917524:ICE917531 IMA917524:IMA917531 IVW917524:IVW917531 JFS917524:JFS917531 JPO917524:JPO917531 JZK917524:JZK917531 KJG917524:KJG917531 KTC917524:KTC917531 LCY917524:LCY917531 LMU917524:LMU917531 LWQ917524:LWQ917531 MGM917524:MGM917531 MQI917524:MQI917531 NAE917524:NAE917531 NKA917524:NKA917531 NTW917524:NTW917531 ODS917524:ODS917531 ONO917524:ONO917531 OXK917524:OXK917531 PHG917524:PHG917531 PRC917524:PRC917531 QAY917524:QAY917531 QKU917524:QKU917531 QUQ917524:QUQ917531 REM917524:REM917531 ROI917524:ROI917531 RYE917524:RYE917531 SIA917524:SIA917531 SRW917524:SRW917531 TBS917524:TBS917531 TLO917524:TLO917531 TVK917524:TVK917531 UFG917524:UFG917531 UPC917524:UPC917531 UYY917524:UYY917531 VIU917524:VIU917531 VSQ917524:VSQ917531 WCM917524:WCM917531 WMI917524:WMI917531 WWE917524:WWE917531 W983060:W983067 JS983060:JS983067 TO983060:TO983067 ADK983060:ADK983067 ANG983060:ANG983067 AXC983060:AXC983067 BGY983060:BGY983067 BQU983060:BQU983067 CAQ983060:CAQ983067 CKM983060:CKM983067 CUI983060:CUI983067 DEE983060:DEE983067 DOA983060:DOA983067 DXW983060:DXW983067 EHS983060:EHS983067 ERO983060:ERO983067 FBK983060:FBK983067 FLG983060:FLG983067 FVC983060:FVC983067 GEY983060:GEY983067 GOU983060:GOU983067 GYQ983060:GYQ983067 HIM983060:HIM983067 HSI983060:HSI983067 ICE983060:ICE983067 IMA983060:IMA983067 IVW983060:IVW983067 JFS983060:JFS983067 JPO983060:JPO983067 JZK983060:JZK983067 KJG983060:KJG983067 KTC983060:KTC983067 LCY983060:LCY983067 LMU983060:LMU983067 LWQ983060:LWQ983067 MGM983060:MGM983067 MQI983060:MQI983067 NAE983060:NAE983067 NKA983060:NKA983067 NTW983060:NTW983067 ODS983060:ODS983067 ONO983060:ONO983067 OXK983060:OXK983067 PHG983060:PHG983067 PRC983060:PRC983067 QAY983060:QAY983067 QKU983060:QKU983067 QUQ983060:QUQ983067 REM983060:REM983067 ROI983060:ROI983067 RYE983060:RYE983067 SIA983060:SIA983067 SRW983060:SRW983067 TBS983060:TBS983067 TLO983060:TLO983067 TVK983060:TVK983067 UFG983060:UFG983067 UPC983060:UPC983067 UYY983060:UYY983067 VIU983060:VIU983067 VSQ983060:VSQ983067 WCM983060:WCM983067 JS20:JS27 TO20:TO27 ADK20:ADK27 ANG20:ANG27 AXC20:AXC27 BGY20:BGY27 BQU20:BQU27 CAQ20:CAQ27 CKM20:CKM27 CUI20:CUI27 DEE20:DEE27 DOA20:DOA27 DXW20:DXW27 EHS20:EHS27 ERO20:ERO27 FBK20:FBK27 FLG20:FLG27 FVC20:FVC27 GEY20:GEY27 GOU20:GOU27 GYQ20:GYQ27 HIM20:HIM27 HSI20:HSI27 ICE20:ICE27 IMA20:IMA27 IVW20:IVW27 JFS20:JFS27 JPO20:JPO27 JZK20:JZK27 KJG20:KJG27 KTC20:KTC27 LCY20:LCY27 LMU20:LMU27 LWQ20:LWQ27 MGM20:MGM27 MQI20:MQI27 NAE20:NAE27 NKA20:NKA27 NTW20:NTW27 ODS20:ODS27 ONO20:ONO27 OXK20:OXK27 PHG20:PHG27 PRC20:PRC27 QAY20:QAY27 QKU20:QKU27 QUQ20:QUQ27 REM20:REM27 ROI20:ROI27 RYE20:RYE27 SIA20:SIA27 SRW20:SRW27 TBS20:TBS27 TLO20:TLO27 TVK20:TVK27 UFG20:UFG27 UPC20:UPC27 UYY20:UYY27 VIU20:VIU27 VSQ20:VSQ27 WCM20:WCM27 WMI20:WMI27 WWE20:WWE27">
      <formula1>900</formula1>
    </dataValidation>
    <dataValidation type="list" allowBlank="1" showInputMessage="1" showErrorMessage="1" errorTitle="Ошибка" error="Выберите значение из списка" sqref="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M26 WVU98306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JI26">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T26 JP26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TL26 ADH26 AND26 AWZ26 BGV26 BQR26 CAN26 CKJ26 CUF26 DEB26 DNX26 DXT26 EHP26 ERL26 FBH26 FLD26 FUZ26 GEV26 GOR26 GYN26 HIJ26 HSF26 ICB26 ILX26 IVT26 JFP26 JPL26 JZH26 KJD26 KSZ26 LCV26 LMR26 LWN26 MGJ26 MQF26 NAB26 NJX26 NTT26 ODP26 ONL26 OXH26 PHD26 PQZ26 QAV26 QKR26 QUN26 REJ26 ROF26 RYB26 SHX26 SRT26 TBP26 TLL26 TVH26 UFD26 UOZ26 UYV26 VIR26 VSN26 WCJ26 WMF26 WWB26 R26 WWB983066 T65562 JP65562 TL65562 ADH65562 AND65562 AWZ65562 BGV65562 BQR65562 CAN65562 CKJ65562 CUF65562 DEB65562 DNX65562 DXT65562 EHP65562 ERL65562 FBH65562 FLD65562 FUZ65562 GEV65562 GOR65562 GYN65562 HIJ65562 HSF65562 ICB65562 ILX65562 IVT65562 JFP65562 JPL65562 JZH65562 KJD65562 KSZ65562 LCV65562 LMR65562 LWN65562 MGJ65562 MQF65562 NAB65562 NJX65562 NTT65562 ODP65562 ONL65562 OXH65562 PHD65562 PQZ65562 QAV65562 QKR65562 QUN65562 REJ65562 ROF65562 RYB65562 SHX65562 SRT65562 TBP65562 TLL65562 TVH65562 UFD65562 UOZ65562 UYV65562 VIR65562 VSN65562 WCJ65562 WMF65562 WWB65562 T131098 JP131098 TL131098 ADH131098 AND131098 AWZ131098 BGV131098 BQR131098 CAN131098 CKJ131098 CUF131098 DEB131098 DNX131098 DXT131098 EHP131098 ERL131098 FBH131098 FLD131098 FUZ131098 GEV131098 GOR131098 GYN131098 HIJ131098 HSF131098 ICB131098 ILX131098 IVT131098 JFP131098 JPL131098 JZH131098 KJD131098 KSZ131098 LCV131098 LMR131098 LWN131098 MGJ131098 MQF131098 NAB131098 NJX131098 NTT131098 ODP131098 ONL131098 OXH131098 PHD131098 PQZ131098 QAV131098 QKR131098 QUN131098 REJ131098 ROF131098 RYB131098 SHX131098 SRT131098 TBP131098 TLL131098 TVH131098 UFD131098 UOZ131098 UYV131098 VIR131098 VSN131098 WCJ131098 WMF131098 WWB131098 T196634 JP196634 TL196634 ADH196634 AND196634 AWZ196634 BGV196634 BQR196634 CAN196634 CKJ196634 CUF196634 DEB196634 DNX196634 DXT196634 EHP196634 ERL196634 FBH196634 FLD196634 FUZ196634 GEV196634 GOR196634 GYN196634 HIJ196634 HSF196634 ICB196634 ILX196634 IVT196634 JFP196634 JPL196634 JZH196634 KJD196634 KSZ196634 LCV196634 LMR196634 LWN196634 MGJ196634 MQF196634 NAB196634 NJX196634 NTT196634 ODP196634 ONL196634 OXH196634 PHD196634 PQZ196634 QAV196634 QKR196634 QUN196634 REJ196634 ROF196634 RYB196634 SHX196634 SRT196634 TBP196634 TLL196634 TVH196634 UFD196634 UOZ196634 UYV196634 VIR196634 VSN196634 WCJ196634 WMF196634 WWB196634 T262170 JP262170 TL262170 ADH262170 AND262170 AWZ262170 BGV262170 BQR262170 CAN262170 CKJ262170 CUF262170 DEB262170 DNX262170 DXT262170 EHP262170 ERL262170 FBH262170 FLD262170 FUZ262170 GEV262170 GOR262170 GYN262170 HIJ262170 HSF262170 ICB262170 ILX262170 IVT262170 JFP262170 JPL262170 JZH262170 KJD262170 KSZ262170 LCV262170 LMR262170 LWN262170 MGJ262170 MQF262170 NAB262170 NJX262170 NTT262170 ODP262170 ONL262170 OXH262170 PHD262170 PQZ262170 QAV262170 QKR262170 QUN262170 REJ262170 ROF262170 RYB262170 SHX262170 SRT262170 TBP262170 TLL262170 TVH262170 UFD262170 UOZ262170 UYV262170 VIR262170 VSN262170 WCJ262170 WMF262170 WWB262170 T327706 JP327706 TL327706 ADH327706 AND327706 AWZ327706 BGV327706 BQR327706 CAN327706 CKJ327706 CUF327706 DEB327706 DNX327706 DXT327706 EHP327706 ERL327706 FBH327706 FLD327706 FUZ327706 GEV327706 GOR327706 GYN327706 HIJ327706 HSF327706 ICB327706 ILX327706 IVT327706 JFP327706 JPL327706 JZH327706 KJD327706 KSZ327706 LCV327706 LMR327706 LWN327706 MGJ327706 MQF327706 NAB327706 NJX327706 NTT327706 ODP327706 ONL327706 OXH327706 PHD327706 PQZ327706 QAV327706 QKR327706 QUN327706 REJ327706 ROF327706 RYB327706 SHX327706 SRT327706 TBP327706 TLL327706 TVH327706 UFD327706 UOZ327706 UYV327706 VIR327706 VSN327706 WCJ327706 WMF327706 WWB327706 T393242 JP393242 TL393242 ADH393242 AND393242 AWZ393242 BGV393242 BQR393242 CAN393242 CKJ393242 CUF393242 DEB393242 DNX393242 DXT393242 EHP393242 ERL393242 FBH393242 FLD393242 FUZ393242 GEV393242 GOR393242 GYN393242 HIJ393242 HSF393242 ICB393242 ILX393242 IVT393242 JFP393242 JPL393242 JZH393242 KJD393242 KSZ393242 LCV393242 LMR393242 LWN393242 MGJ393242 MQF393242 NAB393242 NJX393242 NTT393242 ODP393242 ONL393242 OXH393242 PHD393242 PQZ393242 QAV393242 QKR393242 QUN393242 REJ393242 ROF393242 RYB393242 SHX393242 SRT393242 TBP393242 TLL393242 TVH393242 UFD393242 UOZ393242 UYV393242 VIR393242 VSN393242 WCJ393242 WMF393242 WWB393242 T458778 JP458778 TL458778 ADH458778 AND458778 AWZ458778 BGV458778 BQR458778 CAN458778 CKJ458778 CUF458778 DEB458778 DNX458778 DXT458778 EHP458778 ERL458778 FBH458778 FLD458778 FUZ458778 GEV458778 GOR458778 GYN458778 HIJ458778 HSF458778 ICB458778 ILX458778 IVT458778 JFP458778 JPL458778 JZH458778 KJD458778 KSZ458778 LCV458778 LMR458778 LWN458778 MGJ458778 MQF458778 NAB458778 NJX458778 NTT458778 ODP458778 ONL458778 OXH458778 PHD458778 PQZ458778 QAV458778 QKR458778 QUN458778 REJ458778 ROF458778 RYB458778 SHX458778 SRT458778 TBP458778 TLL458778 TVH458778 UFD458778 UOZ458778 UYV458778 VIR458778 VSN458778 WCJ458778 WMF458778 WWB458778 T524314 JP524314 TL524314 ADH524314 AND524314 AWZ524314 BGV524314 BQR524314 CAN524314 CKJ524314 CUF524314 DEB524314 DNX524314 DXT524314 EHP524314 ERL524314 FBH524314 FLD524314 FUZ524314 GEV524314 GOR524314 GYN524314 HIJ524314 HSF524314 ICB524314 ILX524314 IVT524314 JFP524314 JPL524314 JZH524314 KJD524314 KSZ524314 LCV524314 LMR524314 LWN524314 MGJ524314 MQF524314 NAB524314 NJX524314 NTT524314 ODP524314 ONL524314 OXH524314 PHD524314 PQZ524314 QAV524314 QKR524314 QUN524314 REJ524314 ROF524314 RYB524314 SHX524314 SRT524314 TBP524314 TLL524314 TVH524314 UFD524314 UOZ524314 UYV524314 VIR524314 VSN524314 WCJ524314 WMF524314 WWB524314 T589850 JP589850 TL589850 ADH589850 AND589850 AWZ589850 BGV589850 BQR589850 CAN589850 CKJ589850 CUF589850 DEB589850 DNX589850 DXT589850 EHP589850 ERL589850 FBH589850 FLD589850 FUZ589850 GEV589850 GOR589850 GYN589850 HIJ589850 HSF589850 ICB589850 ILX589850 IVT589850 JFP589850 JPL589850 JZH589850 KJD589850 KSZ589850 LCV589850 LMR589850 LWN589850 MGJ589850 MQF589850 NAB589850 NJX589850 NTT589850 ODP589850 ONL589850 OXH589850 PHD589850 PQZ589850 QAV589850 QKR589850 QUN589850 REJ589850 ROF589850 RYB589850 SHX589850 SRT589850 TBP589850 TLL589850 TVH589850 UFD589850 UOZ589850 UYV589850 VIR589850 VSN589850 WCJ589850 WMF589850 WWB589850 T655386 JP655386 TL655386 ADH655386 AND655386 AWZ655386 BGV655386 BQR655386 CAN655386 CKJ655386 CUF655386 DEB655386 DNX655386 DXT655386 EHP655386 ERL655386 FBH655386 FLD655386 FUZ655386 GEV655386 GOR655386 GYN655386 HIJ655386 HSF655386 ICB655386 ILX655386 IVT655386 JFP655386 JPL655386 JZH655386 KJD655386 KSZ655386 LCV655386 LMR655386 LWN655386 MGJ655386 MQF655386 NAB655386 NJX655386 NTT655386 ODP655386 ONL655386 OXH655386 PHD655386 PQZ655386 QAV655386 QKR655386 QUN655386 REJ655386 ROF655386 RYB655386 SHX655386 SRT655386 TBP655386 TLL655386 TVH655386 UFD655386 UOZ655386 UYV655386 VIR655386 VSN655386 WCJ655386 WMF655386 WWB655386 T720922 JP720922 TL720922 ADH720922 AND720922 AWZ720922 BGV720922 BQR720922 CAN720922 CKJ720922 CUF720922 DEB720922 DNX720922 DXT720922 EHP720922 ERL720922 FBH720922 FLD720922 FUZ720922 GEV720922 GOR720922 GYN720922 HIJ720922 HSF720922 ICB720922 ILX720922 IVT720922 JFP720922 JPL720922 JZH720922 KJD720922 KSZ720922 LCV720922 LMR720922 LWN720922 MGJ720922 MQF720922 NAB720922 NJX720922 NTT720922 ODP720922 ONL720922 OXH720922 PHD720922 PQZ720922 QAV720922 QKR720922 QUN720922 REJ720922 ROF720922 RYB720922 SHX720922 SRT720922 TBP720922 TLL720922 TVH720922 UFD720922 UOZ720922 UYV720922 VIR720922 VSN720922 WCJ720922 WMF720922 WWB720922 T786458 JP786458 TL786458 ADH786458 AND786458 AWZ786458 BGV786458 BQR786458 CAN786458 CKJ786458 CUF786458 DEB786458 DNX786458 DXT786458 EHP786458 ERL786458 FBH786458 FLD786458 FUZ786458 GEV786458 GOR786458 GYN786458 HIJ786458 HSF786458 ICB786458 ILX786458 IVT786458 JFP786458 JPL786458 JZH786458 KJD786458 KSZ786458 LCV786458 LMR786458 LWN786458 MGJ786458 MQF786458 NAB786458 NJX786458 NTT786458 ODP786458 ONL786458 OXH786458 PHD786458 PQZ786458 QAV786458 QKR786458 QUN786458 REJ786458 ROF786458 RYB786458 SHX786458 SRT786458 TBP786458 TLL786458 TVH786458 UFD786458 UOZ786458 UYV786458 VIR786458 VSN786458 WCJ786458 WMF786458 WWB786458 T851994 JP851994 TL851994 ADH851994 AND851994 AWZ851994 BGV851994 BQR851994 CAN851994 CKJ851994 CUF851994 DEB851994 DNX851994 DXT851994 EHP851994 ERL851994 FBH851994 FLD851994 FUZ851994 GEV851994 GOR851994 GYN851994 HIJ851994 HSF851994 ICB851994 ILX851994 IVT851994 JFP851994 JPL851994 JZH851994 KJD851994 KSZ851994 LCV851994 LMR851994 LWN851994 MGJ851994 MQF851994 NAB851994 NJX851994 NTT851994 ODP851994 ONL851994 OXH851994 PHD851994 PQZ851994 QAV851994 QKR851994 QUN851994 REJ851994 ROF851994 RYB851994 SHX851994 SRT851994 TBP851994 TLL851994 TVH851994 UFD851994 UOZ851994 UYV851994 VIR851994 VSN851994 WCJ851994 WMF851994 WWB851994 T917530 JP917530 TL917530 ADH917530 AND917530 AWZ917530 BGV917530 BQR917530 CAN917530 CKJ917530 CUF917530 DEB917530 DNX917530 DXT917530 EHP917530 ERL917530 FBH917530 FLD917530 FUZ917530 GEV917530 GOR917530 GYN917530 HIJ917530 HSF917530 ICB917530 ILX917530 IVT917530 JFP917530 JPL917530 JZH917530 KJD917530 KSZ917530 LCV917530 LMR917530 LWN917530 MGJ917530 MQF917530 NAB917530 NJX917530 NTT917530 ODP917530 ONL917530 OXH917530 PHD917530 PQZ917530 QAV917530 QKR917530 QUN917530 REJ917530 ROF917530 RYB917530 SHX917530 SRT917530 TBP917530 TLL917530 TVH917530 UFD917530 UOZ917530 UYV917530 VIR917530 VSN917530 WCJ917530 WMF917530 WWB917530 T983066 JP983066 TL983066 ADH983066 AND983066 AWZ983066 BGV983066 BQR983066 CAN983066 CKJ983066 CUF983066 DEB983066 DNX983066 DXT983066 EHP983066 ERL983066 FBH983066 FLD983066 FUZ983066 GEV983066 GOR983066 GYN983066 HIJ983066 HSF983066 ICB983066 ILX983066 IVT983066 JFP983066 JPL983066 JZH983066 KJD983066 KSZ983066 LCV983066 LMR983066 LWN983066 MGJ983066 MQF983066 NAB983066 NJX983066 NTT983066 ODP983066 ONL983066 OXH983066 PHD983066 PQZ983066 QAV983066 QKR983066 QUN983066 REJ983066 ROF983066 RYB983066 SHX983066 SRT983066 TBP983066 TLL983066 TVH983066 UFD983066 UOZ983066 UYV983066 VIR983066 VSN983066 WCJ983066 WMF983066 JN26"/>
    <dataValidation allowBlank="1" showInputMessage="1" showErrorMessage="1" prompt="Для выбора выполните двойной щелчок левой клавиши мыши по соответствующей ячейке." sqref="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JQ26 TM26 S65562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8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4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0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6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2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8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4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0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6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2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8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4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0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6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U131098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U26 S26 U196634 JQ65562 TM65562 ADI65562 ANE65562 AXA65562 BGW65562 BQS65562 CAO65562 CKK65562 CUG65562 DEC65562 DNY65562 DXU65562 EHQ65562 ERM65562 FBI65562 FLE65562 FVA65562 GEW65562 GOS65562 GYO65562 HIK65562 HSG65562 ICC65562 ILY65562 IVU65562 JFQ65562 JPM65562 JZI65562 KJE65562 KTA65562 LCW65562 LMS65562 LWO65562 MGK65562 MQG65562 NAC65562 NJY65562 NTU65562 ODQ65562 ONM65562 OXI65562 PHE65562 PRA65562 QAW65562 QKS65562 QUO65562 REK65562 ROG65562 RYC65562 SHY65562 SRU65562 TBQ65562 TLM65562 TVI65562 UFE65562 UPA65562 UYW65562 VIS65562 VSO65562 WCK65562 WMG65562 WWC65562 U262170 JQ131098 TM131098 ADI131098 ANE131098 AXA131098 BGW131098 BQS131098 CAO131098 CKK131098 CUG131098 DEC131098 DNY131098 DXU131098 EHQ131098 ERM131098 FBI131098 FLE131098 FVA131098 GEW131098 GOS131098 GYO131098 HIK131098 HSG131098 ICC131098 ILY131098 IVU131098 JFQ131098 JPM131098 JZI131098 KJE131098 KTA131098 LCW131098 LMS131098 LWO131098 MGK131098 MQG131098 NAC131098 NJY131098 NTU131098 ODQ131098 ONM131098 OXI131098 PHE131098 PRA131098 QAW131098 QKS131098 QUO131098 REK131098 ROG131098 RYC131098 SHY131098 SRU131098 TBQ131098 TLM131098 TVI131098 UFE131098 UPA131098 UYW131098 VIS131098 VSO131098 WCK131098 WMG131098 WWC131098 U327706 JQ196634 TM196634 ADI196634 ANE196634 AXA196634 BGW196634 BQS196634 CAO196634 CKK196634 CUG196634 DEC196634 DNY196634 DXU196634 EHQ196634 ERM196634 FBI196634 FLE196634 FVA196634 GEW196634 GOS196634 GYO196634 HIK196634 HSG196634 ICC196634 ILY196634 IVU196634 JFQ196634 JPM196634 JZI196634 KJE196634 KTA196634 LCW196634 LMS196634 LWO196634 MGK196634 MQG196634 NAC196634 NJY196634 NTU196634 ODQ196634 ONM196634 OXI196634 PHE196634 PRA196634 QAW196634 QKS196634 QUO196634 REK196634 ROG196634 RYC196634 SHY196634 SRU196634 TBQ196634 TLM196634 TVI196634 UFE196634 UPA196634 UYW196634 VIS196634 VSO196634 WCK196634 WMG196634 WWC196634 U393242 JQ262170 TM262170 ADI262170 ANE262170 AXA262170 BGW262170 BQS262170 CAO262170 CKK262170 CUG262170 DEC262170 DNY262170 DXU262170 EHQ262170 ERM262170 FBI262170 FLE262170 FVA262170 GEW262170 GOS262170 GYO262170 HIK262170 HSG262170 ICC262170 ILY262170 IVU262170 JFQ262170 JPM262170 JZI262170 KJE262170 KTA262170 LCW262170 LMS262170 LWO262170 MGK262170 MQG262170 NAC262170 NJY262170 NTU262170 ODQ262170 ONM262170 OXI262170 PHE262170 PRA262170 QAW262170 QKS262170 QUO262170 REK262170 ROG262170 RYC262170 SHY262170 SRU262170 TBQ262170 TLM262170 TVI262170 UFE262170 UPA262170 UYW262170 VIS262170 VSO262170 WCK262170 WMG262170 WWC262170 U458778 JQ327706 TM327706 ADI327706 ANE327706 AXA327706 BGW327706 BQS327706 CAO327706 CKK327706 CUG327706 DEC327706 DNY327706 DXU327706 EHQ327706 ERM327706 FBI327706 FLE327706 FVA327706 GEW327706 GOS327706 GYO327706 HIK327706 HSG327706 ICC327706 ILY327706 IVU327706 JFQ327706 JPM327706 JZI327706 KJE327706 KTA327706 LCW327706 LMS327706 LWO327706 MGK327706 MQG327706 NAC327706 NJY327706 NTU327706 ODQ327706 ONM327706 OXI327706 PHE327706 PRA327706 QAW327706 QKS327706 QUO327706 REK327706 ROG327706 RYC327706 SHY327706 SRU327706 TBQ327706 TLM327706 TVI327706 UFE327706 UPA327706 UYW327706 VIS327706 VSO327706 WCK327706 WMG327706 WWC327706 U524314 JQ393242 TM393242 ADI393242 ANE393242 AXA393242 BGW393242 BQS393242 CAO393242 CKK393242 CUG393242 DEC393242 DNY393242 DXU393242 EHQ393242 ERM393242 FBI393242 FLE393242 FVA393242 GEW393242 GOS393242 GYO393242 HIK393242 HSG393242 ICC393242 ILY393242 IVU393242 JFQ393242 JPM393242 JZI393242 KJE393242 KTA393242 LCW393242 LMS393242 LWO393242 MGK393242 MQG393242 NAC393242 NJY393242 NTU393242 ODQ393242 ONM393242 OXI393242 PHE393242 PRA393242 QAW393242 QKS393242 QUO393242 REK393242 ROG393242 RYC393242 SHY393242 SRU393242 TBQ393242 TLM393242 TVI393242 UFE393242 UPA393242 UYW393242 VIS393242 VSO393242 WCK393242 WMG393242 WWC393242 U589850 JQ458778 TM458778 ADI458778 ANE458778 AXA458778 BGW458778 BQS458778 CAO458778 CKK458778 CUG458778 DEC458778 DNY458778 DXU458778 EHQ458778 ERM458778 FBI458778 FLE458778 FVA458778 GEW458778 GOS458778 GYO458778 HIK458778 HSG458778 ICC458778 ILY458778 IVU458778 JFQ458778 JPM458778 JZI458778 KJE458778 KTA458778 LCW458778 LMS458778 LWO458778 MGK458778 MQG458778 NAC458778 NJY458778 NTU458778 ODQ458778 ONM458778 OXI458778 PHE458778 PRA458778 QAW458778 QKS458778 QUO458778 REK458778 ROG458778 RYC458778 SHY458778 SRU458778 TBQ458778 TLM458778 TVI458778 UFE458778 UPA458778 UYW458778 VIS458778 VSO458778 WCK458778 WMG458778 WWC458778 U655386 JQ524314 TM524314 ADI524314 ANE524314 AXA524314 BGW524314 BQS524314 CAO524314 CKK524314 CUG524314 DEC524314 DNY524314 DXU524314 EHQ524314 ERM524314 FBI524314 FLE524314 FVA524314 GEW524314 GOS524314 GYO524314 HIK524314 HSG524314 ICC524314 ILY524314 IVU524314 JFQ524314 JPM524314 JZI524314 KJE524314 KTA524314 LCW524314 LMS524314 LWO524314 MGK524314 MQG524314 NAC524314 NJY524314 NTU524314 ODQ524314 ONM524314 OXI524314 PHE524314 PRA524314 QAW524314 QKS524314 QUO524314 REK524314 ROG524314 RYC524314 SHY524314 SRU524314 TBQ524314 TLM524314 TVI524314 UFE524314 UPA524314 UYW524314 VIS524314 VSO524314 WCK524314 WMG524314 WWC524314 U720922 JQ589850 TM589850 ADI589850 ANE589850 AXA589850 BGW589850 BQS589850 CAO589850 CKK589850 CUG589850 DEC589850 DNY589850 DXU589850 EHQ589850 ERM589850 FBI589850 FLE589850 FVA589850 GEW589850 GOS589850 GYO589850 HIK589850 HSG589850 ICC589850 ILY589850 IVU589850 JFQ589850 JPM589850 JZI589850 KJE589850 KTA589850 LCW589850 LMS589850 LWO589850 MGK589850 MQG589850 NAC589850 NJY589850 NTU589850 ODQ589850 ONM589850 OXI589850 PHE589850 PRA589850 QAW589850 QKS589850 QUO589850 REK589850 ROG589850 RYC589850 SHY589850 SRU589850 TBQ589850 TLM589850 TVI589850 UFE589850 UPA589850 UYW589850 VIS589850 VSO589850 WCK589850 WMG589850 WWC589850 U786458 JQ655386 TM655386 ADI655386 ANE655386 AXA655386 BGW655386 BQS655386 CAO655386 CKK655386 CUG655386 DEC655386 DNY655386 DXU655386 EHQ655386 ERM655386 FBI655386 FLE655386 FVA655386 GEW655386 GOS655386 GYO655386 HIK655386 HSG655386 ICC655386 ILY655386 IVU655386 JFQ655386 JPM655386 JZI655386 KJE655386 KTA655386 LCW655386 LMS655386 LWO655386 MGK655386 MQG655386 NAC655386 NJY655386 NTU655386 ODQ655386 ONM655386 OXI655386 PHE655386 PRA655386 QAW655386 QKS655386 QUO655386 REK655386 ROG655386 RYC655386 SHY655386 SRU655386 TBQ655386 TLM655386 TVI655386 UFE655386 UPA655386 UYW655386 VIS655386 VSO655386 WCK655386 WMG655386 WWC655386 U851994 JQ720922 TM720922 ADI720922 ANE720922 AXA720922 BGW720922 BQS720922 CAO720922 CKK720922 CUG720922 DEC720922 DNY720922 DXU720922 EHQ720922 ERM720922 FBI720922 FLE720922 FVA720922 GEW720922 GOS720922 GYO720922 HIK720922 HSG720922 ICC720922 ILY720922 IVU720922 JFQ720922 JPM720922 JZI720922 KJE720922 KTA720922 LCW720922 LMS720922 LWO720922 MGK720922 MQG720922 NAC720922 NJY720922 NTU720922 ODQ720922 ONM720922 OXI720922 PHE720922 PRA720922 QAW720922 QKS720922 QUO720922 REK720922 ROG720922 RYC720922 SHY720922 SRU720922 TBQ720922 TLM720922 TVI720922 UFE720922 UPA720922 UYW720922 VIS720922 VSO720922 WCK720922 WMG720922 WWC720922 U917530 JQ786458 TM786458 ADI786458 ANE786458 AXA786458 BGW786458 BQS786458 CAO786458 CKK786458 CUG786458 DEC786458 DNY786458 DXU786458 EHQ786458 ERM786458 FBI786458 FLE786458 FVA786458 GEW786458 GOS786458 GYO786458 HIK786458 HSG786458 ICC786458 ILY786458 IVU786458 JFQ786458 JPM786458 JZI786458 KJE786458 KTA786458 LCW786458 LMS786458 LWO786458 MGK786458 MQG786458 NAC786458 NJY786458 NTU786458 ODQ786458 ONM786458 OXI786458 PHE786458 PRA786458 QAW786458 QKS786458 QUO786458 REK786458 ROG786458 RYC786458 SHY786458 SRU786458 TBQ786458 TLM786458 TVI786458 UFE786458 UPA786458 UYW786458 VIS786458 VSO786458 WCK786458 WMG786458 WWC786458 U983066 JQ851994 TM851994 ADI851994 ANE851994 AXA851994 BGW851994 BQS851994 CAO851994 CKK851994 CUG851994 DEC851994 DNY851994 DXU851994 EHQ851994 ERM851994 FBI851994 FLE851994 FVA851994 GEW851994 GOS851994 GYO851994 HIK851994 HSG851994 ICC851994 ILY851994 IVU851994 JFQ851994 JPM851994 JZI851994 KJE851994 KTA851994 LCW851994 LMS851994 LWO851994 MGK851994 MQG851994 NAC851994 NJY851994 NTU851994 ODQ851994 ONM851994 OXI851994 PHE851994 PRA851994 QAW851994 QKS851994 QUO851994 REK851994 ROG851994 RYC851994 SHY851994 SRU851994 TBQ851994 TLM851994 TVI851994 UFE851994 UPA851994 UYW851994 VIS851994 VSO851994 WCK851994 WMG851994 WWC851994 U65562 JQ917530 TM917530 ADI917530 ANE917530 AXA917530 BGW917530 BQS917530 CAO917530 CKK917530 CUG917530 DEC917530 DNY917530 DXU917530 EHQ917530 ERM917530 FBI917530 FLE917530 FVA917530 GEW917530 GOS917530 GYO917530 HIK917530 HSG917530 ICC917530 ILY917530 IVU917530 JFQ917530 JPM917530 JZI917530 KJE917530 KTA917530 LCW917530 LMS917530 LWO917530 MGK917530 MQG917530 NAC917530 NJY917530 NTU917530 ODQ917530 ONM917530 OXI917530 PHE917530 PRA917530 QAW917530 QKS917530 QUO917530 REK917530 ROG917530 RYC917530 SHY917530 SRU917530 TBQ917530 TLM917530 TVI917530 UFE917530 UPA917530 UYW917530 VIS917530 VSO917530 WCK917530 WMG917530 WWC917530 WWC983066 JQ983066 TM983066 ADI983066 ANE983066 AXA983066 BGW983066 BQS983066 CAO983066 CKK983066 CUG983066 DEC983066 DNY983066 DXU983066 EHQ983066 ERM983066 FBI983066 FLE983066 FVA983066 GEW983066 GOS983066 GYO983066 HIK983066 HSG983066 ICC983066 ILY983066 IVU983066 JFQ983066 JPM983066 JZI983066 KJE983066 KTA983066 LCW983066 LMS983066 LWO983066 MGK983066 MQG983066 NAC983066 NJY983066 NTU983066 ODQ983066 ONM983066 OXI983066 PHE983066 PRA983066 QAW983066 QKS983066 QUO983066 REK983066 ROG983066 RYC983066 SHY983066 SRU983066 TBQ983066 TLM983066 TVI983066 UFE983066 UPA983066 UYW983066 VIS983066 VSO983066 WCK983066 WMG983066 O7 JO26"/>
    <dataValidation allowBlank="1" promptTitle="checkPeriodRange" sqref="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dataValidation allowBlank="1" sqref="WVT983068:WWE983074 JH28:JS34 TD28:TO34 ACZ28:ADK34 AMV28:ANG34 AWR28:AXC34 BGN28:BGY34 BQJ28:BQU34 CAF28:CAQ34 CKB28:CKM34 CTX28:CUI34 DDT28:DEE34 DNP28:DOA34 DXL28:DXW34 EHH28:EHS34 ERD28:ERO34 FAZ28:FBK34 FKV28:FLG34 FUR28:FVC34 GEN28:GEY34 GOJ28:GOU34 GYF28:GYQ34 HIB28:HIM34 HRX28:HSI34 IBT28:ICE34 ILP28:IMA34 IVL28:IVW34 JFH28:JFS34 JPD28:JPO34 JYZ28:JZK34 KIV28:KJG34 KSR28:KTC34 LCN28:LCY34 LMJ28:LMU34 LWF28:LWQ34 MGB28:MGM34 MPX28:MQI34 MZT28:NAE34 NJP28:NKA34 NTL28:NTW34 ODH28:ODS34 OND28:ONO34 OWZ28:OXK34 PGV28:PHG34 PQR28:PRC34 QAN28:QAY34 QKJ28:QKU34 QUF28:QUQ34 REB28:REM34 RNX28:ROI34 RXT28:RYE34 SHP28:SIA34 SRL28:SRW34 TBH28:TBS34 TLD28:TLO34 TUZ28:TVK34 UEV28:UFG34 UOR28:UPC34 UYN28:UYY34 VIJ28:VIU34 VSF28:VSQ34 WCB28:WCM34 WLX28:WMI34 WVT28:WWE34 JH65564:JS65570 TD65564:TO65570 ACZ65564:ADK65570 AMV65564:ANG65570 AWR65564:AXC65570 BGN65564:BGY65570 BQJ65564:BQU65570 CAF65564:CAQ65570 CKB65564:CKM65570 CTX65564:CUI65570 DDT65564:DEE65570 DNP65564:DOA65570 DXL65564:DXW65570 EHH65564:EHS65570 ERD65564:ERO65570 FAZ65564:FBK65570 FKV65564:FLG65570 FUR65564:FVC65570 GEN65564:GEY65570 GOJ65564:GOU65570 GYF65564:GYQ65570 HIB65564:HIM65570 HRX65564:HSI65570 IBT65564:ICE65570 ILP65564:IMA65570 IVL65564:IVW65570 JFH65564:JFS65570 JPD65564:JPO65570 JYZ65564:JZK65570 KIV65564:KJG65570 KSR65564:KTC65570 LCN65564:LCY65570 LMJ65564:LMU65570 LWF65564:LWQ65570 MGB65564:MGM65570 MPX65564:MQI65570 MZT65564:NAE65570 NJP65564:NKA65570 NTL65564:NTW65570 ODH65564:ODS65570 OND65564:ONO65570 OWZ65564:OXK65570 PGV65564:PHG65570 PQR65564:PRC65570 QAN65564:QAY65570 QKJ65564:QKU65570 QUF65564:QUQ65570 REB65564:REM65570 RNX65564:ROI65570 RXT65564:RYE65570 SHP65564:SIA65570 SRL65564:SRW65570 TBH65564:TBS65570 TLD65564:TLO65570 TUZ65564:TVK65570 UEV65564:UFG65570 UOR65564:UPC65570 UYN65564:UYY65570 VIJ65564:VIU65570 VSF65564:VSQ65570 WCB65564:WCM65570 WLX65564:WMI65570 WVT65564:WWE65570 JH131100:JS131106 TD131100:TO131106 ACZ131100:ADK131106 AMV131100:ANG131106 AWR131100:AXC131106 BGN131100:BGY131106 BQJ131100:BQU131106 CAF131100:CAQ131106 CKB131100:CKM131106 CTX131100:CUI131106 DDT131100:DEE131106 DNP131100:DOA131106 DXL131100:DXW131106 EHH131100:EHS131106 ERD131100:ERO131106 FAZ131100:FBK131106 FKV131100:FLG131106 FUR131100:FVC131106 GEN131100:GEY131106 GOJ131100:GOU131106 GYF131100:GYQ131106 HIB131100:HIM131106 HRX131100:HSI131106 IBT131100:ICE131106 ILP131100:IMA131106 IVL131100:IVW131106 JFH131100:JFS131106 JPD131100:JPO131106 JYZ131100:JZK131106 KIV131100:KJG131106 KSR131100:KTC131106 LCN131100:LCY131106 LMJ131100:LMU131106 LWF131100:LWQ131106 MGB131100:MGM131106 MPX131100:MQI131106 MZT131100:NAE131106 NJP131100:NKA131106 NTL131100:NTW131106 ODH131100:ODS131106 OND131100:ONO131106 OWZ131100:OXK131106 PGV131100:PHG131106 PQR131100:PRC131106 QAN131100:QAY131106 QKJ131100:QKU131106 QUF131100:QUQ131106 REB131100:REM131106 RNX131100:ROI131106 RXT131100:RYE131106 SHP131100:SIA131106 SRL131100:SRW131106 TBH131100:TBS131106 TLD131100:TLO131106 TUZ131100:TVK131106 UEV131100:UFG131106 UOR131100:UPC131106 UYN131100:UYY131106 VIJ131100:VIU131106 VSF131100:VSQ131106 WCB131100:WCM131106 WLX131100:WMI131106 WVT131100:WWE131106 JH196636:JS196642 TD196636:TO196642 ACZ196636:ADK196642 AMV196636:ANG196642 AWR196636:AXC196642 BGN196636:BGY196642 BQJ196636:BQU196642 CAF196636:CAQ196642 CKB196636:CKM196642 CTX196636:CUI196642 DDT196636:DEE196642 DNP196636:DOA196642 DXL196636:DXW196642 EHH196636:EHS196642 ERD196636:ERO196642 FAZ196636:FBK196642 FKV196636:FLG196642 FUR196636:FVC196642 GEN196636:GEY196642 GOJ196636:GOU196642 GYF196636:GYQ196642 HIB196636:HIM196642 HRX196636:HSI196642 IBT196636:ICE196642 ILP196636:IMA196642 IVL196636:IVW196642 JFH196636:JFS196642 JPD196636:JPO196642 JYZ196636:JZK196642 KIV196636:KJG196642 KSR196636:KTC196642 LCN196636:LCY196642 LMJ196636:LMU196642 LWF196636:LWQ196642 MGB196636:MGM196642 MPX196636:MQI196642 MZT196636:NAE196642 NJP196636:NKA196642 NTL196636:NTW196642 ODH196636:ODS196642 OND196636:ONO196642 OWZ196636:OXK196642 PGV196636:PHG196642 PQR196636:PRC196642 QAN196636:QAY196642 QKJ196636:QKU196642 QUF196636:QUQ196642 REB196636:REM196642 RNX196636:ROI196642 RXT196636:RYE196642 SHP196636:SIA196642 SRL196636:SRW196642 TBH196636:TBS196642 TLD196636:TLO196642 TUZ196636:TVK196642 UEV196636:UFG196642 UOR196636:UPC196642 UYN196636:UYY196642 VIJ196636:VIU196642 VSF196636:VSQ196642 WCB196636:WCM196642 WLX196636:WMI196642 WVT196636:WWE196642 JH262172:JS262178 TD262172:TO262178 ACZ262172:ADK262178 AMV262172:ANG262178 AWR262172:AXC262178 BGN262172:BGY262178 BQJ262172:BQU262178 CAF262172:CAQ262178 CKB262172:CKM262178 CTX262172:CUI262178 DDT262172:DEE262178 DNP262172:DOA262178 DXL262172:DXW262178 EHH262172:EHS262178 ERD262172:ERO262178 FAZ262172:FBK262178 FKV262172:FLG262178 FUR262172:FVC262178 GEN262172:GEY262178 GOJ262172:GOU262178 GYF262172:GYQ262178 HIB262172:HIM262178 HRX262172:HSI262178 IBT262172:ICE262178 ILP262172:IMA262178 IVL262172:IVW262178 JFH262172:JFS262178 JPD262172:JPO262178 JYZ262172:JZK262178 KIV262172:KJG262178 KSR262172:KTC262178 LCN262172:LCY262178 LMJ262172:LMU262178 LWF262172:LWQ262178 MGB262172:MGM262178 MPX262172:MQI262178 MZT262172:NAE262178 NJP262172:NKA262178 NTL262172:NTW262178 ODH262172:ODS262178 OND262172:ONO262178 OWZ262172:OXK262178 PGV262172:PHG262178 PQR262172:PRC262178 QAN262172:QAY262178 QKJ262172:QKU262178 QUF262172:QUQ262178 REB262172:REM262178 RNX262172:ROI262178 RXT262172:RYE262178 SHP262172:SIA262178 SRL262172:SRW262178 TBH262172:TBS262178 TLD262172:TLO262178 TUZ262172:TVK262178 UEV262172:UFG262178 UOR262172:UPC262178 UYN262172:UYY262178 VIJ262172:VIU262178 VSF262172:VSQ262178 WCB262172:WCM262178 WLX262172:WMI262178 WVT262172:WWE262178 JH327708:JS327714 TD327708:TO327714 ACZ327708:ADK327714 AMV327708:ANG327714 AWR327708:AXC327714 BGN327708:BGY327714 BQJ327708:BQU327714 CAF327708:CAQ327714 CKB327708:CKM327714 CTX327708:CUI327714 DDT327708:DEE327714 DNP327708:DOA327714 DXL327708:DXW327714 EHH327708:EHS327714 ERD327708:ERO327714 FAZ327708:FBK327714 FKV327708:FLG327714 FUR327708:FVC327714 GEN327708:GEY327714 GOJ327708:GOU327714 GYF327708:GYQ327714 HIB327708:HIM327714 HRX327708:HSI327714 IBT327708:ICE327714 ILP327708:IMA327714 IVL327708:IVW327714 JFH327708:JFS327714 JPD327708:JPO327714 JYZ327708:JZK327714 KIV327708:KJG327714 KSR327708:KTC327714 LCN327708:LCY327714 LMJ327708:LMU327714 LWF327708:LWQ327714 MGB327708:MGM327714 MPX327708:MQI327714 MZT327708:NAE327714 NJP327708:NKA327714 NTL327708:NTW327714 ODH327708:ODS327714 OND327708:ONO327714 OWZ327708:OXK327714 PGV327708:PHG327714 PQR327708:PRC327714 QAN327708:QAY327714 QKJ327708:QKU327714 QUF327708:QUQ327714 REB327708:REM327714 RNX327708:ROI327714 RXT327708:RYE327714 SHP327708:SIA327714 SRL327708:SRW327714 TBH327708:TBS327714 TLD327708:TLO327714 TUZ327708:TVK327714 UEV327708:UFG327714 UOR327708:UPC327714 UYN327708:UYY327714 VIJ327708:VIU327714 VSF327708:VSQ327714 WCB327708:WCM327714 WLX327708:WMI327714 WVT327708:WWE327714 JH393244:JS393250 TD393244:TO393250 ACZ393244:ADK393250 AMV393244:ANG393250 AWR393244:AXC393250 BGN393244:BGY393250 BQJ393244:BQU393250 CAF393244:CAQ393250 CKB393244:CKM393250 CTX393244:CUI393250 DDT393244:DEE393250 DNP393244:DOA393250 DXL393244:DXW393250 EHH393244:EHS393250 ERD393244:ERO393250 FAZ393244:FBK393250 FKV393244:FLG393250 FUR393244:FVC393250 GEN393244:GEY393250 GOJ393244:GOU393250 GYF393244:GYQ393250 HIB393244:HIM393250 HRX393244:HSI393250 IBT393244:ICE393250 ILP393244:IMA393250 IVL393244:IVW393250 JFH393244:JFS393250 JPD393244:JPO393250 JYZ393244:JZK393250 KIV393244:KJG393250 KSR393244:KTC393250 LCN393244:LCY393250 LMJ393244:LMU393250 LWF393244:LWQ393250 MGB393244:MGM393250 MPX393244:MQI393250 MZT393244:NAE393250 NJP393244:NKA393250 NTL393244:NTW393250 ODH393244:ODS393250 OND393244:ONO393250 OWZ393244:OXK393250 PGV393244:PHG393250 PQR393244:PRC393250 QAN393244:QAY393250 QKJ393244:QKU393250 QUF393244:QUQ393250 REB393244:REM393250 RNX393244:ROI393250 RXT393244:RYE393250 SHP393244:SIA393250 SRL393244:SRW393250 TBH393244:TBS393250 TLD393244:TLO393250 TUZ393244:TVK393250 UEV393244:UFG393250 UOR393244:UPC393250 UYN393244:UYY393250 VIJ393244:VIU393250 VSF393244:VSQ393250 WCB393244:WCM393250 WLX393244:WMI393250 WVT393244:WWE393250 JH458780:JS458786 TD458780:TO458786 ACZ458780:ADK458786 AMV458780:ANG458786 AWR458780:AXC458786 BGN458780:BGY458786 BQJ458780:BQU458786 CAF458780:CAQ458786 CKB458780:CKM458786 CTX458780:CUI458786 DDT458780:DEE458786 DNP458780:DOA458786 DXL458780:DXW458786 EHH458780:EHS458786 ERD458780:ERO458786 FAZ458780:FBK458786 FKV458780:FLG458786 FUR458780:FVC458786 GEN458780:GEY458786 GOJ458780:GOU458786 GYF458780:GYQ458786 HIB458780:HIM458786 HRX458780:HSI458786 IBT458780:ICE458786 ILP458780:IMA458786 IVL458780:IVW458786 JFH458780:JFS458786 JPD458780:JPO458786 JYZ458780:JZK458786 KIV458780:KJG458786 KSR458780:KTC458786 LCN458780:LCY458786 LMJ458780:LMU458786 LWF458780:LWQ458786 MGB458780:MGM458786 MPX458780:MQI458786 MZT458780:NAE458786 NJP458780:NKA458786 NTL458780:NTW458786 ODH458780:ODS458786 OND458780:ONO458786 OWZ458780:OXK458786 PGV458780:PHG458786 PQR458780:PRC458786 QAN458780:QAY458786 QKJ458780:QKU458786 QUF458780:QUQ458786 REB458780:REM458786 RNX458780:ROI458786 RXT458780:RYE458786 SHP458780:SIA458786 SRL458780:SRW458786 TBH458780:TBS458786 TLD458780:TLO458786 TUZ458780:TVK458786 UEV458780:UFG458786 UOR458780:UPC458786 UYN458780:UYY458786 VIJ458780:VIU458786 VSF458780:VSQ458786 WCB458780:WCM458786 WLX458780:WMI458786 WVT458780:WWE458786 JH524316:JS524322 TD524316:TO524322 ACZ524316:ADK524322 AMV524316:ANG524322 AWR524316:AXC524322 BGN524316:BGY524322 BQJ524316:BQU524322 CAF524316:CAQ524322 CKB524316:CKM524322 CTX524316:CUI524322 DDT524316:DEE524322 DNP524316:DOA524322 DXL524316:DXW524322 EHH524316:EHS524322 ERD524316:ERO524322 FAZ524316:FBK524322 FKV524316:FLG524322 FUR524316:FVC524322 GEN524316:GEY524322 GOJ524316:GOU524322 GYF524316:GYQ524322 HIB524316:HIM524322 HRX524316:HSI524322 IBT524316:ICE524322 ILP524316:IMA524322 IVL524316:IVW524322 JFH524316:JFS524322 JPD524316:JPO524322 JYZ524316:JZK524322 KIV524316:KJG524322 KSR524316:KTC524322 LCN524316:LCY524322 LMJ524316:LMU524322 LWF524316:LWQ524322 MGB524316:MGM524322 MPX524316:MQI524322 MZT524316:NAE524322 NJP524316:NKA524322 NTL524316:NTW524322 ODH524316:ODS524322 OND524316:ONO524322 OWZ524316:OXK524322 PGV524316:PHG524322 PQR524316:PRC524322 QAN524316:QAY524322 QKJ524316:QKU524322 QUF524316:QUQ524322 REB524316:REM524322 RNX524316:ROI524322 RXT524316:RYE524322 SHP524316:SIA524322 SRL524316:SRW524322 TBH524316:TBS524322 TLD524316:TLO524322 TUZ524316:TVK524322 UEV524316:UFG524322 UOR524316:UPC524322 UYN524316:UYY524322 VIJ524316:VIU524322 VSF524316:VSQ524322 WCB524316:WCM524322 WLX524316:WMI524322 WVT524316:WWE524322 JH589852:JS589858 TD589852:TO589858 ACZ589852:ADK589858 AMV589852:ANG589858 AWR589852:AXC589858 BGN589852:BGY589858 BQJ589852:BQU589858 CAF589852:CAQ589858 CKB589852:CKM589858 CTX589852:CUI589858 DDT589852:DEE589858 DNP589852:DOA589858 DXL589852:DXW589858 EHH589852:EHS589858 ERD589852:ERO589858 FAZ589852:FBK589858 FKV589852:FLG589858 FUR589852:FVC589858 GEN589852:GEY589858 GOJ589852:GOU589858 GYF589852:GYQ589858 HIB589852:HIM589858 HRX589852:HSI589858 IBT589852:ICE589858 ILP589852:IMA589858 IVL589852:IVW589858 JFH589852:JFS589858 JPD589852:JPO589858 JYZ589852:JZK589858 KIV589852:KJG589858 KSR589852:KTC589858 LCN589852:LCY589858 LMJ589852:LMU589858 LWF589852:LWQ589858 MGB589852:MGM589858 MPX589852:MQI589858 MZT589852:NAE589858 NJP589852:NKA589858 NTL589852:NTW589858 ODH589852:ODS589858 OND589852:ONO589858 OWZ589852:OXK589858 PGV589852:PHG589858 PQR589852:PRC589858 QAN589852:QAY589858 QKJ589852:QKU589858 QUF589852:QUQ589858 REB589852:REM589858 RNX589852:ROI589858 RXT589852:RYE589858 SHP589852:SIA589858 SRL589852:SRW589858 TBH589852:TBS589858 TLD589852:TLO589858 TUZ589852:TVK589858 UEV589852:UFG589858 UOR589852:UPC589858 UYN589852:UYY589858 VIJ589852:VIU589858 VSF589852:VSQ589858 WCB589852:WCM589858 WLX589852:WMI589858 WVT589852:WWE589858 JH655388:JS655394 TD655388:TO655394 ACZ655388:ADK655394 AMV655388:ANG655394 AWR655388:AXC655394 BGN655388:BGY655394 BQJ655388:BQU655394 CAF655388:CAQ655394 CKB655388:CKM655394 CTX655388:CUI655394 DDT655388:DEE655394 DNP655388:DOA655394 DXL655388:DXW655394 EHH655388:EHS655394 ERD655388:ERO655394 FAZ655388:FBK655394 FKV655388:FLG655394 FUR655388:FVC655394 GEN655388:GEY655394 GOJ655388:GOU655394 GYF655388:GYQ655394 HIB655388:HIM655394 HRX655388:HSI655394 IBT655388:ICE655394 ILP655388:IMA655394 IVL655388:IVW655394 JFH655388:JFS655394 JPD655388:JPO655394 JYZ655388:JZK655394 KIV655388:KJG655394 KSR655388:KTC655394 LCN655388:LCY655394 LMJ655388:LMU655394 LWF655388:LWQ655394 MGB655388:MGM655394 MPX655388:MQI655394 MZT655388:NAE655394 NJP655388:NKA655394 NTL655388:NTW655394 ODH655388:ODS655394 OND655388:ONO655394 OWZ655388:OXK655394 PGV655388:PHG655394 PQR655388:PRC655394 QAN655388:QAY655394 QKJ655388:QKU655394 QUF655388:QUQ655394 REB655388:REM655394 RNX655388:ROI655394 RXT655388:RYE655394 SHP655388:SIA655394 SRL655388:SRW655394 TBH655388:TBS655394 TLD655388:TLO655394 TUZ655388:TVK655394 UEV655388:UFG655394 UOR655388:UPC655394 UYN655388:UYY655394 VIJ655388:VIU655394 VSF655388:VSQ655394 WCB655388:WCM655394 WLX655388:WMI655394 WVT655388:WWE655394 JH720924:JS720930 TD720924:TO720930 ACZ720924:ADK720930 AMV720924:ANG720930 AWR720924:AXC720930 BGN720924:BGY720930 BQJ720924:BQU720930 CAF720924:CAQ720930 CKB720924:CKM720930 CTX720924:CUI720930 DDT720924:DEE720930 DNP720924:DOA720930 DXL720924:DXW720930 EHH720924:EHS720930 ERD720924:ERO720930 FAZ720924:FBK720930 FKV720924:FLG720930 FUR720924:FVC720930 GEN720924:GEY720930 GOJ720924:GOU720930 GYF720924:GYQ720930 HIB720924:HIM720930 HRX720924:HSI720930 IBT720924:ICE720930 ILP720924:IMA720930 IVL720924:IVW720930 JFH720924:JFS720930 JPD720924:JPO720930 JYZ720924:JZK720930 KIV720924:KJG720930 KSR720924:KTC720930 LCN720924:LCY720930 LMJ720924:LMU720930 LWF720924:LWQ720930 MGB720924:MGM720930 MPX720924:MQI720930 MZT720924:NAE720930 NJP720924:NKA720930 NTL720924:NTW720930 ODH720924:ODS720930 OND720924:ONO720930 OWZ720924:OXK720930 PGV720924:PHG720930 PQR720924:PRC720930 QAN720924:QAY720930 QKJ720924:QKU720930 QUF720924:QUQ720930 REB720924:REM720930 RNX720924:ROI720930 RXT720924:RYE720930 SHP720924:SIA720930 SRL720924:SRW720930 TBH720924:TBS720930 TLD720924:TLO720930 TUZ720924:TVK720930 UEV720924:UFG720930 UOR720924:UPC720930 UYN720924:UYY720930 VIJ720924:VIU720930 VSF720924:VSQ720930 WCB720924:WCM720930 WLX720924:WMI720930 WVT720924:WWE720930 JH786460:JS786466 TD786460:TO786466 ACZ786460:ADK786466 AMV786460:ANG786466 AWR786460:AXC786466 BGN786460:BGY786466 BQJ786460:BQU786466 CAF786460:CAQ786466 CKB786460:CKM786466 CTX786460:CUI786466 DDT786460:DEE786466 DNP786460:DOA786466 DXL786460:DXW786466 EHH786460:EHS786466 ERD786460:ERO786466 FAZ786460:FBK786466 FKV786460:FLG786466 FUR786460:FVC786466 GEN786460:GEY786466 GOJ786460:GOU786466 GYF786460:GYQ786466 HIB786460:HIM786466 HRX786460:HSI786466 IBT786460:ICE786466 ILP786460:IMA786466 IVL786460:IVW786466 JFH786460:JFS786466 JPD786460:JPO786466 JYZ786460:JZK786466 KIV786460:KJG786466 KSR786460:KTC786466 LCN786460:LCY786466 LMJ786460:LMU786466 LWF786460:LWQ786466 MGB786460:MGM786466 MPX786460:MQI786466 MZT786460:NAE786466 NJP786460:NKA786466 NTL786460:NTW786466 ODH786460:ODS786466 OND786460:ONO786466 OWZ786460:OXK786466 PGV786460:PHG786466 PQR786460:PRC786466 QAN786460:QAY786466 QKJ786460:QKU786466 QUF786460:QUQ786466 REB786460:REM786466 RNX786460:ROI786466 RXT786460:RYE786466 SHP786460:SIA786466 SRL786460:SRW786466 TBH786460:TBS786466 TLD786460:TLO786466 TUZ786460:TVK786466 UEV786460:UFG786466 UOR786460:UPC786466 UYN786460:UYY786466 VIJ786460:VIU786466 VSF786460:VSQ786466 WCB786460:WCM786466 WLX786460:WMI786466 WVT786460:WWE786466 JH851996:JS852002 TD851996:TO852002 ACZ851996:ADK852002 AMV851996:ANG852002 AWR851996:AXC852002 BGN851996:BGY852002 BQJ851996:BQU852002 CAF851996:CAQ852002 CKB851996:CKM852002 CTX851996:CUI852002 DDT851996:DEE852002 DNP851996:DOA852002 DXL851996:DXW852002 EHH851996:EHS852002 ERD851996:ERO852002 FAZ851996:FBK852002 FKV851996:FLG852002 FUR851996:FVC852002 GEN851996:GEY852002 GOJ851996:GOU852002 GYF851996:GYQ852002 HIB851996:HIM852002 HRX851996:HSI852002 IBT851996:ICE852002 ILP851996:IMA852002 IVL851996:IVW852002 JFH851996:JFS852002 JPD851996:JPO852002 JYZ851996:JZK852002 KIV851996:KJG852002 KSR851996:KTC852002 LCN851996:LCY852002 LMJ851996:LMU852002 LWF851996:LWQ852002 MGB851996:MGM852002 MPX851996:MQI852002 MZT851996:NAE852002 NJP851996:NKA852002 NTL851996:NTW852002 ODH851996:ODS852002 OND851996:ONO852002 OWZ851996:OXK852002 PGV851996:PHG852002 PQR851996:PRC852002 QAN851996:QAY852002 QKJ851996:QKU852002 QUF851996:QUQ852002 REB851996:REM852002 RNX851996:ROI852002 RXT851996:RYE852002 SHP851996:SIA852002 SRL851996:SRW852002 TBH851996:TBS852002 TLD851996:TLO852002 TUZ851996:TVK852002 UEV851996:UFG852002 UOR851996:UPC852002 UYN851996:UYY852002 VIJ851996:VIU852002 VSF851996:VSQ852002 WCB851996:WCM852002 WLX851996:WMI852002 WVT851996:WWE852002 JH917532:JS917538 TD917532:TO917538 ACZ917532:ADK917538 AMV917532:ANG917538 AWR917532:AXC917538 BGN917532:BGY917538 BQJ917532:BQU917538 CAF917532:CAQ917538 CKB917532:CKM917538 CTX917532:CUI917538 DDT917532:DEE917538 DNP917532:DOA917538 DXL917532:DXW917538 EHH917532:EHS917538 ERD917532:ERO917538 FAZ917532:FBK917538 FKV917532:FLG917538 FUR917532:FVC917538 GEN917532:GEY917538 GOJ917532:GOU917538 GYF917532:GYQ917538 HIB917532:HIM917538 HRX917532:HSI917538 IBT917532:ICE917538 ILP917532:IMA917538 IVL917532:IVW917538 JFH917532:JFS917538 JPD917532:JPO917538 JYZ917532:JZK917538 KIV917532:KJG917538 KSR917532:KTC917538 LCN917532:LCY917538 LMJ917532:LMU917538 LWF917532:LWQ917538 MGB917532:MGM917538 MPX917532:MQI917538 MZT917532:NAE917538 NJP917532:NKA917538 NTL917532:NTW917538 ODH917532:ODS917538 OND917532:ONO917538 OWZ917532:OXK917538 PGV917532:PHG917538 PQR917532:PRC917538 QAN917532:QAY917538 QKJ917532:QKU917538 QUF917532:QUQ917538 REB917532:REM917538 RNX917532:ROI917538 RXT917532:RYE917538 SHP917532:SIA917538 SRL917532:SRW917538 TBH917532:TBS917538 TLD917532:TLO917538 TUZ917532:TVK917538 UEV917532:UFG917538 UOR917532:UPC917538 UYN917532:UYY917538 VIJ917532:VIU917538 VSF917532:VSQ917538 WCB917532:WCM917538 WLX917532:WMI917538 WVT917532:WWE917538 JH983068:JS983074 TD983068:TO983074 ACZ983068:ADK983074 AMV983068:ANG983074 AWR983068:AXC983074 BGN983068:BGY983074 BQJ983068:BQU983074 CAF983068:CAQ983074 CKB983068:CKM983074 CTX983068:CUI983074 DDT983068:DEE983074 DNP983068:DOA983074 DXL983068:DXW983074 EHH983068:EHS983074 ERD983068:ERO983074 FAZ983068:FBK983074 FKV983068:FLG983074 FUR983068:FVC983074 GEN983068:GEY983074 GOJ983068:GOU983074 GYF983068:GYQ983074 HIB983068:HIM983074 HRX983068:HSI983074 IBT983068:ICE983074 ILP983068:IMA983074 IVL983068:IVW983074 JFH983068:JFS983074 JPD983068:JPO983074 JYZ983068:JZK983074 KIV983068:KJG983074 KSR983068:KTC983074 LCN983068:LCY983074 LMJ983068:LMU983074 LWF983068:LWQ983074 MGB983068:MGM983074 MPX983068:MQI983074 MZT983068:NAE983074 NJP983068:NKA983074 NTL983068:NTW983074 ODH983068:ODS983074 OND983068:ONO983074 OWZ983068:OXK983074 PGV983068:PHG983074 PQR983068:PRC983074 QAN983068:QAY983074 QKJ983068:QKU983074 QUF983068:QUQ983074 REB983068:REM983074 RNX983068:ROI983074 RXT983068:RYE983074 SHP983068:SIA983074 SRL983068:SRW983074 TBH983068:TBS983074 TLD983068:TLO983074 TUZ983068:TVK983074 UEV983068:UFG983074 UOR983068:UPC983074 UYN983068:UYY983074 VIJ983068:VIU983074 VSF983068:VSQ983074 WCB983068:WCM983074 WLX983068:WMI983074 W29:W34 L65564:W65570 L131100:W131106 L196636:W196642 L262172:W262178 L327708:W327714 L393244:W393250 L458780:W458786 L524316:W524322 L589852:W589858 L655388:W655394 L720924:W720930 L786460:W786466 L851996:W852002 L917532:W917538 L983068:W983074 L28:V34"/>
    <dataValidation type="list" allowBlank="1" showInputMessage="1" showErrorMessage="1" errorTitle="Ошибка" error="Выберите значение из списка" prompt="Выберите значение из списка" sqref="O25">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3_i">
    <tabColor indexed="22"/>
  </sheetPr>
  <dimension ref="A1:T19"/>
  <sheetViews>
    <sheetView showGridLines="0" topLeftCell="E1" zoomScaleNormal="100" workbookViewId="0"/>
  </sheetViews>
  <sheetFormatPr defaultColWidth="10.5703125" defaultRowHeight="14.25"/>
  <cols>
    <col min="1" max="1" width="3.7109375" style="758" hidden="1" customWidth="1"/>
    <col min="2" max="4" width="3.7109375" style="759" hidden="1" customWidth="1"/>
    <col min="5" max="5" width="3.7109375" style="760" customWidth="1"/>
    <col min="6" max="6" width="9.7109375" style="751" customWidth="1"/>
    <col min="7" max="7" width="37.7109375" style="751" customWidth="1"/>
    <col min="8" max="8" width="66.85546875" style="751" customWidth="1"/>
    <col min="9" max="9" width="115.7109375" style="751" customWidth="1"/>
    <col min="10" max="11" width="10.5703125" style="759"/>
    <col min="12" max="12" width="11.140625" style="759" customWidth="1"/>
    <col min="13" max="20" width="10.5703125" style="759"/>
    <col min="21" max="16384" width="10.5703125" style="751"/>
  </cols>
  <sheetData>
    <row r="1" spans="1:20" ht="3" customHeight="1">
      <c r="A1" s="758" t="s">
        <v>49</v>
      </c>
    </row>
    <row r="2" spans="1:20" ht="22.5">
      <c r="F2" s="1273" t="s">
        <v>470</v>
      </c>
      <c r="G2" s="1274"/>
      <c r="H2" s="1275"/>
      <c r="I2" s="757"/>
    </row>
    <row r="3" spans="1:20" ht="3" customHeight="1"/>
    <row r="4" spans="1:20" s="539" customFormat="1" ht="11.25">
      <c r="A4" s="734"/>
      <c r="B4" s="734"/>
      <c r="C4" s="734"/>
      <c r="D4" s="734"/>
      <c r="F4" s="1234" t="s">
        <v>445</v>
      </c>
      <c r="G4" s="1234"/>
      <c r="H4" s="1234"/>
      <c r="I4" s="1276" t="s">
        <v>446</v>
      </c>
      <c r="J4" s="734"/>
      <c r="K4" s="734"/>
      <c r="L4" s="734"/>
      <c r="M4" s="734"/>
      <c r="N4" s="734"/>
      <c r="O4" s="734"/>
      <c r="P4" s="734"/>
      <c r="Q4" s="734"/>
      <c r="R4" s="734"/>
      <c r="S4" s="734"/>
      <c r="T4" s="734"/>
    </row>
    <row r="5" spans="1:20" s="539" customFormat="1" ht="11.25" customHeight="1">
      <c r="A5" s="734"/>
      <c r="B5" s="734"/>
      <c r="C5" s="734"/>
      <c r="D5" s="734"/>
      <c r="F5" s="739" t="s">
        <v>91</v>
      </c>
      <c r="G5" s="761" t="s">
        <v>448</v>
      </c>
      <c r="H5" s="753" t="s">
        <v>439</v>
      </c>
      <c r="I5" s="1276"/>
      <c r="J5" s="734"/>
      <c r="K5" s="734"/>
      <c r="L5" s="734"/>
      <c r="M5" s="734"/>
      <c r="N5" s="734"/>
      <c r="O5" s="734"/>
      <c r="P5" s="734"/>
      <c r="Q5" s="734"/>
      <c r="R5" s="734"/>
      <c r="S5" s="734"/>
      <c r="T5" s="734"/>
    </row>
    <row r="6" spans="1:20" s="539" customFormat="1" ht="12" customHeight="1">
      <c r="A6" s="734"/>
      <c r="B6" s="734"/>
      <c r="C6" s="734"/>
      <c r="D6" s="734"/>
      <c r="F6" s="762" t="s">
        <v>92</v>
      </c>
      <c r="G6" s="763">
        <v>2</v>
      </c>
      <c r="H6" s="764">
        <v>3</v>
      </c>
      <c r="I6" s="577">
        <v>4</v>
      </c>
      <c r="J6" s="734">
        <v>4</v>
      </c>
      <c r="K6" s="734"/>
      <c r="L6" s="734"/>
      <c r="M6" s="734"/>
      <c r="N6" s="734"/>
      <c r="O6" s="734"/>
      <c r="P6" s="734"/>
      <c r="Q6" s="734"/>
      <c r="R6" s="734"/>
      <c r="S6" s="734"/>
      <c r="T6" s="734"/>
    </row>
    <row r="7" spans="1:20" s="539" customFormat="1" ht="18.75">
      <c r="A7" s="734"/>
      <c r="B7" s="734"/>
      <c r="C7" s="734"/>
      <c r="D7" s="734"/>
      <c r="F7" s="765">
        <v>1</v>
      </c>
      <c r="G7" s="766" t="s">
        <v>471</v>
      </c>
      <c r="H7" s="756" t="str">
        <f>IF(dateCh="","",dateCh)</f>
        <v>07.11.2022</v>
      </c>
      <c r="I7" s="767" t="s">
        <v>472</v>
      </c>
      <c r="J7" s="584"/>
      <c r="K7" s="734"/>
      <c r="L7" s="734"/>
      <c r="M7" s="734"/>
      <c r="N7" s="734"/>
      <c r="O7" s="734"/>
      <c r="P7" s="734"/>
      <c r="Q7" s="734"/>
      <c r="R7" s="734"/>
      <c r="S7" s="734"/>
      <c r="T7" s="734"/>
    </row>
    <row r="8" spans="1:20" s="539" customFormat="1" ht="45">
      <c r="A8" s="1277">
        <v>1</v>
      </c>
      <c r="B8" s="734"/>
      <c r="C8" s="734"/>
      <c r="D8" s="734"/>
      <c r="F8" s="765" t="e">
        <f ca="1">"2." &amp;mergeValue(A8)</f>
        <v>#NAME?</v>
      </c>
      <c r="G8" s="766" t="s">
        <v>473</v>
      </c>
      <c r="H8" s="756"/>
      <c r="I8" s="767" t="s">
        <v>568</v>
      </c>
      <c r="J8" s="584"/>
      <c r="K8" s="734"/>
      <c r="L8" s="734"/>
      <c r="M8" s="734"/>
      <c r="N8" s="734"/>
      <c r="O8" s="734"/>
      <c r="P8" s="734"/>
      <c r="Q8" s="734"/>
      <c r="R8" s="734"/>
      <c r="S8" s="734"/>
      <c r="T8" s="734"/>
    </row>
    <row r="9" spans="1:20" s="539" customFormat="1" ht="22.5">
      <c r="A9" s="1277"/>
      <c r="B9" s="734"/>
      <c r="C9" s="734"/>
      <c r="D9" s="734"/>
      <c r="F9" s="765" t="e">
        <f ca="1">"3." &amp;mergeValue(A9)</f>
        <v>#NAME?</v>
      </c>
      <c r="G9" s="766" t="s">
        <v>474</v>
      </c>
      <c r="H9" s="756"/>
      <c r="I9" s="767" t="s">
        <v>566</v>
      </c>
      <c r="J9" s="584"/>
      <c r="K9" s="734"/>
      <c r="L9" s="734"/>
      <c r="M9" s="734"/>
      <c r="N9" s="734"/>
      <c r="O9" s="734"/>
      <c r="P9" s="734"/>
      <c r="Q9" s="734"/>
      <c r="R9" s="734"/>
      <c r="S9" s="734"/>
      <c r="T9" s="734"/>
    </row>
    <row r="10" spans="1:20" s="539" customFormat="1" ht="22.5">
      <c r="A10" s="1277"/>
      <c r="B10" s="734"/>
      <c r="C10" s="734"/>
      <c r="D10" s="734"/>
      <c r="F10" s="765" t="e">
        <f ca="1">"4."&amp;mergeValue(A10)</f>
        <v>#NAME?</v>
      </c>
      <c r="G10" s="766" t="s">
        <v>475</v>
      </c>
      <c r="H10" s="753" t="s">
        <v>449</v>
      </c>
      <c r="I10" s="767"/>
      <c r="J10" s="584"/>
      <c r="K10" s="734"/>
      <c r="L10" s="734"/>
      <c r="M10" s="734"/>
      <c r="N10" s="734"/>
      <c r="O10" s="734"/>
      <c r="P10" s="734"/>
      <c r="Q10" s="734"/>
      <c r="R10" s="734"/>
      <c r="S10" s="734"/>
      <c r="T10" s="734"/>
    </row>
    <row r="11" spans="1:20" s="539" customFormat="1" ht="18.75">
      <c r="A11" s="1277"/>
      <c r="B11" s="1277">
        <v>1</v>
      </c>
      <c r="C11" s="740"/>
      <c r="D11" s="740"/>
      <c r="F11" s="765" t="e">
        <f ca="1">"4."&amp;mergeValue(A11) &amp;"."&amp;mergeValue(B11)</f>
        <v>#NAME?</v>
      </c>
      <c r="G11" s="778" t="s">
        <v>570</v>
      </c>
      <c r="H11" s="756" t="str">
        <f>IF(region_name="","",region_name)</f>
        <v>Республика Татарстан</v>
      </c>
      <c r="I11" s="767" t="s">
        <v>478</v>
      </c>
      <c r="J11" s="584"/>
      <c r="K11" s="734"/>
      <c r="L11" s="734"/>
      <c r="M11" s="734"/>
      <c r="N11" s="734"/>
      <c r="O11" s="734"/>
      <c r="P11" s="734"/>
      <c r="Q11" s="734"/>
      <c r="R11" s="734"/>
      <c r="S11" s="734"/>
      <c r="T11" s="734"/>
    </row>
    <row r="12" spans="1:20" s="539" customFormat="1" ht="22.5">
      <c r="A12" s="1277"/>
      <c r="B12" s="1277"/>
      <c r="C12" s="1277">
        <v>1</v>
      </c>
      <c r="D12" s="740"/>
      <c r="F12" s="765" t="e">
        <f ca="1">"4."&amp;mergeValue(A12) &amp;"."&amp;mergeValue(B12)&amp;"."&amp;mergeValue(C12)</f>
        <v>#NAME?</v>
      </c>
      <c r="G12" s="768" t="s">
        <v>476</v>
      </c>
      <c r="H12" s="756"/>
      <c r="I12" s="767" t="s">
        <v>479</v>
      </c>
      <c r="J12" s="584"/>
      <c r="K12" s="734"/>
      <c r="L12" s="734"/>
      <c r="M12" s="734"/>
      <c r="N12" s="734"/>
      <c r="O12" s="734"/>
      <c r="P12" s="734"/>
      <c r="Q12" s="734"/>
      <c r="R12" s="734"/>
      <c r="S12" s="734"/>
      <c r="T12" s="734"/>
    </row>
    <row r="13" spans="1:20" s="539" customFormat="1" ht="39" customHeight="1">
      <c r="A13" s="1277"/>
      <c r="B13" s="1277"/>
      <c r="C13" s="1277"/>
      <c r="D13" s="740">
        <v>1</v>
      </c>
      <c r="F13" s="765" t="e">
        <f ca="1">"4."&amp;mergeValue(A13) &amp;"."&amp;mergeValue(B13)&amp;"."&amp;mergeValue(C13)&amp;"."&amp;mergeValue(D13)</f>
        <v>#NAME?</v>
      </c>
      <c r="G13" s="769" t="s">
        <v>477</v>
      </c>
      <c r="H13" s="756"/>
      <c r="I13" s="1278" t="s">
        <v>569</v>
      </c>
      <c r="J13" s="584"/>
      <c r="K13" s="734"/>
      <c r="L13" s="734"/>
      <c r="M13" s="734"/>
      <c r="N13" s="734"/>
      <c r="O13" s="734"/>
      <c r="P13" s="734"/>
      <c r="Q13" s="734"/>
      <c r="R13" s="734"/>
      <c r="S13" s="734"/>
      <c r="T13" s="734"/>
    </row>
    <row r="14" spans="1:20" s="539" customFormat="1" ht="18.75">
      <c r="A14" s="1277"/>
      <c r="B14" s="1277"/>
      <c r="C14" s="1277"/>
      <c r="D14" s="740"/>
      <c r="F14" s="770"/>
      <c r="G14" s="722" t="s">
        <v>4</v>
      </c>
      <c r="H14" s="593"/>
      <c r="I14" s="1278"/>
      <c r="J14" s="584"/>
      <c r="K14" s="734"/>
      <c r="L14" s="734"/>
      <c r="M14" s="734"/>
      <c r="N14" s="734"/>
      <c r="O14" s="734"/>
      <c r="P14" s="734"/>
      <c r="Q14" s="734"/>
      <c r="R14" s="734"/>
      <c r="S14" s="734"/>
      <c r="T14" s="734"/>
    </row>
    <row r="15" spans="1:20" s="539" customFormat="1" ht="18.75">
      <c r="A15" s="1277"/>
      <c r="B15" s="1277"/>
      <c r="C15" s="740"/>
      <c r="D15" s="740"/>
      <c r="F15" s="603"/>
      <c r="G15" s="546" t="s">
        <v>401</v>
      </c>
      <c r="H15" s="604"/>
      <c r="I15" s="605"/>
      <c r="J15" s="584"/>
      <c r="K15" s="734"/>
      <c r="L15" s="734"/>
      <c r="M15" s="734"/>
      <c r="N15" s="734"/>
      <c r="O15" s="734"/>
      <c r="P15" s="734"/>
      <c r="Q15" s="734"/>
      <c r="R15" s="734"/>
      <c r="S15" s="734"/>
      <c r="T15" s="734"/>
    </row>
    <row r="16" spans="1:20" s="539" customFormat="1" ht="18.75">
      <c r="A16" s="1277"/>
      <c r="B16" s="734"/>
      <c r="C16" s="734"/>
      <c r="D16" s="734"/>
      <c r="F16" s="770"/>
      <c r="G16" s="696" t="s">
        <v>483</v>
      </c>
      <c r="H16" s="771"/>
      <c r="I16" s="772"/>
      <c r="J16" s="584"/>
      <c r="K16" s="734"/>
      <c r="L16" s="734"/>
      <c r="M16" s="734"/>
      <c r="N16" s="734"/>
      <c r="O16" s="734"/>
      <c r="P16" s="734"/>
      <c r="Q16" s="734"/>
      <c r="R16" s="734"/>
      <c r="S16" s="734"/>
      <c r="T16" s="734"/>
    </row>
    <row r="17" spans="1:20" s="539" customFormat="1" ht="18.75">
      <c r="A17" s="734"/>
      <c r="B17" s="734"/>
      <c r="C17" s="734"/>
      <c r="D17" s="734"/>
      <c r="F17" s="770"/>
      <c r="G17" s="699" t="s">
        <v>482</v>
      </c>
      <c r="H17" s="771"/>
      <c r="I17" s="772"/>
      <c r="J17" s="584"/>
      <c r="K17" s="734"/>
      <c r="L17" s="734"/>
      <c r="M17" s="734"/>
      <c r="N17" s="734"/>
      <c r="O17" s="734"/>
      <c r="P17" s="734"/>
      <c r="Q17" s="734"/>
      <c r="R17" s="734"/>
      <c r="S17" s="734"/>
      <c r="T17" s="734"/>
    </row>
    <row r="18" spans="1:20" s="735" customFormat="1" ht="3" customHeight="1">
      <c r="A18" s="736"/>
      <c r="B18" s="736"/>
      <c r="C18" s="736"/>
      <c r="D18" s="736"/>
      <c r="F18" s="594"/>
      <c r="G18" s="595"/>
      <c r="H18" s="596"/>
      <c r="I18" s="597"/>
      <c r="J18" s="736"/>
      <c r="K18" s="736"/>
      <c r="L18" s="736"/>
      <c r="M18" s="736"/>
      <c r="N18" s="736"/>
      <c r="O18" s="736"/>
      <c r="P18" s="736"/>
      <c r="Q18" s="736"/>
      <c r="R18" s="736"/>
      <c r="S18" s="736"/>
      <c r="T18" s="736"/>
    </row>
    <row r="19" spans="1:20" s="735" customFormat="1" ht="15" customHeight="1">
      <c r="A19" s="736"/>
      <c r="B19" s="736"/>
      <c r="C19" s="736"/>
      <c r="D19" s="736"/>
      <c r="F19" s="773"/>
      <c r="G19" s="1272" t="s">
        <v>571</v>
      </c>
      <c r="H19" s="1272"/>
      <c r="I19" s="774"/>
      <c r="J19" s="736"/>
      <c r="K19" s="736"/>
      <c r="L19" s="736"/>
      <c r="M19" s="736"/>
      <c r="N19" s="736"/>
      <c r="O19" s="736"/>
      <c r="P19" s="736"/>
      <c r="Q19" s="736"/>
      <c r="R19" s="736"/>
      <c r="S19" s="736"/>
      <c r="T19" s="736"/>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3_i">
    <tabColor rgb="FFEAEBEE"/>
  </sheetPr>
  <dimension ref="A1:AJ36"/>
  <sheetViews>
    <sheetView showGridLines="0" topLeftCell="I4" zoomScaleNormal="100" workbookViewId="0"/>
  </sheetViews>
  <sheetFormatPr defaultColWidth="10.5703125" defaultRowHeight="14.25"/>
  <cols>
    <col min="1" max="6" width="10.5703125" style="759" hidden="1" customWidth="1"/>
    <col min="7" max="8" width="9.140625" style="758" hidden="1" customWidth="1"/>
    <col min="9" max="9" width="3.7109375" style="653" customWidth="1"/>
    <col min="10" max="11" width="3.7109375" style="760" customWidth="1"/>
    <col min="12" max="12" width="12.7109375" style="751" customWidth="1"/>
    <col min="13" max="13" width="44.7109375" style="751" customWidth="1"/>
    <col min="14" max="14" width="1.7109375" style="751" hidden="1" customWidth="1"/>
    <col min="15" max="17" width="23.7109375" style="751" hidden="1" customWidth="1"/>
    <col min="18" max="18" width="11.7109375" style="751" customWidth="1"/>
    <col min="19" max="19" width="3.7109375" style="751" customWidth="1"/>
    <col min="20" max="20" width="11.7109375" style="751" customWidth="1"/>
    <col min="21" max="21" width="8.5703125" style="751" hidden="1" customWidth="1"/>
    <col min="22" max="22" width="4.7109375" style="751" customWidth="1"/>
    <col min="23" max="23" width="115.7109375" style="751" customWidth="1"/>
    <col min="24" max="25" width="10.5703125" style="759"/>
    <col min="26" max="26" width="11.140625" style="759" customWidth="1"/>
    <col min="27" max="34" width="10.5703125" style="759"/>
    <col min="35" max="256" width="10.5703125" style="751"/>
    <col min="257" max="264" width="0" style="751" hidden="1" customWidth="1"/>
    <col min="265" max="265" width="3.7109375" style="751" customWidth="1"/>
    <col min="266" max="266" width="3.85546875" style="751" customWidth="1"/>
    <col min="267" max="267" width="3.7109375" style="751" customWidth="1"/>
    <col min="268" max="268" width="12.7109375" style="751" customWidth="1"/>
    <col min="269" max="269" width="52.7109375" style="751" customWidth="1"/>
    <col min="270" max="273" width="0" style="751" hidden="1" customWidth="1"/>
    <col min="274" max="274" width="12.28515625" style="751" customWidth="1"/>
    <col min="275" max="275" width="6.42578125" style="751" customWidth="1"/>
    <col min="276" max="276" width="12.28515625" style="751" customWidth="1"/>
    <col min="277" max="277" width="0" style="751" hidden="1" customWidth="1"/>
    <col min="278" max="278" width="3.7109375" style="751" customWidth="1"/>
    <col min="279" max="279" width="11.140625" style="751" bestFit="1" customWidth="1"/>
    <col min="280" max="281" width="10.5703125" style="751"/>
    <col min="282" max="282" width="11.140625" style="751" customWidth="1"/>
    <col min="283" max="512" width="10.5703125" style="751"/>
    <col min="513" max="520" width="0" style="751" hidden="1" customWidth="1"/>
    <col min="521" max="521" width="3.7109375" style="751" customWidth="1"/>
    <col min="522" max="522" width="3.85546875" style="751" customWidth="1"/>
    <col min="523" max="523" width="3.7109375" style="751" customWidth="1"/>
    <col min="524" max="524" width="12.7109375" style="751" customWidth="1"/>
    <col min="525" max="525" width="52.7109375" style="751" customWidth="1"/>
    <col min="526" max="529" width="0" style="751" hidden="1" customWidth="1"/>
    <col min="530" max="530" width="12.28515625" style="751" customWidth="1"/>
    <col min="531" max="531" width="6.42578125" style="751" customWidth="1"/>
    <col min="532" max="532" width="12.28515625" style="751" customWidth="1"/>
    <col min="533" max="533" width="0" style="751" hidden="1" customWidth="1"/>
    <col min="534" max="534" width="3.7109375" style="751" customWidth="1"/>
    <col min="535" max="535" width="11.140625" style="751" bestFit="1" customWidth="1"/>
    <col min="536" max="537" width="10.5703125" style="751"/>
    <col min="538" max="538" width="11.140625" style="751" customWidth="1"/>
    <col min="539" max="768" width="10.5703125" style="751"/>
    <col min="769" max="776" width="0" style="751" hidden="1" customWidth="1"/>
    <col min="777" max="777" width="3.7109375" style="751" customWidth="1"/>
    <col min="778" max="778" width="3.85546875" style="751" customWidth="1"/>
    <col min="779" max="779" width="3.7109375" style="751" customWidth="1"/>
    <col min="780" max="780" width="12.7109375" style="751" customWidth="1"/>
    <col min="781" max="781" width="52.7109375" style="751" customWidth="1"/>
    <col min="782" max="785" width="0" style="751" hidden="1" customWidth="1"/>
    <col min="786" max="786" width="12.28515625" style="751" customWidth="1"/>
    <col min="787" max="787" width="6.42578125" style="751" customWidth="1"/>
    <col min="788" max="788" width="12.28515625" style="751" customWidth="1"/>
    <col min="789" max="789" width="0" style="751" hidden="1" customWidth="1"/>
    <col min="790" max="790" width="3.7109375" style="751" customWidth="1"/>
    <col min="791" max="791" width="11.140625" style="751" bestFit="1" customWidth="1"/>
    <col min="792" max="793" width="10.5703125" style="751"/>
    <col min="794" max="794" width="11.140625" style="751" customWidth="1"/>
    <col min="795" max="1024" width="10.5703125" style="751"/>
    <col min="1025" max="1032" width="0" style="751" hidden="1" customWidth="1"/>
    <col min="1033" max="1033" width="3.7109375" style="751" customWidth="1"/>
    <col min="1034" max="1034" width="3.85546875" style="751" customWidth="1"/>
    <col min="1035" max="1035" width="3.7109375" style="751" customWidth="1"/>
    <col min="1036" max="1036" width="12.7109375" style="751" customWidth="1"/>
    <col min="1037" max="1037" width="52.7109375" style="751" customWidth="1"/>
    <col min="1038" max="1041" width="0" style="751" hidden="1" customWidth="1"/>
    <col min="1042" max="1042" width="12.28515625" style="751" customWidth="1"/>
    <col min="1043" max="1043" width="6.42578125" style="751" customWidth="1"/>
    <col min="1044" max="1044" width="12.28515625" style="751" customWidth="1"/>
    <col min="1045" max="1045" width="0" style="751" hidden="1" customWidth="1"/>
    <col min="1046" max="1046" width="3.7109375" style="751" customWidth="1"/>
    <col min="1047" max="1047" width="11.140625" style="751" bestFit="1" customWidth="1"/>
    <col min="1048" max="1049" width="10.5703125" style="751"/>
    <col min="1050" max="1050" width="11.140625" style="751" customWidth="1"/>
    <col min="1051" max="1280" width="10.5703125" style="751"/>
    <col min="1281" max="1288" width="0" style="751" hidden="1" customWidth="1"/>
    <col min="1289" max="1289" width="3.7109375" style="751" customWidth="1"/>
    <col min="1290" max="1290" width="3.85546875" style="751" customWidth="1"/>
    <col min="1291" max="1291" width="3.7109375" style="751" customWidth="1"/>
    <col min="1292" max="1292" width="12.7109375" style="751" customWidth="1"/>
    <col min="1293" max="1293" width="52.7109375" style="751" customWidth="1"/>
    <col min="1294" max="1297" width="0" style="751" hidden="1" customWidth="1"/>
    <col min="1298" max="1298" width="12.28515625" style="751" customWidth="1"/>
    <col min="1299" max="1299" width="6.42578125" style="751" customWidth="1"/>
    <col min="1300" max="1300" width="12.28515625" style="751" customWidth="1"/>
    <col min="1301" max="1301" width="0" style="751" hidden="1" customWidth="1"/>
    <col min="1302" max="1302" width="3.7109375" style="751" customWidth="1"/>
    <col min="1303" max="1303" width="11.140625" style="751" bestFit="1" customWidth="1"/>
    <col min="1304" max="1305" width="10.5703125" style="751"/>
    <col min="1306" max="1306" width="11.140625" style="751" customWidth="1"/>
    <col min="1307" max="1536" width="10.5703125" style="751"/>
    <col min="1537" max="1544" width="0" style="751" hidden="1" customWidth="1"/>
    <col min="1545" max="1545" width="3.7109375" style="751" customWidth="1"/>
    <col min="1546" max="1546" width="3.85546875" style="751" customWidth="1"/>
    <col min="1547" max="1547" width="3.7109375" style="751" customWidth="1"/>
    <col min="1548" max="1548" width="12.7109375" style="751" customWidth="1"/>
    <col min="1549" max="1549" width="52.7109375" style="751" customWidth="1"/>
    <col min="1550" max="1553" width="0" style="751" hidden="1" customWidth="1"/>
    <col min="1554" max="1554" width="12.28515625" style="751" customWidth="1"/>
    <col min="1555" max="1555" width="6.42578125" style="751" customWidth="1"/>
    <col min="1556" max="1556" width="12.28515625" style="751" customWidth="1"/>
    <col min="1557" max="1557" width="0" style="751" hidden="1" customWidth="1"/>
    <col min="1558" max="1558" width="3.7109375" style="751" customWidth="1"/>
    <col min="1559" max="1559" width="11.140625" style="751" bestFit="1" customWidth="1"/>
    <col min="1560" max="1561" width="10.5703125" style="751"/>
    <col min="1562" max="1562" width="11.140625" style="751" customWidth="1"/>
    <col min="1563" max="1792" width="10.5703125" style="751"/>
    <col min="1793" max="1800" width="0" style="751" hidden="1" customWidth="1"/>
    <col min="1801" max="1801" width="3.7109375" style="751" customWidth="1"/>
    <col min="1802" max="1802" width="3.85546875" style="751" customWidth="1"/>
    <col min="1803" max="1803" width="3.7109375" style="751" customWidth="1"/>
    <col min="1804" max="1804" width="12.7109375" style="751" customWidth="1"/>
    <col min="1805" max="1805" width="52.7109375" style="751" customWidth="1"/>
    <col min="1806" max="1809" width="0" style="751" hidden="1" customWidth="1"/>
    <col min="1810" max="1810" width="12.28515625" style="751" customWidth="1"/>
    <col min="1811" max="1811" width="6.42578125" style="751" customWidth="1"/>
    <col min="1812" max="1812" width="12.28515625" style="751" customWidth="1"/>
    <col min="1813" max="1813" width="0" style="751" hidden="1" customWidth="1"/>
    <col min="1814" max="1814" width="3.7109375" style="751" customWidth="1"/>
    <col min="1815" max="1815" width="11.140625" style="751" bestFit="1" customWidth="1"/>
    <col min="1816" max="1817" width="10.5703125" style="751"/>
    <col min="1818" max="1818" width="11.140625" style="751" customWidth="1"/>
    <col min="1819" max="2048" width="10.5703125" style="751"/>
    <col min="2049" max="2056" width="0" style="751" hidden="1" customWidth="1"/>
    <col min="2057" max="2057" width="3.7109375" style="751" customWidth="1"/>
    <col min="2058" max="2058" width="3.85546875" style="751" customWidth="1"/>
    <col min="2059" max="2059" width="3.7109375" style="751" customWidth="1"/>
    <col min="2060" max="2060" width="12.7109375" style="751" customWidth="1"/>
    <col min="2061" max="2061" width="52.7109375" style="751" customWidth="1"/>
    <col min="2062" max="2065" width="0" style="751" hidden="1" customWidth="1"/>
    <col min="2066" max="2066" width="12.28515625" style="751" customWidth="1"/>
    <col min="2067" max="2067" width="6.42578125" style="751" customWidth="1"/>
    <col min="2068" max="2068" width="12.28515625" style="751" customWidth="1"/>
    <col min="2069" max="2069" width="0" style="751" hidden="1" customWidth="1"/>
    <col min="2070" max="2070" width="3.7109375" style="751" customWidth="1"/>
    <col min="2071" max="2071" width="11.140625" style="751" bestFit="1" customWidth="1"/>
    <col min="2072" max="2073" width="10.5703125" style="751"/>
    <col min="2074" max="2074" width="11.140625" style="751" customWidth="1"/>
    <col min="2075" max="2304" width="10.5703125" style="751"/>
    <col min="2305" max="2312" width="0" style="751" hidden="1" customWidth="1"/>
    <col min="2313" max="2313" width="3.7109375" style="751" customWidth="1"/>
    <col min="2314" max="2314" width="3.85546875" style="751" customWidth="1"/>
    <col min="2315" max="2315" width="3.7109375" style="751" customWidth="1"/>
    <col min="2316" max="2316" width="12.7109375" style="751" customWidth="1"/>
    <col min="2317" max="2317" width="52.7109375" style="751" customWidth="1"/>
    <col min="2318" max="2321" width="0" style="751" hidden="1" customWidth="1"/>
    <col min="2322" max="2322" width="12.28515625" style="751" customWidth="1"/>
    <col min="2323" max="2323" width="6.42578125" style="751" customWidth="1"/>
    <col min="2324" max="2324" width="12.28515625" style="751" customWidth="1"/>
    <col min="2325" max="2325" width="0" style="751" hidden="1" customWidth="1"/>
    <col min="2326" max="2326" width="3.7109375" style="751" customWidth="1"/>
    <col min="2327" max="2327" width="11.140625" style="751" bestFit="1" customWidth="1"/>
    <col min="2328" max="2329" width="10.5703125" style="751"/>
    <col min="2330" max="2330" width="11.140625" style="751" customWidth="1"/>
    <col min="2331" max="2560" width="10.5703125" style="751"/>
    <col min="2561" max="2568" width="0" style="751" hidden="1" customWidth="1"/>
    <col min="2569" max="2569" width="3.7109375" style="751" customWidth="1"/>
    <col min="2570" max="2570" width="3.85546875" style="751" customWidth="1"/>
    <col min="2571" max="2571" width="3.7109375" style="751" customWidth="1"/>
    <col min="2572" max="2572" width="12.7109375" style="751" customWidth="1"/>
    <col min="2573" max="2573" width="52.7109375" style="751" customWidth="1"/>
    <col min="2574" max="2577" width="0" style="751" hidden="1" customWidth="1"/>
    <col min="2578" max="2578" width="12.28515625" style="751" customWidth="1"/>
    <col min="2579" max="2579" width="6.42578125" style="751" customWidth="1"/>
    <col min="2580" max="2580" width="12.28515625" style="751" customWidth="1"/>
    <col min="2581" max="2581" width="0" style="751" hidden="1" customWidth="1"/>
    <col min="2582" max="2582" width="3.7109375" style="751" customWidth="1"/>
    <col min="2583" max="2583" width="11.140625" style="751" bestFit="1" customWidth="1"/>
    <col min="2584" max="2585" width="10.5703125" style="751"/>
    <col min="2586" max="2586" width="11.140625" style="751" customWidth="1"/>
    <col min="2587" max="2816" width="10.5703125" style="751"/>
    <col min="2817" max="2824" width="0" style="751" hidden="1" customWidth="1"/>
    <col min="2825" max="2825" width="3.7109375" style="751" customWidth="1"/>
    <col min="2826" max="2826" width="3.85546875" style="751" customWidth="1"/>
    <col min="2827" max="2827" width="3.7109375" style="751" customWidth="1"/>
    <col min="2828" max="2828" width="12.7109375" style="751" customWidth="1"/>
    <col min="2829" max="2829" width="52.7109375" style="751" customWidth="1"/>
    <col min="2830" max="2833" width="0" style="751" hidden="1" customWidth="1"/>
    <col min="2834" max="2834" width="12.28515625" style="751" customWidth="1"/>
    <col min="2835" max="2835" width="6.42578125" style="751" customWidth="1"/>
    <col min="2836" max="2836" width="12.28515625" style="751" customWidth="1"/>
    <col min="2837" max="2837" width="0" style="751" hidden="1" customWidth="1"/>
    <col min="2838" max="2838" width="3.7109375" style="751" customWidth="1"/>
    <col min="2839" max="2839" width="11.140625" style="751" bestFit="1" customWidth="1"/>
    <col min="2840" max="2841" width="10.5703125" style="751"/>
    <col min="2842" max="2842" width="11.140625" style="751" customWidth="1"/>
    <col min="2843" max="3072" width="10.5703125" style="751"/>
    <col min="3073" max="3080" width="0" style="751" hidden="1" customWidth="1"/>
    <col min="3081" max="3081" width="3.7109375" style="751" customWidth="1"/>
    <col min="3082" max="3082" width="3.85546875" style="751" customWidth="1"/>
    <col min="3083" max="3083" width="3.7109375" style="751" customWidth="1"/>
    <col min="3084" max="3084" width="12.7109375" style="751" customWidth="1"/>
    <col min="3085" max="3085" width="52.7109375" style="751" customWidth="1"/>
    <col min="3086" max="3089" width="0" style="751" hidden="1" customWidth="1"/>
    <col min="3090" max="3090" width="12.28515625" style="751" customWidth="1"/>
    <col min="3091" max="3091" width="6.42578125" style="751" customWidth="1"/>
    <col min="3092" max="3092" width="12.28515625" style="751" customWidth="1"/>
    <col min="3093" max="3093" width="0" style="751" hidden="1" customWidth="1"/>
    <col min="3094" max="3094" width="3.7109375" style="751" customWidth="1"/>
    <col min="3095" max="3095" width="11.140625" style="751" bestFit="1" customWidth="1"/>
    <col min="3096" max="3097" width="10.5703125" style="751"/>
    <col min="3098" max="3098" width="11.140625" style="751" customWidth="1"/>
    <col min="3099" max="3328" width="10.5703125" style="751"/>
    <col min="3329" max="3336" width="0" style="751" hidden="1" customWidth="1"/>
    <col min="3337" max="3337" width="3.7109375" style="751" customWidth="1"/>
    <col min="3338" max="3338" width="3.85546875" style="751" customWidth="1"/>
    <col min="3339" max="3339" width="3.7109375" style="751" customWidth="1"/>
    <col min="3340" max="3340" width="12.7109375" style="751" customWidth="1"/>
    <col min="3341" max="3341" width="52.7109375" style="751" customWidth="1"/>
    <col min="3342" max="3345" width="0" style="751" hidden="1" customWidth="1"/>
    <col min="3346" max="3346" width="12.28515625" style="751" customWidth="1"/>
    <col min="3347" max="3347" width="6.42578125" style="751" customWidth="1"/>
    <col min="3348" max="3348" width="12.28515625" style="751" customWidth="1"/>
    <col min="3349" max="3349" width="0" style="751" hidden="1" customWidth="1"/>
    <col min="3350" max="3350" width="3.7109375" style="751" customWidth="1"/>
    <col min="3351" max="3351" width="11.140625" style="751" bestFit="1" customWidth="1"/>
    <col min="3352" max="3353" width="10.5703125" style="751"/>
    <col min="3354" max="3354" width="11.140625" style="751" customWidth="1"/>
    <col min="3355" max="3584" width="10.5703125" style="751"/>
    <col min="3585" max="3592" width="0" style="751" hidden="1" customWidth="1"/>
    <col min="3593" max="3593" width="3.7109375" style="751" customWidth="1"/>
    <col min="3594" max="3594" width="3.85546875" style="751" customWidth="1"/>
    <col min="3595" max="3595" width="3.7109375" style="751" customWidth="1"/>
    <col min="3596" max="3596" width="12.7109375" style="751" customWidth="1"/>
    <col min="3597" max="3597" width="52.7109375" style="751" customWidth="1"/>
    <col min="3598" max="3601" width="0" style="751" hidden="1" customWidth="1"/>
    <col min="3602" max="3602" width="12.28515625" style="751" customWidth="1"/>
    <col min="3603" max="3603" width="6.42578125" style="751" customWidth="1"/>
    <col min="3604" max="3604" width="12.28515625" style="751" customWidth="1"/>
    <col min="3605" max="3605" width="0" style="751" hidden="1" customWidth="1"/>
    <col min="3606" max="3606" width="3.7109375" style="751" customWidth="1"/>
    <col min="3607" max="3607" width="11.140625" style="751" bestFit="1" customWidth="1"/>
    <col min="3608" max="3609" width="10.5703125" style="751"/>
    <col min="3610" max="3610" width="11.140625" style="751" customWidth="1"/>
    <col min="3611" max="3840" width="10.5703125" style="751"/>
    <col min="3841" max="3848" width="0" style="751" hidden="1" customWidth="1"/>
    <col min="3849" max="3849" width="3.7109375" style="751" customWidth="1"/>
    <col min="3850" max="3850" width="3.85546875" style="751" customWidth="1"/>
    <col min="3851" max="3851" width="3.7109375" style="751" customWidth="1"/>
    <col min="3852" max="3852" width="12.7109375" style="751" customWidth="1"/>
    <col min="3853" max="3853" width="52.7109375" style="751" customWidth="1"/>
    <col min="3854" max="3857" width="0" style="751" hidden="1" customWidth="1"/>
    <col min="3858" max="3858" width="12.28515625" style="751" customWidth="1"/>
    <col min="3859" max="3859" width="6.42578125" style="751" customWidth="1"/>
    <col min="3860" max="3860" width="12.28515625" style="751" customWidth="1"/>
    <col min="3861" max="3861" width="0" style="751" hidden="1" customWidth="1"/>
    <col min="3862" max="3862" width="3.7109375" style="751" customWidth="1"/>
    <col min="3863" max="3863" width="11.140625" style="751" bestFit="1" customWidth="1"/>
    <col min="3864" max="3865" width="10.5703125" style="751"/>
    <col min="3866" max="3866" width="11.140625" style="751" customWidth="1"/>
    <col min="3867" max="4096" width="10.5703125" style="751"/>
    <col min="4097" max="4104" width="0" style="751" hidden="1" customWidth="1"/>
    <col min="4105" max="4105" width="3.7109375" style="751" customWidth="1"/>
    <col min="4106" max="4106" width="3.85546875" style="751" customWidth="1"/>
    <col min="4107" max="4107" width="3.7109375" style="751" customWidth="1"/>
    <col min="4108" max="4108" width="12.7109375" style="751" customWidth="1"/>
    <col min="4109" max="4109" width="52.7109375" style="751" customWidth="1"/>
    <col min="4110" max="4113" width="0" style="751" hidden="1" customWidth="1"/>
    <col min="4114" max="4114" width="12.28515625" style="751" customWidth="1"/>
    <col min="4115" max="4115" width="6.42578125" style="751" customWidth="1"/>
    <col min="4116" max="4116" width="12.28515625" style="751" customWidth="1"/>
    <col min="4117" max="4117" width="0" style="751" hidden="1" customWidth="1"/>
    <col min="4118" max="4118" width="3.7109375" style="751" customWidth="1"/>
    <col min="4119" max="4119" width="11.140625" style="751" bestFit="1" customWidth="1"/>
    <col min="4120" max="4121" width="10.5703125" style="751"/>
    <col min="4122" max="4122" width="11.140625" style="751" customWidth="1"/>
    <col min="4123" max="4352" width="10.5703125" style="751"/>
    <col min="4353" max="4360" width="0" style="751" hidden="1" customWidth="1"/>
    <col min="4361" max="4361" width="3.7109375" style="751" customWidth="1"/>
    <col min="4362" max="4362" width="3.85546875" style="751" customWidth="1"/>
    <col min="4363" max="4363" width="3.7109375" style="751" customWidth="1"/>
    <col min="4364" max="4364" width="12.7109375" style="751" customWidth="1"/>
    <col min="4365" max="4365" width="52.7109375" style="751" customWidth="1"/>
    <col min="4366" max="4369" width="0" style="751" hidden="1" customWidth="1"/>
    <col min="4370" max="4370" width="12.28515625" style="751" customWidth="1"/>
    <col min="4371" max="4371" width="6.42578125" style="751" customWidth="1"/>
    <col min="4372" max="4372" width="12.28515625" style="751" customWidth="1"/>
    <col min="4373" max="4373" width="0" style="751" hidden="1" customWidth="1"/>
    <col min="4374" max="4374" width="3.7109375" style="751" customWidth="1"/>
    <col min="4375" max="4375" width="11.140625" style="751" bestFit="1" customWidth="1"/>
    <col min="4376" max="4377" width="10.5703125" style="751"/>
    <col min="4378" max="4378" width="11.140625" style="751" customWidth="1"/>
    <col min="4379" max="4608" width="10.5703125" style="751"/>
    <col min="4609" max="4616" width="0" style="751" hidden="1" customWidth="1"/>
    <col min="4617" max="4617" width="3.7109375" style="751" customWidth="1"/>
    <col min="4618" max="4618" width="3.85546875" style="751" customWidth="1"/>
    <col min="4619" max="4619" width="3.7109375" style="751" customWidth="1"/>
    <col min="4620" max="4620" width="12.7109375" style="751" customWidth="1"/>
    <col min="4621" max="4621" width="52.7109375" style="751" customWidth="1"/>
    <col min="4622" max="4625" width="0" style="751" hidden="1" customWidth="1"/>
    <col min="4626" max="4626" width="12.28515625" style="751" customWidth="1"/>
    <col min="4627" max="4627" width="6.42578125" style="751" customWidth="1"/>
    <col min="4628" max="4628" width="12.28515625" style="751" customWidth="1"/>
    <col min="4629" max="4629" width="0" style="751" hidden="1" customWidth="1"/>
    <col min="4630" max="4630" width="3.7109375" style="751" customWidth="1"/>
    <col min="4631" max="4631" width="11.140625" style="751" bestFit="1" customWidth="1"/>
    <col min="4632" max="4633" width="10.5703125" style="751"/>
    <col min="4634" max="4634" width="11.140625" style="751" customWidth="1"/>
    <col min="4635" max="4864" width="10.5703125" style="751"/>
    <col min="4865" max="4872" width="0" style="751" hidden="1" customWidth="1"/>
    <col min="4873" max="4873" width="3.7109375" style="751" customWidth="1"/>
    <col min="4874" max="4874" width="3.85546875" style="751" customWidth="1"/>
    <col min="4875" max="4875" width="3.7109375" style="751" customWidth="1"/>
    <col min="4876" max="4876" width="12.7109375" style="751" customWidth="1"/>
    <col min="4877" max="4877" width="52.7109375" style="751" customWidth="1"/>
    <col min="4878" max="4881" width="0" style="751" hidden="1" customWidth="1"/>
    <col min="4882" max="4882" width="12.28515625" style="751" customWidth="1"/>
    <col min="4883" max="4883" width="6.42578125" style="751" customWidth="1"/>
    <col min="4884" max="4884" width="12.28515625" style="751" customWidth="1"/>
    <col min="4885" max="4885" width="0" style="751" hidden="1" customWidth="1"/>
    <col min="4886" max="4886" width="3.7109375" style="751" customWidth="1"/>
    <col min="4887" max="4887" width="11.140625" style="751" bestFit="1" customWidth="1"/>
    <col min="4888" max="4889" width="10.5703125" style="751"/>
    <col min="4890" max="4890" width="11.140625" style="751" customWidth="1"/>
    <col min="4891" max="5120" width="10.5703125" style="751"/>
    <col min="5121" max="5128" width="0" style="751" hidden="1" customWidth="1"/>
    <col min="5129" max="5129" width="3.7109375" style="751" customWidth="1"/>
    <col min="5130" max="5130" width="3.85546875" style="751" customWidth="1"/>
    <col min="5131" max="5131" width="3.7109375" style="751" customWidth="1"/>
    <col min="5132" max="5132" width="12.7109375" style="751" customWidth="1"/>
    <col min="5133" max="5133" width="52.7109375" style="751" customWidth="1"/>
    <col min="5134" max="5137" width="0" style="751" hidden="1" customWidth="1"/>
    <col min="5138" max="5138" width="12.28515625" style="751" customWidth="1"/>
    <col min="5139" max="5139" width="6.42578125" style="751" customWidth="1"/>
    <col min="5140" max="5140" width="12.28515625" style="751" customWidth="1"/>
    <col min="5141" max="5141" width="0" style="751" hidden="1" customWidth="1"/>
    <col min="5142" max="5142" width="3.7109375" style="751" customWidth="1"/>
    <col min="5143" max="5143" width="11.140625" style="751" bestFit="1" customWidth="1"/>
    <col min="5144" max="5145" width="10.5703125" style="751"/>
    <col min="5146" max="5146" width="11.140625" style="751" customWidth="1"/>
    <col min="5147" max="5376" width="10.5703125" style="751"/>
    <col min="5377" max="5384" width="0" style="751" hidden="1" customWidth="1"/>
    <col min="5385" max="5385" width="3.7109375" style="751" customWidth="1"/>
    <col min="5386" max="5386" width="3.85546875" style="751" customWidth="1"/>
    <col min="5387" max="5387" width="3.7109375" style="751" customWidth="1"/>
    <col min="5388" max="5388" width="12.7109375" style="751" customWidth="1"/>
    <col min="5389" max="5389" width="52.7109375" style="751" customWidth="1"/>
    <col min="5390" max="5393" width="0" style="751" hidden="1" customWidth="1"/>
    <col min="5394" max="5394" width="12.28515625" style="751" customWidth="1"/>
    <col min="5395" max="5395" width="6.42578125" style="751" customWidth="1"/>
    <col min="5396" max="5396" width="12.28515625" style="751" customWidth="1"/>
    <col min="5397" max="5397" width="0" style="751" hidden="1" customWidth="1"/>
    <col min="5398" max="5398" width="3.7109375" style="751" customWidth="1"/>
    <col min="5399" max="5399" width="11.140625" style="751" bestFit="1" customWidth="1"/>
    <col min="5400" max="5401" width="10.5703125" style="751"/>
    <col min="5402" max="5402" width="11.140625" style="751" customWidth="1"/>
    <col min="5403" max="5632" width="10.5703125" style="751"/>
    <col min="5633" max="5640" width="0" style="751" hidden="1" customWidth="1"/>
    <col min="5641" max="5641" width="3.7109375" style="751" customWidth="1"/>
    <col min="5642" max="5642" width="3.85546875" style="751" customWidth="1"/>
    <col min="5643" max="5643" width="3.7109375" style="751" customWidth="1"/>
    <col min="5644" max="5644" width="12.7109375" style="751" customWidth="1"/>
    <col min="5645" max="5645" width="52.7109375" style="751" customWidth="1"/>
    <col min="5646" max="5649" width="0" style="751" hidden="1" customWidth="1"/>
    <col min="5650" max="5650" width="12.28515625" style="751" customWidth="1"/>
    <col min="5651" max="5651" width="6.42578125" style="751" customWidth="1"/>
    <col min="5652" max="5652" width="12.28515625" style="751" customWidth="1"/>
    <col min="5653" max="5653" width="0" style="751" hidden="1" customWidth="1"/>
    <col min="5654" max="5654" width="3.7109375" style="751" customWidth="1"/>
    <col min="5655" max="5655" width="11.140625" style="751" bestFit="1" customWidth="1"/>
    <col min="5656" max="5657" width="10.5703125" style="751"/>
    <col min="5658" max="5658" width="11.140625" style="751" customWidth="1"/>
    <col min="5659" max="5888" width="10.5703125" style="751"/>
    <col min="5889" max="5896" width="0" style="751" hidden="1" customWidth="1"/>
    <col min="5897" max="5897" width="3.7109375" style="751" customWidth="1"/>
    <col min="5898" max="5898" width="3.85546875" style="751" customWidth="1"/>
    <col min="5899" max="5899" width="3.7109375" style="751" customWidth="1"/>
    <col min="5900" max="5900" width="12.7109375" style="751" customWidth="1"/>
    <col min="5901" max="5901" width="52.7109375" style="751" customWidth="1"/>
    <col min="5902" max="5905" width="0" style="751" hidden="1" customWidth="1"/>
    <col min="5906" max="5906" width="12.28515625" style="751" customWidth="1"/>
    <col min="5907" max="5907" width="6.42578125" style="751" customWidth="1"/>
    <col min="5908" max="5908" width="12.28515625" style="751" customWidth="1"/>
    <col min="5909" max="5909" width="0" style="751" hidden="1" customWidth="1"/>
    <col min="5910" max="5910" width="3.7109375" style="751" customWidth="1"/>
    <col min="5911" max="5911" width="11.140625" style="751" bestFit="1" customWidth="1"/>
    <col min="5912" max="5913" width="10.5703125" style="751"/>
    <col min="5914" max="5914" width="11.140625" style="751" customWidth="1"/>
    <col min="5915" max="6144" width="10.5703125" style="751"/>
    <col min="6145" max="6152" width="0" style="751" hidden="1" customWidth="1"/>
    <col min="6153" max="6153" width="3.7109375" style="751" customWidth="1"/>
    <col min="6154" max="6154" width="3.85546875" style="751" customWidth="1"/>
    <col min="6155" max="6155" width="3.7109375" style="751" customWidth="1"/>
    <col min="6156" max="6156" width="12.7109375" style="751" customWidth="1"/>
    <col min="6157" max="6157" width="52.7109375" style="751" customWidth="1"/>
    <col min="6158" max="6161" width="0" style="751" hidden="1" customWidth="1"/>
    <col min="6162" max="6162" width="12.28515625" style="751" customWidth="1"/>
    <col min="6163" max="6163" width="6.42578125" style="751" customWidth="1"/>
    <col min="6164" max="6164" width="12.28515625" style="751" customWidth="1"/>
    <col min="6165" max="6165" width="0" style="751" hidden="1" customWidth="1"/>
    <col min="6166" max="6166" width="3.7109375" style="751" customWidth="1"/>
    <col min="6167" max="6167" width="11.140625" style="751" bestFit="1" customWidth="1"/>
    <col min="6168" max="6169" width="10.5703125" style="751"/>
    <col min="6170" max="6170" width="11.140625" style="751" customWidth="1"/>
    <col min="6171" max="6400" width="10.5703125" style="751"/>
    <col min="6401" max="6408" width="0" style="751" hidden="1" customWidth="1"/>
    <col min="6409" max="6409" width="3.7109375" style="751" customWidth="1"/>
    <col min="6410" max="6410" width="3.85546875" style="751" customWidth="1"/>
    <col min="6411" max="6411" width="3.7109375" style="751" customWidth="1"/>
    <col min="6412" max="6412" width="12.7109375" style="751" customWidth="1"/>
    <col min="6413" max="6413" width="52.7109375" style="751" customWidth="1"/>
    <col min="6414" max="6417" width="0" style="751" hidden="1" customWidth="1"/>
    <col min="6418" max="6418" width="12.28515625" style="751" customWidth="1"/>
    <col min="6419" max="6419" width="6.42578125" style="751" customWidth="1"/>
    <col min="6420" max="6420" width="12.28515625" style="751" customWidth="1"/>
    <col min="6421" max="6421" width="0" style="751" hidden="1" customWidth="1"/>
    <col min="6422" max="6422" width="3.7109375" style="751" customWidth="1"/>
    <col min="6423" max="6423" width="11.140625" style="751" bestFit="1" customWidth="1"/>
    <col min="6424" max="6425" width="10.5703125" style="751"/>
    <col min="6426" max="6426" width="11.140625" style="751" customWidth="1"/>
    <col min="6427" max="6656" width="10.5703125" style="751"/>
    <col min="6657" max="6664" width="0" style="751" hidden="1" customWidth="1"/>
    <col min="6665" max="6665" width="3.7109375" style="751" customWidth="1"/>
    <col min="6666" max="6666" width="3.85546875" style="751" customWidth="1"/>
    <col min="6667" max="6667" width="3.7109375" style="751" customWidth="1"/>
    <col min="6668" max="6668" width="12.7109375" style="751" customWidth="1"/>
    <col min="6669" max="6669" width="52.7109375" style="751" customWidth="1"/>
    <col min="6670" max="6673" width="0" style="751" hidden="1" customWidth="1"/>
    <col min="6674" max="6674" width="12.28515625" style="751" customWidth="1"/>
    <col min="6675" max="6675" width="6.42578125" style="751" customWidth="1"/>
    <col min="6676" max="6676" width="12.28515625" style="751" customWidth="1"/>
    <col min="6677" max="6677" width="0" style="751" hidden="1" customWidth="1"/>
    <col min="6678" max="6678" width="3.7109375" style="751" customWidth="1"/>
    <col min="6679" max="6679" width="11.140625" style="751" bestFit="1" customWidth="1"/>
    <col min="6680" max="6681" width="10.5703125" style="751"/>
    <col min="6682" max="6682" width="11.140625" style="751" customWidth="1"/>
    <col min="6683" max="6912" width="10.5703125" style="751"/>
    <col min="6913" max="6920" width="0" style="751" hidden="1" customWidth="1"/>
    <col min="6921" max="6921" width="3.7109375" style="751" customWidth="1"/>
    <col min="6922" max="6922" width="3.85546875" style="751" customWidth="1"/>
    <col min="6923" max="6923" width="3.7109375" style="751" customWidth="1"/>
    <col min="6924" max="6924" width="12.7109375" style="751" customWidth="1"/>
    <col min="6925" max="6925" width="52.7109375" style="751" customWidth="1"/>
    <col min="6926" max="6929" width="0" style="751" hidden="1" customWidth="1"/>
    <col min="6930" max="6930" width="12.28515625" style="751" customWidth="1"/>
    <col min="6931" max="6931" width="6.42578125" style="751" customWidth="1"/>
    <col min="6932" max="6932" width="12.28515625" style="751" customWidth="1"/>
    <col min="6933" max="6933" width="0" style="751" hidden="1" customWidth="1"/>
    <col min="6934" max="6934" width="3.7109375" style="751" customWidth="1"/>
    <col min="6935" max="6935" width="11.140625" style="751" bestFit="1" customWidth="1"/>
    <col min="6936" max="6937" width="10.5703125" style="751"/>
    <col min="6938" max="6938" width="11.140625" style="751" customWidth="1"/>
    <col min="6939" max="7168" width="10.5703125" style="751"/>
    <col min="7169" max="7176" width="0" style="751" hidden="1" customWidth="1"/>
    <col min="7177" max="7177" width="3.7109375" style="751" customWidth="1"/>
    <col min="7178" max="7178" width="3.85546875" style="751" customWidth="1"/>
    <col min="7179" max="7179" width="3.7109375" style="751" customWidth="1"/>
    <col min="7180" max="7180" width="12.7109375" style="751" customWidth="1"/>
    <col min="7181" max="7181" width="52.7109375" style="751" customWidth="1"/>
    <col min="7182" max="7185" width="0" style="751" hidden="1" customWidth="1"/>
    <col min="7186" max="7186" width="12.28515625" style="751" customWidth="1"/>
    <col min="7187" max="7187" width="6.42578125" style="751" customWidth="1"/>
    <col min="7188" max="7188" width="12.28515625" style="751" customWidth="1"/>
    <col min="7189" max="7189" width="0" style="751" hidden="1" customWidth="1"/>
    <col min="7190" max="7190" width="3.7109375" style="751" customWidth="1"/>
    <col min="7191" max="7191" width="11.140625" style="751" bestFit="1" customWidth="1"/>
    <col min="7192" max="7193" width="10.5703125" style="751"/>
    <col min="7194" max="7194" width="11.140625" style="751" customWidth="1"/>
    <col min="7195" max="7424" width="10.5703125" style="751"/>
    <col min="7425" max="7432" width="0" style="751" hidden="1" customWidth="1"/>
    <col min="7433" max="7433" width="3.7109375" style="751" customWidth="1"/>
    <col min="7434" max="7434" width="3.85546875" style="751" customWidth="1"/>
    <col min="7435" max="7435" width="3.7109375" style="751" customWidth="1"/>
    <col min="7436" max="7436" width="12.7109375" style="751" customWidth="1"/>
    <col min="7437" max="7437" width="52.7109375" style="751" customWidth="1"/>
    <col min="7438" max="7441" width="0" style="751" hidden="1" customWidth="1"/>
    <col min="7442" max="7442" width="12.28515625" style="751" customWidth="1"/>
    <col min="7443" max="7443" width="6.42578125" style="751" customWidth="1"/>
    <col min="7444" max="7444" width="12.28515625" style="751" customWidth="1"/>
    <col min="7445" max="7445" width="0" style="751" hidden="1" customWidth="1"/>
    <col min="7446" max="7446" width="3.7109375" style="751" customWidth="1"/>
    <col min="7447" max="7447" width="11.140625" style="751" bestFit="1" customWidth="1"/>
    <col min="7448" max="7449" width="10.5703125" style="751"/>
    <col min="7450" max="7450" width="11.140625" style="751" customWidth="1"/>
    <col min="7451" max="7680" width="10.5703125" style="751"/>
    <col min="7681" max="7688" width="0" style="751" hidden="1" customWidth="1"/>
    <col min="7689" max="7689" width="3.7109375" style="751" customWidth="1"/>
    <col min="7690" max="7690" width="3.85546875" style="751" customWidth="1"/>
    <col min="7691" max="7691" width="3.7109375" style="751" customWidth="1"/>
    <col min="7692" max="7692" width="12.7109375" style="751" customWidth="1"/>
    <col min="7693" max="7693" width="52.7109375" style="751" customWidth="1"/>
    <col min="7694" max="7697" width="0" style="751" hidden="1" customWidth="1"/>
    <col min="7698" max="7698" width="12.28515625" style="751" customWidth="1"/>
    <col min="7699" max="7699" width="6.42578125" style="751" customWidth="1"/>
    <col min="7700" max="7700" width="12.28515625" style="751" customWidth="1"/>
    <col min="7701" max="7701" width="0" style="751" hidden="1" customWidth="1"/>
    <col min="7702" max="7702" width="3.7109375" style="751" customWidth="1"/>
    <col min="7703" max="7703" width="11.140625" style="751" bestFit="1" customWidth="1"/>
    <col min="7704" max="7705" width="10.5703125" style="751"/>
    <col min="7706" max="7706" width="11.140625" style="751" customWidth="1"/>
    <col min="7707" max="7936" width="10.5703125" style="751"/>
    <col min="7937" max="7944" width="0" style="751" hidden="1" customWidth="1"/>
    <col min="7945" max="7945" width="3.7109375" style="751" customWidth="1"/>
    <col min="7946" max="7946" width="3.85546875" style="751" customWidth="1"/>
    <col min="7947" max="7947" width="3.7109375" style="751" customWidth="1"/>
    <col min="7948" max="7948" width="12.7109375" style="751" customWidth="1"/>
    <col min="7949" max="7949" width="52.7109375" style="751" customWidth="1"/>
    <col min="7950" max="7953" width="0" style="751" hidden="1" customWidth="1"/>
    <col min="7954" max="7954" width="12.28515625" style="751" customWidth="1"/>
    <col min="7955" max="7955" width="6.42578125" style="751" customWidth="1"/>
    <col min="7956" max="7956" width="12.28515625" style="751" customWidth="1"/>
    <col min="7957" max="7957" width="0" style="751" hidden="1" customWidth="1"/>
    <col min="7958" max="7958" width="3.7109375" style="751" customWidth="1"/>
    <col min="7959" max="7959" width="11.140625" style="751" bestFit="1" customWidth="1"/>
    <col min="7960" max="7961" width="10.5703125" style="751"/>
    <col min="7962" max="7962" width="11.140625" style="751" customWidth="1"/>
    <col min="7963" max="8192" width="10.5703125" style="751"/>
    <col min="8193" max="8200" width="0" style="751" hidden="1" customWidth="1"/>
    <col min="8201" max="8201" width="3.7109375" style="751" customWidth="1"/>
    <col min="8202" max="8202" width="3.85546875" style="751" customWidth="1"/>
    <col min="8203" max="8203" width="3.7109375" style="751" customWidth="1"/>
    <col min="8204" max="8204" width="12.7109375" style="751" customWidth="1"/>
    <col min="8205" max="8205" width="52.7109375" style="751" customWidth="1"/>
    <col min="8206" max="8209" width="0" style="751" hidden="1" customWidth="1"/>
    <col min="8210" max="8210" width="12.28515625" style="751" customWidth="1"/>
    <col min="8211" max="8211" width="6.42578125" style="751" customWidth="1"/>
    <col min="8212" max="8212" width="12.28515625" style="751" customWidth="1"/>
    <col min="8213" max="8213" width="0" style="751" hidden="1" customWidth="1"/>
    <col min="8214" max="8214" width="3.7109375" style="751" customWidth="1"/>
    <col min="8215" max="8215" width="11.140625" style="751" bestFit="1" customWidth="1"/>
    <col min="8216" max="8217" width="10.5703125" style="751"/>
    <col min="8218" max="8218" width="11.140625" style="751" customWidth="1"/>
    <col min="8219" max="8448" width="10.5703125" style="751"/>
    <col min="8449" max="8456" width="0" style="751" hidden="1" customWidth="1"/>
    <col min="8457" max="8457" width="3.7109375" style="751" customWidth="1"/>
    <col min="8458" max="8458" width="3.85546875" style="751" customWidth="1"/>
    <col min="8459" max="8459" width="3.7109375" style="751" customWidth="1"/>
    <col min="8460" max="8460" width="12.7109375" style="751" customWidth="1"/>
    <col min="8461" max="8461" width="52.7109375" style="751" customWidth="1"/>
    <col min="8462" max="8465" width="0" style="751" hidden="1" customWidth="1"/>
    <col min="8466" max="8466" width="12.28515625" style="751" customWidth="1"/>
    <col min="8467" max="8467" width="6.42578125" style="751" customWidth="1"/>
    <col min="8468" max="8468" width="12.28515625" style="751" customWidth="1"/>
    <col min="8469" max="8469" width="0" style="751" hidden="1" customWidth="1"/>
    <col min="8470" max="8470" width="3.7109375" style="751" customWidth="1"/>
    <col min="8471" max="8471" width="11.140625" style="751" bestFit="1" customWidth="1"/>
    <col min="8472" max="8473" width="10.5703125" style="751"/>
    <col min="8474" max="8474" width="11.140625" style="751" customWidth="1"/>
    <col min="8475" max="8704" width="10.5703125" style="751"/>
    <col min="8705" max="8712" width="0" style="751" hidden="1" customWidth="1"/>
    <col min="8713" max="8713" width="3.7109375" style="751" customWidth="1"/>
    <col min="8714" max="8714" width="3.85546875" style="751" customWidth="1"/>
    <col min="8715" max="8715" width="3.7109375" style="751" customWidth="1"/>
    <col min="8716" max="8716" width="12.7109375" style="751" customWidth="1"/>
    <col min="8717" max="8717" width="52.7109375" style="751" customWidth="1"/>
    <col min="8718" max="8721" width="0" style="751" hidden="1" customWidth="1"/>
    <col min="8722" max="8722" width="12.28515625" style="751" customWidth="1"/>
    <col min="8723" max="8723" width="6.42578125" style="751" customWidth="1"/>
    <col min="8724" max="8724" width="12.28515625" style="751" customWidth="1"/>
    <col min="8725" max="8725" width="0" style="751" hidden="1" customWidth="1"/>
    <col min="8726" max="8726" width="3.7109375" style="751" customWidth="1"/>
    <col min="8727" max="8727" width="11.140625" style="751" bestFit="1" customWidth="1"/>
    <col min="8728" max="8729" width="10.5703125" style="751"/>
    <col min="8730" max="8730" width="11.140625" style="751" customWidth="1"/>
    <col min="8731" max="8960" width="10.5703125" style="751"/>
    <col min="8961" max="8968" width="0" style="751" hidden="1" customWidth="1"/>
    <col min="8969" max="8969" width="3.7109375" style="751" customWidth="1"/>
    <col min="8970" max="8970" width="3.85546875" style="751" customWidth="1"/>
    <col min="8971" max="8971" width="3.7109375" style="751" customWidth="1"/>
    <col min="8972" max="8972" width="12.7109375" style="751" customWidth="1"/>
    <col min="8973" max="8973" width="52.7109375" style="751" customWidth="1"/>
    <col min="8974" max="8977" width="0" style="751" hidden="1" customWidth="1"/>
    <col min="8978" max="8978" width="12.28515625" style="751" customWidth="1"/>
    <col min="8979" max="8979" width="6.42578125" style="751" customWidth="1"/>
    <col min="8980" max="8980" width="12.28515625" style="751" customWidth="1"/>
    <col min="8981" max="8981" width="0" style="751" hidden="1" customWidth="1"/>
    <col min="8982" max="8982" width="3.7109375" style="751" customWidth="1"/>
    <col min="8983" max="8983" width="11.140625" style="751" bestFit="1" customWidth="1"/>
    <col min="8984" max="8985" width="10.5703125" style="751"/>
    <col min="8986" max="8986" width="11.140625" style="751" customWidth="1"/>
    <col min="8987" max="9216" width="10.5703125" style="751"/>
    <col min="9217" max="9224" width="0" style="751" hidden="1" customWidth="1"/>
    <col min="9225" max="9225" width="3.7109375" style="751" customWidth="1"/>
    <col min="9226" max="9226" width="3.85546875" style="751" customWidth="1"/>
    <col min="9227" max="9227" width="3.7109375" style="751" customWidth="1"/>
    <col min="9228" max="9228" width="12.7109375" style="751" customWidth="1"/>
    <col min="9229" max="9229" width="52.7109375" style="751" customWidth="1"/>
    <col min="9230" max="9233" width="0" style="751" hidden="1" customWidth="1"/>
    <col min="9234" max="9234" width="12.28515625" style="751" customWidth="1"/>
    <col min="9235" max="9235" width="6.42578125" style="751" customWidth="1"/>
    <col min="9236" max="9236" width="12.28515625" style="751" customWidth="1"/>
    <col min="9237" max="9237" width="0" style="751" hidden="1" customWidth="1"/>
    <col min="9238" max="9238" width="3.7109375" style="751" customWidth="1"/>
    <col min="9239" max="9239" width="11.140625" style="751" bestFit="1" customWidth="1"/>
    <col min="9240" max="9241" width="10.5703125" style="751"/>
    <col min="9242" max="9242" width="11.140625" style="751" customWidth="1"/>
    <col min="9243" max="9472" width="10.5703125" style="751"/>
    <col min="9473" max="9480" width="0" style="751" hidden="1" customWidth="1"/>
    <col min="9481" max="9481" width="3.7109375" style="751" customWidth="1"/>
    <col min="9482" max="9482" width="3.85546875" style="751" customWidth="1"/>
    <col min="9483" max="9483" width="3.7109375" style="751" customWidth="1"/>
    <col min="9484" max="9484" width="12.7109375" style="751" customWidth="1"/>
    <col min="9485" max="9485" width="52.7109375" style="751" customWidth="1"/>
    <col min="9486" max="9489" width="0" style="751" hidden="1" customWidth="1"/>
    <col min="9490" max="9490" width="12.28515625" style="751" customWidth="1"/>
    <col min="9491" max="9491" width="6.42578125" style="751" customWidth="1"/>
    <col min="9492" max="9492" width="12.28515625" style="751" customWidth="1"/>
    <col min="9493" max="9493" width="0" style="751" hidden="1" customWidth="1"/>
    <col min="9494" max="9494" width="3.7109375" style="751" customWidth="1"/>
    <col min="9495" max="9495" width="11.140625" style="751" bestFit="1" customWidth="1"/>
    <col min="9496" max="9497" width="10.5703125" style="751"/>
    <col min="9498" max="9498" width="11.140625" style="751" customWidth="1"/>
    <col min="9499" max="9728" width="10.5703125" style="751"/>
    <col min="9729" max="9736" width="0" style="751" hidden="1" customWidth="1"/>
    <col min="9737" max="9737" width="3.7109375" style="751" customWidth="1"/>
    <col min="9738" max="9738" width="3.85546875" style="751" customWidth="1"/>
    <col min="9739" max="9739" width="3.7109375" style="751" customWidth="1"/>
    <col min="9740" max="9740" width="12.7109375" style="751" customWidth="1"/>
    <col min="9741" max="9741" width="52.7109375" style="751" customWidth="1"/>
    <col min="9742" max="9745" width="0" style="751" hidden="1" customWidth="1"/>
    <col min="9746" max="9746" width="12.28515625" style="751" customWidth="1"/>
    <col min="9747" max="9747" width="6.42578125" style="751" customWidth="1"/>
    <col min="9748" max="9748" width="12.28515625" style="751" customWidth="1"/>
    <col min="9749" max="9749" width="0" style="751" hidden="1" customWidth="1"/>
    <col min="9750" max="9750" width="3.7109375" style="751" customWidth="1"/>
    <col min="9751" max="9751" width="11.140625" style="751" bestFit="1" customWidth="1"/>
    <col min="9752" max="9753" width="10.5703125" style="751"/>
    <col min="9754" max="9754" width="11.140625" style="751" customWidth="1"/>
    <col min="9755" max="9984" width="10.5703125" style="751"/>
    <col min="9985" max="9992" width="0" style="751" hidden="1" customWidth="1"/>
    <col min="9993" max="9993" width="3.7109375" style="751" customWidth="1"/>
    <col min="9994" max="9994" width="3.85546875" style="751" customWidth="1"/>
    <col min="9995" max="9995" width="3.7109375" style="751" customWidth="1"/>
    <col min="9996" max="9996" width="12.7109375" style="751" customWidth="1"/>
    <col min="9997" max="9997" width="52.7109375" style="751" customWidth="1"/>
    <col min="9998" max="10001" width="0" style="751" hidden="1" customWidth="1"/>
    <col min="10002" max="10002" width="12.28515625" style="751" customWidth="1"/>
    <col min="10003" max="10003" width="6.42578125" style="751" customWidth="1"/>
    <col min="10004" max="10004" width="12.28515625" style="751" customWidth="1"/>
    <col min="10005" max="10005" width="0" style="751" hidden="1" customWidth="1"/>
    <col min="10006" max="10006" width="3.7109375" style="751" customWidth="1"/>
    <col min="10007" max="10007" width="11.140625" style="751" bestFit="1" customWidth="1"/>
    <col min="10008" max="10009" width="10.5703125" style="751"/>
    <col min="10010" max="10010" width="11.140625" style="751" customWidth="1"/>
    <col min="10011" max="10240" width="10.5703125" style="751"/>
    <col min="10241" max="10248" width="0" style="751" hidden="1" customWidth="1"/>
    <col min="10249" max="10249" width="3.7109375" style="751" customWidth="1"/>
    <col min="10250" max="10250" width="3.85546875" style="751" customWidth="1"/>
    <col min="10251" max="10251" width="3.7109375" style="751" customWidth="1"/>
    <col min="10252" max="10252" width="12.7109375" style="751" customWidth="1"/>
    <col min="10253" max="10253" width="52.7109375" style="751" customWidth="1"/>
    <col min="10254" max="10257" width="0" style="751" hidden="1" customWidth="1"/>
    <col min="10258" max="10258" width="12.28515625" style="751" customWidth="1"/>
    <col min="10259" max="10259" width="6.42578125" style="751" customWidth="1"/>
    <col min="10260" max="10260" width="12.28515625" style="751" customWidth="1"/>
    <col min="10261" max="10261" width="0" style="751" hidden="1" customWidth="1"/>
    <col min="10262" max="10262" width="3.7109375" style="751" customWidth="1"/>
    <col min="10263" max="10263" width="11.140625" style="751" bestFit="1" customWidth="1"/>
    <col min="10264" max="10265" width="10.5703125" style="751"/>
    <col min="10266" max="10266" width="11.140625" style="751" customWidth="1"/>
    <col min="10267" max="10496" width="10.5703125" style="751"/>
    <col min="10497" max="10504" width="0" style="751" hidden="1" customWidth="1"/>
    <col min="10505" max="10505" width="3.7109375" style="751" customWidth="1"/>
    <col min="10506" max="10506" width="3.85546875" style="751" customWidth="1"/>
    <col min="10507" max="10507" width="3.7109375" style="751" customWidth="1"/>
    <col min="10508" max="10508" width="12.7109375" style="751" customWidth="1"/>
    <col min="10509" max="10509" width="52.7109375" style="751" customWidth="1"/>
    <col min="10510" max="10513" width="0" style="751" hidden="1" customWidth="1"/>
    <col min="10514" max="10514" width="12.28515625" style="751" customWidth="1"/>
    <col min="10515" max="10515" width="6.42578125" style="751" customWidth="1"/>
    <col min="10516" max="10516" width="12.28515625" style="751" customWidth="1"/>
    <col min="10517" max="10517" width="0" style="751" hidden="1" customWidth="1"/>
    <col min="10518" max="10518" width="3.7109375" style="751" customWidth="1"/>
    <col min="10519" max="10519" width="11.140625" style="751" bestFit="1" customWidth="1"/>
    <col min="10520" max="10521" width="10.5703125" style="751"/>
    <col min="10522" max="10522" width="11.140625" style="751" customWidth="1"/>
    <col min="10523" max="10752" width="10.5703125" style="751"/>
    <col min="10753" max="10760" width="0" style="751" hidden="1" customWidth="1"/>
    <col min="10761" max="10761" width="3.7109375" style="751" customWidth="1"/>
    <col min="10762" max="10762" width="3.85546875" style="751" customWidth="1"/>
    <col min="10763" max="10763" width="3.7109375" style="751" customWidth="1"/>
    <col min="10764" max="10764" width="12.7109375" style="751" customWidth="1"/>
    <col min="10765" max="10765" width="52.7109375" style="751" customWidth="1"/>
    <col min="10766" max="10769" width="0" style="751" hidden="1" customWidth="1"/>
    <col min="10770" max="10770" width="12.28515625" style="751" customWidth="1"/>
    <col min="10771" max="10771" width="6.42578125" style="751" customWidth="1"/>
    <col min="10772" max="10772" width="12.28515625" style="751" customWidth="1"/>
    <col min="10773" max="10773" width="0" style="751" hidden="1" customWidth="1"/>
    <col min="10774" max="10774" width="3.7109375" style="751" customWidth="1"/>
    <col min="10775" max="10775" width="11.140625" style="751" bestFit="1" customWidth="1"/>
    <col min="10776" max="10777" width="10.5703125" style="751"/>
    <col min="10778" max="10778" width="11.140625" style="751" customWidth="1"/>
    <col min="10779" max="11008" width="10.5703125" style="751"/>
    <col min="11009" max="11016" width="0" style="751" hidden="1" customWidth="1"/>
    <col min="11017" max="11017" width="3.7109375" style="751" customWidth="1"/>
    <col min="11018" max="11018" width="3.85546875" style="751" customWidth="1"/>
    <col min="11019" max="11019" width="3.7109375" style="751" customWidth="1"/>
    <col min="11020" max="11020" width="12.7109375" style="751" customWidth="1"/>
    <col min="11021" max="11021" width="52.7109375" style="751" customWidth="1"/>
    <col min="11022" max="11025" width="0" style="751" hidden="1" customWidth="1"/>
    <col min="11026" max="11026" width="12.28515625" style="751" customWidth="1"/>
    <col min="11027" max="11027" width="6.42578125" style="751" customWidth="1"/>
    <col min="11028" max="11028" width="12.28515625" style="751" customWidth="1"/>
    <col min="11029" max="11029" width="0" style="751" hidden="1" customWidth="1"/>
    <col min="11030" max="11030" width="3.7109375" style="751" customWidth="1"/>
    <col min="11031" max="11031" width="11.140625" style="751" bestFit="1" customWidth="1"/>
    <col min="11032" max="11033" width="10.5703125" style="751"/>
    <col min="11034" max="11034" width="11.140625" style="751" customWidth="1"/>
    <col min="11035" max="11264" width="10.5703125" style="751"/>
    <col min="11265" max="11272" width="0" style="751" hidden="1" customWidth="1"/>
    <col min="11273" max="11273" width="3.7109375" style="751" customWidth="1"/>
    <col min="11274" max="11274" width="3.85546875" style="751" customWidth="1"/>
    <col min="11275" max="11275" width="3.7109375" style="751" customWidth="1"/>
    <col min="11276" max="11276" width="12.7109375" style="751" customWidth="1"/>
    <col min="11277" max="11277" width="52.7109375" style="751" customWidth="1"/>
    <col min="11278" max="11281" width="0" style="751" hidden="1" customWidth="1"/>
    <col min="11282" max="11282" width="12.28515625" style="751" customWidth="1"/>
    <col min="11283" max="11283" width="6.42578125" style="751" customWidth="1"/>
    <col min="11284" max="11284" width="12.28515625" style="751" customWidth="1"/>
    <col min="11285" max="11285" width="0" style="751" hidden="1" customWidth="1"/>
    <col min="11286" max="11286" width="3.7109375" style="751" customWidth="1"/>
    <col min="11287" max="11287" width="11.140625" style="751" bestFit="1" customWidth="1"/>
    <col min="11288" max="11289" width="10.5703125" style="751"/>
    <col min="11290" max="11290" width="11.140625" style="751" customWidth="1"/>
    <col min="11291" max="11520" width="10.5703125" style="751"/>
    <col min="11521" max="11528" width="0" style="751" hidden="1" customWidth="1"/>
    <col min="11529" max="11529" width="3.7109375" style="751" customWidth="1"/>
    <col min="11530" max="11530" width="3.85546875" style="751" customWidth="1"/>
    <col min="11531" max="11531" width="3.7109375" style="751" customWidth="1"/>
    <col min="11532" max="11532" width="12.7109375" style="751" customWidth="1"/>
    <col min="11533" max="11533" width="52.7109375" style="751" customWidth="1"/>
    <col min="11534" max="11537" width="0" style="751" hidden="1" customWidth="1"/>
    <col min="11538" max="11538" width="12.28515625" style="751" customWidth="1"/>
    <col min="11539" max="11539" width="6.42578125" style="751" customWidth="1"/>
    <col min="11540" max="11540" width="12.28515625" style="751" customWidth="1"/>
    <col min="11541" max="11541" width="0" style="751" hidden="1" customWidth="1"/>
    <col min="11542" max="11542" width="3.7109375" style="751" customWidth="1"/>
    <col min="11543" max="11543" width="11.140625" style="751" bestFit="1" customWidth="1"/>
    <col min="11544" max="11545" width="10.5703125" style="751"/>
    <col min="11546" max="11546" width="11.140625" style="751" customWidth="1"/>
    <col min="11547" max="11776" width="10.5703125" style="751"/>
    <col min="11777" max="11784" width="0" style="751" hidden="1" customWidth="1"/>
    <col min="11785" max="11785" width="3.7109375" style="751" customWidth="1"/>
    <col min="11786" max="11786" width="3.85546875" style="751" customWidth="1"/>
    <col min="11787" max="11787" width="3.7109375" style="751" customWidth="1"/>
    <col min="11788" max="11788" width="12.7109375" style="751" customWidth="1"/>
    <col min="11789" max="11789" width="52.7109375" style="751" customWidth="1"/>
    <col min="11790" max="11793" width="0" style="751" hidden="1" customWidth="1"/>
    <col min="11794" max="11794" width="12.28515625" style="751" customWidth="1"/>
    <col min="11795" max="11795" width="6.42578125" style="751" customWidth="1"/>
    <col min="11796" max="11796" width="12.28515625" style="751" customWidth="1"/>
    <col min="11797" max="11797" width="0" style="751" hidden="1" customWidth="1"/>
    <col min="11798" max="11798" width="3.7109375" style="751" customWidth="1"/>
    <col min="11799" max="11799" width="11.140625" style="751" bestFit="1" customWidth="1"/>
    <col min="11800" max="11801" width="10.5703125" style="751"/>
    <col min="11802" max="11802" width="11.140625" style="751" customWidth="1"/>
    <col min="11803" max="12032" width="10.5703125" style="751"/>
    <col min="12033" max="12040" width="0" style="751" hidden="1" customWidth="1"/>
    <col min="12041" max="12041" width="3.7109375" style="751" customWidth="1"/>
    <col min="12042" max="12042" width="3.85546875" style="751" customWidth="1"/>
    <col min="12043" max="12043" width="3.7109375" style="751" customWidth="1"/>
    <col min="12044" max="12044" width="12.7109375" style="751" customWidth="1"/>
    <col min="12045" max="12045" width="52.7109375" style="751" customWidth="1"/>
    <col min="12046" max="12049" width="0" style="751" hidden="1" customWidth="1"/>
    <col min="12050" max="12050" width="12.28515625" style="751" customWidth="1"/>
    <col min="12051" max="12051" width="6.42578125" style="751" customWidth="1"/>
    <col min="12052" max="12052" width="12.28515625" style="751" customWidth="1"/>
    <col min="12053" max="12053" width="0" style="751" hidden="1" customWidth="1"/>
    <col min="12054" max="12054" width="3.7109375" style="751" customWidth="1"/>
    <col min="12055" max="12055" width="11.140625" style="751" bestFit="1" customWidth="1"/>
    <col min="12056" max="12057" width="10.5703125" style="751"/>
    <col min="12058" max="12058" width="11.140625" style="751" customWidth="1"/>
    <col min="12059" max="12288" width="10.5703125" style="751"/>
    <col min="12289" max="12296" width="0" style="751" hidden="1" customWidth="1"/>
    <col min="12297" max="12297" width="3.7109375" style="751" customWidth="1"/>
    <col min="12298" max="12298" width="3.85546875" style="751" customWidth="1"/>
    <col min="12299" max="12299" width="3.7109375" style="751" customWidth="1"/>
    <col min="12300" max="12300" width="12.7109375" style="751" customWidth="1"/>
    <col min="12301" max="12301" width="52.7109375" style="751" customWidth="1"/>
    <col min="12302" max="12305" width="0" style="751" hidden="1" customWidth="1"/>
    <col min="12306" max="12306" width="12.28515625" style="751" customWidth="1"/>
    <col min="12307" max="12307" width="6.42578125" style="751" customWidth="1"/>
    <col min="12308" max="12308" width="12.28515625" style="751" customWidth="1"/>
    <col min="12309" max="12309" width="0" style="751" hidden="1" customWidth="1"/>
    <col min="12310" max="12310" width="3.7109375" style="751" customWidth="1"/>
    <col min="12311" max="12311" width="11.140625" style="751" bestFit="1" customWidth="1"/>
    <col min="12312" max="12313" width="10.5703125" style="751"/>
    <col min="12314" max="12314" width="11.140625" style="751" customWidth="1"/>
    <col min="12315" max="12544" width="10.5703125" style="751"/>
    <col min="12545" max="12552" width="0" style="751" hidden="1" customWidth="1"/>
    <col min="12553" max="12553" width="3.7109375" style="751" customWidth="1"/>
    <col min="12554" max="12554" width="3.85546875" style="751" customWidth="1"/>
    <col min="12555" max="12555" width="3.7109375" style="751" customWidth="1"/>
    <col min="12556" max="12556" width="12.7109375" style="751" customWidth="1"/>
    <col min="12557" max="12557" width="52.7109375" style="751" customWidth="1"/>
    <col min="12558" max="12561" width="0" style="751" hidden="1" customWidth="1"/>
    <col min="12562" max="12562" width="12.28515625" style="751" customWidth="1"/>
    <col min="12563" max="12563" width="6.42578125" style="751" customWidth="1"/>
    <col min="12564" max="12564" width="12.28515625" style="751" customWidth="1"/>
    <col min="12565" max="12565" width="0" style="751" hidden="1" customWidth="1"/>
    <col min="12566" max="12566" width="3.7109375" style="751" customWidth="1"/>
    <col min="12567" max="12567" width="11.140625" style="751" bestFit="1" customWidth="1"/>
    <col min="12568" max="12569" width="10.5703125" style="751"/>
    <col min="12570" max="12570" width="11.140625" style="751" customWidth="1"/>
    <col min="12571" max="12800" width="10.5703125" style="751"/>
    <col min="12801" max="12808" width="0" style="751" hidden="1" customWidth="1"/>
    <col min="12809" max="12809" width="3.7109375" style="751" customWidth="1"/>
    <col min="12810" max="12810" width="3.85546875" style="751" customWidth="1"/>
    <col min="12811" max="12811" width="3.7109375" style="751" customWidth="1"/>
    <col min="12812" max="12812" width="12.7109375" style="751" customWidth="1"/>
    <col min="12813" max="12813" width="52.7109375" style="751" customWidth="1"/>
    <col min="12814" max="12817" width="0" style="751" hidden="1" customWidth="1"/>
    <col min="12818" max="12818" width="12.28515625" style="751" customWidth="1"/>
    <col min="12819" max="12819" width="6.42578125" style="751" customWidth="1"/>
    <col min="12820" max="12820" width="12.28515625" style="751" customWidth="1"/>
    <col min="12821" max="12821" width="0" style="751" hidden="1" customWidth="1"/>
    <col min="12822" max="12822" width="3.7109375" style="751" customWidth="1"/>
    <col min="12823" max="12823" width="11.140625" style="751" bestFit="1" customWidth="1"/>
    <col min="12824" max="12825" width="10.5703125" style="751"/>
    <col min="12826" max="12826" width="11.140625" style="751" customWidth="1"/>
    <col min="12827" max="13056" width="10.5703125" style="751"/>
    <col min="13057" max="13064" width="0" style="751" hidden="1" customWidth="1"/>
    <col min="13065" max="13065" width="3.7109375" style="751" customWidth="1"/>
    <col min="13066" max="13066" width="3.85546875" style="751" customWidth="1"/>
    <col min="13067" max="13067" width="3.7109375" style="751" customWidth="1"/>
    <col min="13068" max="13068" width="12.7109375" style="751" customWidth="1"/>
    <col min="13069" max="13069" width="52.7109375" style="751" customWidth="1"/>
    <col min="13070" max="13073" width="0" style="751" hidden="1" customWidth="1"/>
    <col min="13074" max="13074" width="12.28515625" style="751" customWidth="1"/>
    <col min="13075" max="13075" width="6.42578125" style="751" customWidth="1"/>
    <col min="13076" max="13076" width="12.28515625" style="751" customWidth="1"/>
    <col min="13077" max="13077" width="0" style="751" hidden="1" customWidth="1"/>
    <col min="13078" max="13078" width="3.7109375" style="751" customWidth="1"/>
    <col min="13079" max="13079" width="11.140625" style="751" bestFit="1" customWidth="1"/>
    <col min="13080" max="13081" width="10.5703125" style="751"/>
    <col min="13082" max="13082" width="11.140625" style="751" customWidth="1"/>
    <col min="13083" max="13312" width="10.5703125" style="751"/>
    <col min="13313" max="13320" width="0" style="751" hidden="1" customWidth="1"/>
    <col min="13321" max="13321" width="3.7109375" style="751" customWidth="1"/>
    <col min="13322" max="13322" width="3.85546875" style="751" customWidth="1"/>
    <col min="13323" max="13323" width="3.7109375" style="751" customWidth="1"/>
    <col min="13324" max="13324" width="12.7109375" style="751" customWidth="1"/>
    <col min="13325" max="13325" width="52.7109375" style="751" customWidth="1"/>
    <col min="13326" max="13329" width="0" style="751" hidden="1" customWidth="1"/>
    <col min="13330" max="13330" width="12.28515625" style="751" customWidth="1"/>
    <col min="13331" max="13331" width="6.42578125" style="751" customWidth="1"/>
    <col min="13332" max="13332" width="12.28515625" style="751" customWidth="1"/>
    <col min="13333" max="13333" width="0" style="751" hidden="1" customWidth="1"/>
    <col min="13334" max="13334" width="3.7109375" style="751" customWidth="1"/>
    <col min="13335" max="13335" width="11.140625" style="751" bestFit="1" customWidth="1"/>
    <col min="13336" max="13337" width="10.5703125" style="751"/>
    <col min="13338" max="13338" width="11.140625" style="751" customWidth="1"/>
    <col min="13339" max="13568" width="10.5703125" style="751"/>
    <col min="13569" max="13576" width="0" style="751" hidden="1" customWidth="1"/>
    <col min="13577" max="13577" width="3.7109375" style="751" customWidth="1"/>
    <col min="13578" max="13578" width="3.85546875" style="751" customWidth="1"/>
    <col min="13579" max="13579" width="3.7109375" style="751" customWidth="1"/>
    <col min="13580" max="13580" width="12.7109375" style="751" customWidth="1"/>
    <col min="13581" max="13581" width="52.7109375" style="751" customWidth="1"/>
    <col min="13582" max="13585" width="0" style="751" hidden="1" customWidth="1"/>
    <col min="13586" max="13586" width="12.28515625" style="751" customWidth="1"/>
    <col min="13587" max="13587" width="6.42578125" style="751" customWidth="1"/>
    <col min="13588" max="13588" width="12.28515625" style="751" customWidth="1"/>
    <col min="13589" max="13589" width="0" style="751" hidden="1" customWidth="1"/>
    <col min="13590" max="13590" width="3.7109375" style="751" customWidth="1"/>
    <col min="13591" max="13591" width="11.140625" style="751" bestFit="1" customWidth="1"/>
    <col min="13592" max="13593" width="10.5703125" style="751"/>
    <col min="13594" max="13594" width="11.140625" style="751" customWidth="1"/>
    <col min="13595" max="13824" width="10.5703125" style="751"/>
    <col min="13825" max="13832" width="0" style="751" hidden="1" customWidth="1"/>
    <col min="13833" max="13833" width="3.7109375" style="751" customWidth="1"/>
    <col min="13834" max="13834" width="3.85546875" style="751" customWidth="1"/>
    <col min="13835" max="13835" width="3.7109375" style="751" customWidth="1"/>
    <col min="13836" max="13836" width="12.7109375" style="751" customWidth="1"/>
    <col min="13837" max="13837" width="52.7109375" style="751" customWidth="1"/>
    <col min="13838" max="13841" width="0" style="751" hidden="1" customWidth="1"/>
    <col min="13842" max="13842" width="12.28515625" style="751" customWidth="1"/>
    <col min="13843" max="13843" width="6.42578125" style="751" customWidth="1"/>
    <col min="13844" max="13844" width="12.28515625" style="751" customWidth="1"/>
    <col min="13845" max="13845" width="0" style="751" hidden="1" customWidth="1"/>
    <col min="13846" max="13846" width="3.7109375" style="751" customWidth="1"/>
    <col min="13847" max="13847" width="11.140625" style="751" bestFit="1" customWidth="1"/>
    <col min="13848" max="13849" width="10.5703125" style="751"/>
    <col min="13850" max="13850" width="11.140625" style="751" customWidth="1"/>
    <col min="13851" max="14080" width="10.5703125" style="751"/>
    <col min="14081" max="14088" width="0" style="751" hidden="1" customWidth="1"/>
    <col min="14089" max="14089" width="3.7109375" style="751" customWidth="1"/>
    <col min="14090" max="14090" width="3.85546875" style="751" customWidth="1"/>
    <col min="14091" max="14091" width="3.7109375" style="751" customWidth="1"/>
    <col min="14092" max="14092" width="12.7109375" style="751" customWidth="1"/>
    <col min="14093" max="14093" width="52.7109375" style="751" customWidth="1"/>
    <col min="14094" max="14097" width="0" style="751" hidden="1" customWidth="1"/>
    <col min="14098" max="14098" width="12.28515625" style="751" customWidth="1"/>
    <col min="14099" max="14099" width="6.42578125" style="751" customWidth="1"/>
    <col min="14100" max="14100" width="12.28515625" style="751" customWidth="1"/>
    <col min="14101" max="14101" width="0" style="751" hidden="1" customWidth="1"/>
    <col min="14102" max="14102" width="3.7109375" style="751" customWidth="1"/>
    <col min="14103" max="14103" width="11.140625" style="751" bestFit="1" customWidth="1"/>
    <col min="14104" max="14105" width="10.5703125" style="751"/>
    <col min="14106" max="14106" width="11.140625" style="751" customWidth="1"/>
    <col min="14107" max="14336" width="10.5703125" style="751"/>
    <col min="14337" max="14344" width="0" style="751" hidden="1" customWidth="1"/>
    <col min="14345" max="14345" width="3.7109375" style="751" customWidth="1"/>
    <col min="14346" max="14346" width="3.85546875" style="751" customWidth="1"/>
    <col min="14347" max="14347" width="3.7109375" style="751" customWidth="1"/>
    <col min="14348" max="14348" width="12.7109375" style="751" customWidth="1"/>
    <col min="14349" max="14349" width="52.7109375" style="751" customWidth="1"/>
    <col min="14350" max="14353" width="0" style="751" hidden="1" customWidth="1"/>
    <col min="14354" max="14354" width="12.28515625" style="751" customWidth="1"/>
    <col min="14355" max="14355" width="6.42578125" style="751" customWidth="1"/>
    <col min="14356" max="14356" width="12.28515625" style="751" customWidth="1"/>
    <col min="14357" max="14357" width="0" style="751" hidden="1" customWidth="1"/>
    <col min="14358" max="14358" width="3.7109375" style="751" customWidth="1"/>
    <col min="14359" max="14359" width="11.140625" style="751" bestFit="1" customWidth="1"/>
    <col min="14360" max="14361" width="10.5703125" style="751"/>
    <col min="14362" max="14362" width="11.140625" style="751" customWidth="1"/>
    <col min="14363" max="14592" width="10.5703125" style="751"/>
    <col min="14593" max="14600" width="0" style="751" hidden="1" customWidth="1"/>
    <col min="14601" max="14601" width="3.7109375" style="751" customWidth="1"/>
    <col min="14602" max="14602" width="3.85546875" style="751" customWidth="1"/>
    <col min="14603" max="14603" width="3.7109375" style="751" customWidth="1"/>
    <col min="14604" max="14604" width="12.7109375" style="751" customWidth="1"/>
    <col min="14605" max="14605" width="52.7109375" style="751" customWidth="1"/>
    <col min="14606" max="14609" width="0" style="751" hidden="1" customWidth="1"/>
    <col min="14610" max="14610" width="12.28515625" style="751" customWidth="1"/>
    <col min="14611" max="14611" width="6.42578125" style="751" customWidth="1"/>
    <col min="14612" max="14612" width="12.28515625" style="751" customWidth="1"/>
    <col min="14613" max="14613" width="0" style="751" hidden="1" customWidth="1"/>
    <col min="14614" max="14614" width="3.7109375" style="751" customWidth="1"/>
    <col min="14615" max="14615" width="11.140625" style="751" bestFit="1" customWidth="1"/>
    <col min="14616" max="14617" width="10.5703125" style="751"/>
    <col min="14618" max="14618" width="11.140625" style="751" customWidth="1"/>
    <col min="14619" max="14848" width="10.5703125" style="751"/>
    <col min="14849" max="14856" width="0" style="751" hidden="1" customWidth="1"/>
    <col min="14857" max="14857" width="3.7109375" style="751" customWidth="1"/>
    <col min="14858" max="14858" width="3.85546875" style="751" customWidth="1"/>
    <col min="14859" max="14859" width="3.7109375" style="751" customWidth="1"/>
    <col min="14860" max="14860" width="12.7109375" style="751" customWidth="1"/>
    <col min="14861" max="14861" width="52.7109375" style="751" customWidth="1"/>
    <col min="14862" max="14865" width="0" style="751" hidden="1" customWidth="1"/>
    <col min="14866" max="14866" width="12.28515625" style="751" customWidth="1"/>
    <col min="14867" max="14867" width="6.42578125" style="751" customWidth="1"/>
    <col min="14868" max="14868" width="12.28515625" style="751" customWidth="1"/>
    <col min="14869" max="14869" width="0" style="751" hidden="1" customWidth="1"/>
    <col min="14870" max="14870" width="3.7109375" style="751" customWidth="1"/>
    <col min="14871" max="14871" width="11.140625" style="751" bestFit="1" customWidth="1"/>
    <col min="14872" max="14873" width="10.5703125" style="751"/>
    <col min="14874" max="14874" width="11.140625" style="751" customWidth="1"/>
    <col min="14875" max="15104" width="10.5703125" style="751"/>
    <col min="15105" max="15112" width="0" style="751" hidden="1" customWidth="1"/>
    <col min="15113" max="15113" width="3.7109375" style="751" customWidth="1"/>
    <col min="15114" max="15114" width="3.85546875" style="751" customWidth="1"/>
    <col min="15115" max="15115" width="3.7109375" style="751" customWidth="1"/>
    <col min="15116" max="15116" width="12.7109375" style="751" customWidth="1"/>
    <col min="15117" max="15117" width="52.7109375" style="751" customWidth="1"/>
    <col min="15118" max="15121" width="0" style="751" hidden="1" customWidth="1"/>
    <col min="15122" max="15122" width="12.28515625" style="751" customWidth="1"/>
    <col min="15123" max="15123" width="6.42578125" style="751" customWidth="1"/>
    <col min="15124" max="15124" width="12.28515625" style="751" customWidth="1"/>
    <col min="15125" max="15125" width="0" style="751" hidden="1" customWidth="1"/>
    <col min="15126" max="15126" width="3.7109375" style="751" customWidth="1"/>
    <col min="15127" max="15127" width="11.140625" style="751" bestFit="1" customWidth="1"/>
    <col min="15128" max="15129" width="10.5703125" style="751"/>
    <col min="15130" max="15130" width="11.140625" style="751" customWidth="1"/>
    <col min="15131" max="15360" width="10.5703125" style="751"/>
    <col min="15361" max="15368" width="0" style="751" hidden="1" customWidth="1"/>
    <col min="15369" max="15369" width="3.7109375" style="751" customWidth="1"/>
    <col min="15370" max="15370" width="3.85546875" style="751" customWidth="1"/>
    <col min="15371" max="15371" width="3.7109375" style="751" customWidth="1"/>
    <col min="15372" max="15372" width="12.7109375" style="751" customWidth="1"/>
    <col min="15373" max="15373" width="52.7109375" style="751" customWidth="1"/>
    <col min="15374" max="15377" width="0" style="751" hidden="1" customWidth="1"/>
    <col min="15378" max="15378" width="12.28515625" style="751" customWidth="1"/>
    <col min="15379" max="15379" width="6.42578125" style="751" customWidth="1"/>
    <col min="15380" max="15380" width="12.28515625" style="751" customWidth="1"/>
    <col min="15381" max="15381" width="0" style="751" hidden="1" customWidth="1"/>
    <col min="15382" max="15382" width="3.7109375" style="751" customWidth="1"/>
    <col min="15383" max="15383" width="11.140625" style="751" bestFit="1" customWidth="1"/>
    <col min="15384" max="15385" width="10.5703125" style="751"/>
    <col min="15386" max="15386" width="11.140625" style="751" customWidth="1"/>
    <col min="15387" max="15616" width="10.5703125" style="751"/>
    <col min="15617" max="15624" width="0" style="751" hidden="1" customWidth="1"/>
    <col min="15625" max="15625" width="3.7109375" style="751" customWidth="1"/>
    <col min="15626" max="15626" width="3.85546875" style="751" customWidth="1"/>
    <col min="15627" max="15627" width="3.7109375" style="751" customWidth="1"/>
    <col min="15628" max="15628" width="12.7109375" style="751" customWidth="1"/>
    <col min="15629" max="15629" width="52.7109375" style="751" customWidth="1"/>
    <col min="15630" max="15633" width="0" style="751" hidden="1" customWidth="1"/>
    <col min="15634" max="15634" width="12.28515625" style="751" customWidth="1"/>
    <col min="15635" max="15635" width="6.42578125" style="751" customWidth="1"/>
    <col min="15636" max="15636" width="12.28515625" style="751" customWidth="1"/>
    <col min="15637" max="15637" width="0" style="751" hidden="1" customWidth="1"/>
    <col min="15638" max="15638" width="3.7109375" style="751" customWidth="1"/>
    <col min="15639" max="15639" width="11.140625" style="751" bestFit="1" customWidth="1"/>
    <col min="15640" max="15641" width="10.5703125" style="751"/>
    <col min="15642" max="15642" width="11.140625" style="751" customWidth="1"/>
    <col min="15643" max="15872" width="10.5703125" style="751"/>
    <col min="15873" max="15880" width="0" style="751" hidden="1" customWidth="1"/>
    <col min="15881" max="15881" width="3.7109375" style="751" customWidth="1"/>
    <col min="15882" max="15882" width="3.85546875" style="751" customWidth="1"/>
    <col min="15883" max="15883" width="3.7109375" style="751" customWidth="1"/>
    <col min="15884" max="15884" width="12.7109375" style="751" customWidth="1"/>
    <col min="15885" max="15885" width="52.7109375" style="751" customWidth="1"/>
    <col min="15886" max="15889" width="0" style="751" hidden="1" customWidth="1"/>
    <col min="15890" max="15890" width="12.28515625" style="751" customWidth="1"/>
    <col min="15891" max="15891" width="6.42578125" style="751" customWidth="1"/>
    <col min="15892" max="15892" width="12.28515625" style="751" customWidth="1"/>
    <col min="15893" max="15893" width="0" style="751" hidden="1" customWidth="1"/>
    <col min="15894" max="15894" width="3.7109375" style="751" customWidth="1"/>
    <col min="15895" max="15895" width="11.140625" style="751" bestFit="1" customWidth="1"/>
    <col min="15896" max="15897" width="10.5703125" style="751"/>
    <col min="15898" max="15898" width="11.140625" style="751" customWidth="1"/>
    <col min="15899" max="16128" width="10.5703125" style="751"/>
    <col min="16129" max="16136" width="0" style="751" hidden="1" customWidth="1"/>
    <col min="16137" max="16137" width="3.7109375" style="751" customWidth="1"/>
    <col min="16138" max="16138" width="3.85546875" style="751" customWidth="1"/>
    <col min="16139" max="16139" width="3.7109375" style="751" customWidth="1"/>
    <col min="16140" max="16140" width="12.7109375" style="751" customWidth="1"/>
    <col min="16141" max="16141" width="52.7109375" style="751" customWidth="1"/>
    <col min="16142" max="16145" width="0" style="751" hidden="1" customWidth="1"/>
    <col min="16146" max="16146" width="12.28515625" style="751" customWidth="1"/>
    <col min="16147" max="16147" width="6.42578125" style="751" customWidth="1"/>
    <col min="16148" max="16148" width="12.28515625" style="751" customWidth="1"/>
    <col min="16149" max="16149" width="0" style="751" hidden="1" customWidth="1"/>
    <col min="16150" max="16150" width="3.7109375" style="751" customWidth="1"/>
    <col min="16151" max="16151" width="11.140625" style="751" bestFit="1" customWidth="1"/>
    <col min="16152" max="16153" width="10.5703125" style="751"/>
    <col min="16154" max="16154" width="11.140625" style="751" customWidth="1"/>
    <col min="16155" max="16384" width="10.5703125" style="751"/>
  </cols>
  <sheetData>
    <row r="1" spans="1:34" hidden="1">
      <c r="Q1" s="731"/>
      <c r="R1" s="731"/>
    </row>
    <row r="2" spans="1:34" hidden="1">
      <c r="U2" s="731"/>
    </row>
    <row r="3" spans="1:34" hidden="1"/>
    <row r="4" spans="1:34" ht="3" customHeight="1">
      <c r="J4" s="652"/>
      <c r="K4" s="652"/>
      <c r="L4" s="717"/>
      <c r="M4" s="717"/>
      <c r="N4" s="717"/>
      <c r="O4" s="755"/>
      <c r="P4" s="755"/>
      <c r="Q4" s="755"/>
      <c r="R4" s="755"/>
      <c r="S4" s="755"/>
      <c r="T4" s="755"/>
      <c r="U4" s="755"/>
    </row>
    <row r="5" spans="1:34" ht="26.1" customHeight="1">
      <c r="J5" s="652"/>
      <c r="K5" s="652"/>
      <c r="L5" s="1306" t="s">
        <v>717</v>
      </c>
      <c r="M5" s="1306"/>
      <c r="N5" s="1306"/>
      <c r="O5" s="1306"/>
      <c r="P5" s="1306"/>
      <c r="Q5" s="1306"/>
      <c r="R5" s="1306"/>
      <c r="S5" s="1306"/>
      <c r="T5" s="1306"/>
      <c r="U5" s="633"/>
    </row>
    <row r="6" spans="1:34" ht="3" customHeight="1">
      <c r="J6" s="652"/>
      <c r="K6" s="652"/>
      <c r="L6" s="717"/>
      <c r="M6" s="717"/>
      <c r="N6" s="717"/>
      <c r="O6" s="718"/>
      <c r="P6" s="718"/>
      <c r="Q6" s="718"/>
      <c r="R6" s="718"/>
      <c r="S6" s="718"/>
      <c r="T6" s="718"/>
      <c r="U6" s="718"/>
      <c r="V6" s="755"/>
    </row>
    <row r="7" spans="1:34" ht="33.75">
      <c r="J7" s="652"/>
      <c r="K7" s="652"/>
      <c r="L7" s="717"/>
      <c r="M7" s="586" t="s">
        <v>651</v>
      </c>
      <c r="N7" s="717"/>
      <c r="O7" s="1317"/>
      <c r="P7" s="1318"/>
      <c r="Q7" s="1318"/>
      <c r="R7" s="1318"/>
      <c r="S7" s="1318"/>
      <c r="T7" s="1319"/>
      <c r="U7" s="730"/>
      <c r="V7" s="755"/>
    </row>
    <row r="8" spans="1:34" s="776" customFormat="1" ht="5.25">
      <c r="A8" s="759"/>
      <c r="B8" s="759"/>
      <c r="C8" s="759"/>
      <c r="D8" s="759"/>
      <c r="E8" s="759"/>
      <c r="F8" s="759"/>
      <c r="G8" s="758"/>
      <c r="H8" s="758"/>
      <c r="I8" s="747"/>
      <c r="J8" s="748"/>
      <c r="K8" s="748"/>
      <c r="L8" s="749"/>
      <c r="M8" s="749"/>
      <c r="N8" s="749"/>
      <c r="O8" s="779"/>
      <c r="P8" s="779"/>
      <c r="Q8" s="779"/>
      <c r="R8" s="779"/>
      <c r="S8" s="779"/>
      <c r="T8" s="779"/>
      <c r="U8" s="780"/>
      <c r="V8" s="781"/>
      <c r="X8" s="759"/>
      <c r="Y8" s="759"/>
      <c r="Z8" s="759"/>
      <c r="AA8" s="759"/>
      <c r="AB8" s="759"/>
      <c r="AC8" s="759"/>
      <c r="AD8" s="759"/>
      <c r="AE8" s="759"/>
      <c r="AF8" s="759"/>
      <c r="AG8" s="759"/>
      <c r="AH8" s="759"/>
    </row>
    <row r="9" spans="1:34" s="746" customFormat="1" ht="5.25" hidden="1">
      <c r="A9" s="1122"/>
      <c r="B9" s="1122"/>
      <c r="C9" s="1122"/>
      <c r="D9" s="1122"/>
      <c r="E9" s="1122"/>
      <c r="F9" s="1122"/>
      <c r="G9" s="1122"/>
      <c r="H9" s="1122"/>
      <c r="L9" s="1173"/>
      <c r="M9" s="1046"/>
      <c r="O9" s="1282"/>
      <c r="P9" s="1282"/>
      <c r="Q9" s="1282"/>
      <c r="R9" s="1282"/>
      <c r="S9" s="1282"/>
      <c r="T9" s="1282"/>
      <c r="U9" s="780"/>
      <c r="V9" s="780"/>
      <c r="X9" s="1122"/>
      <c r="Y9" s="1122"/>
      <c r="Z9" s="1122"/>
      <c r="AA9" s="1122"/>
      <c r="AB9" s="1122"/>
    </row>
    <row r="10" spans="1:34" s="539" customFormat="1" ht="18.75">
      <c r="A10" s="734"/>
      <c r="B10" s="734"/>
      <c r="C10" s="734"/>
      <c r="D10" s="734"/>
      <c r="E10" s="734"/>
      <c r="F10" s="734"/>
      <c r="G10" s="734"/>
      <c r="H10" s="734"/>
      <c r="L10" s="469"/>
      <c r="M10" s="586" t="str">
        <f>"Дата подачи заявления об "&amp;IF(datePr_ch="","утверждении","изменении") &amp; " тарифов"</f>
        <v>Дата подачи заявления об утверждении тарифов</v>
      </c>
      <c r="N10" s="1126"/>
      <c r="O10" s="1283" t="str">
        <f>IF(datePr_ch="",IF(datePr="","",datePr),datePr_ch)</f>
        <v>31.08.2022</v>
      </c>
      <c r="P10" s="1283"/>
      <c r="Q10" s="1283"/>
      <c r="R10" s="1283"/>
      <c r="S10" s="1283"/>
      <c r="T10" s="1283"/>
      <c r="U10" s="730"/>
      <c r="V10" s="730"/>
      <c r="W10" s="489"/>
      <c r="X10" s="734"/>
      <c r="Y10" s="734"/>
      <c r="Z10" s="734"/>
      <c r="AA10" s="734"/>
      <c r="AB10" s="734"/>
      <c r="AC10" s="734"/>
      <c r="AD10" s="734"/>
      <c r="AE10" s="734"/>
      <c r="AF10" s="734"/>
      <c r="AG10" s="734"/>
      <c r="AH10" s="734"/>
    </row>
    <row r="11" spans="1:34" s="539" customFormat="1" ht="22.5">
      <c r="A11" s="734"/>
      <c r="B11" s="734"/>
      <c r="C11" s="734"/>
      <c r="D11" s="734"/>
      <c r="E11" s="734"/>
      <c r="F11" s="734"/>
      <c r="G11" s="734"/>
      <c r="H11" s="734"/>
      <c r="L11" s="724"/>
      <c r="M11" s="586" t="str">
        <f>"Номер подачи заявления об "&amp;IF(numberPr_ch="","утверждении","изменении") &amp; " тарифов"</f>
        <v>Номер подачи заявления об утверждении тарифов</v>
      </c>
      <c r="N11" s="1126"/>
      <c r="O11" s="1283" t="str">
        <f>IF(numberPr_ch="",IF(numberPr="","",numberPr),numberPr_ch)</f>
        <v>Исх.№ 5191/05-02 (Вх.№ 7599)</v>
      </c>
      <c r="P11" s="1283"/>
      <c r="Q11" s="1283"/>
      <c r="R11" s="1283"/>
      <c r="S11" s="1283"/>
      <c r="T11" s="1283"/>
      <c r="U11" s="730"/>
      <c r="V11" s="730"/>
      <c r="W11" s="489"/>
      <c r="X11" s="734"/>
      <c r="Y11" s="734"/>
      <c r="Z11" s="734"/>
      <c r="AA11" s="734"/>
      <c r="AB11" s="734"/>
      <c r="AC11" s="734"/>
      <c r="AD11" s="734"/>
      <c r="AE11" s="734"/>
      <c r="AF11" s="734"/>
      <c r="AG11" s="734"/>
      <c r="AH11" s="734"/>
    </row>
    <row r="12" spans="1:34" s="746" customFormat="1" ht="5.25" hidden="1">
      <c r="A12" s="1122"/>
      <c r="B12" s="1122"/>
      <c r="C12" s="1122"/>
      <c r="D12" s="1122"/>
      <c r="E12" s="1122"/>
      <c r="F12" s="1122"/>
      <c r="G12" s="1122"/>
      <c r="H12" s="1122"/>
      <c r="L12" s="1173"/>
      <c r="M12" s="1046"/>
      <c r="O12" s="1282"/>
      <c r="P12" s="1282"/>
      <c r="Q12" s="1282"/>
      <c r="R12" s="1282"/>
      <c r="S12" s="1282"/>
      <c r="T12" s="1282"/>
      <c r="U12" s="780"/>
      <c r="V12" s="780"/>
      <c r="X12" s="1122"/>
      <c r="Y12" s="1122"/>
      <c r="Z12" s="1122"/>
      <c r="AA12" s="1122"/>
      <c r="AB12" s="1122"/>
    </row>
    <row r="13" spans="1:34" s="539" customFormat="1" ht="11.25">
      <c r="A13" s="734"/>
      <c r="B13" s="734"/>
      <c r="C13" s="734"/>
      <c r="D13" s="734"/>
      <c r="E13" s="734"/>
      <c r="F13" s="734"/>
      <c r="G13" s="734"/>
      <c r="H13" s="734"/>
      <c r="L13" s="1307"/>
      <c r="M13" s="1307"/>
      <c r="N13" s="742"/>
      <c r="O13" s="730"/>
      <c r="P13" s="730"/>
      <c r="Q13" s="730"/>
      <c r="R13" s="730"/>
      <c r="S13" s="730"/>
      <c r="T13" s="730"/>
      <c r="U13" s="733" t="s">
        <v>371</v>
      </c>
      <c r="X13" s="734"/>
      <c r="Y13" s="734"/>
      <c r="Z13" s="734"/>
      <c r="AA13" s="734"/>
      <c r="AB13" s="734"/>
      <c r="AC13" s="734"/>
      <c r="AD13" s="734"/>
      <c r="AE13" s="734"/>
      <c r="AF13" s="734"/>
      <c r="AG13" s="734"/>
      <c r="AH13" s="734"/>
    </row>
    <row r="14" spans="1:34">
      <c r="J14" s="652"/>
      <c r="K14" s="652"/>
      <c r="L14" s="717"/>
      <c r="M14" s="717"/>
      <c r="N14" s="472"/>
      <c r="O14" s="1284"/>
      <c r="P14" s="1284"/>
      <c r="Q14" s="1284"/>
      <c r="R14" s="1284"/>
      <c r="S14" s="1284"/>
      <c r="T14" s="1284"/>
      <c r="U14" s="1284"/>
    </row>
    <row r="15" spans="1:34">
      <c r="J15" s="652"/>
      <c r="K15" s="652"/>
      <c r="L15" s="1234" t="s">
        <v>445</v>
      </c>
      <c r="M15" s="1234"/>
      <c r="N15" s="1234"/>
      <c r="O15" s="1234"/>
      <c r="P15" s="1234"/>
      <c r="Q15" s="1234"/>
      <c r="R15" s="1234"/>
      <c r="S15" s="1234"/>
      <c r="T15" s="1234"/>
      <c r="U15" s="1234"/>
      <c r="V15" s="1234"/>
      <c r="W15" s="1234" t="s">
        <v>446</v>
      </c>
    </row>
    <row r="16" spans="1:34" ht="14.25" customHeight="1">
      <c r="J16" s="652"/>
      <c r="K16" s="652"/>
      <c r="L16" s="1290" t="s">
        <v>91</v>
      </c>
      <c r="M16" s="1290" t="s">
        <v>602</v>
      </c>
      <c r="N16" s="630"/>
      <c r="O16" s="1291" t="s">
        <v>604</v>
      </c>
      <c r="P16" s="1292"/>
      <c r="Q16" s="1292"/>
      <c r="R16" s="1292"/>
      <c r="S16" s="1292"/>
      <c r="T16" s="1293"/>
      <c r="U16" s="1301" t="s">
        <v>339</v>
      </c>
      <c r="V16" s="1287" t="s">
        <v>274</v>
      </c>
      <c r="W16" s="1234"/>
    </row>
    <row r="17" spans="1:36" ht="14.25" customHeight="1">
      <c r="J17" s="652"/>
      <c r="K17" s="652"/>
      <c r="L17" s="1290"/>
      <c r="M17" s="1290"/>
      <c r="N17" s="631"/>
      <c r="O17" s="1296" t="s">
        <v>578</v>
      </c>
      <c r="P17" s="1294" t="s">
        <v>270</v>
      </c>
      <c r="Q17" s="1295"/>
      <c r="R17" s="1298" t="s">
        <v>615</v>
      </c>
      <c r="S17" s="1299"/>
      <c r="T17" s="1300"/>
      <c r="U17" s="1302"/>
      <c r="V17" s="1288"/>
      <c r="W17" s="1234"/>
    </row>
    <row r="18" spans="1:36" ht="33.75" customHeight="1">
      <c r="J18" s="652"/>
      <c r="K18" s="652"/>
      <c r="L18" s="1290"/>
      <c r="M18" s="1290"/>
      <c r="N18" s="632"/>
      <c r="O18" s="1297"/>
      <c r="P18" s="719" t="s">
        <v>579</v>
      </c>
      <c r="Q18" s="719" t="s">
        <v>6</v>
      </c>
      <c r="R18" s="743" t="s">
        <v>273</v>
      </c>
      <c r="S18" s="1285" t="s">
        <v>272</v>
      </c>
      <c r="T18" s="1286"/>
      <c r="U18" s="1303"/>
      <c r="V18" s="1289"/>
      <c r="W18" s="1234"/>
    </row>
    <row r="19" spans="1:36">
      <c r="J19" s="652"/>
      <c r="K19" s="538">
        <v>1</v>
      </c>
      <c r="L19" s="616" t="s">
        <v>92</v>
      </c>
      <c r="M19" s="616" t="s">
        <v>48</v>
      </c>
      <c r="N19" s="618" t="str">
        <f ca="1">OFFSET(N19,0,-1)</f>
        <v>2</v>
      </c>
      <c r="O19" s="741">
        <f ca="1">OFFSET(O19,0,-1)+1</f>
        <v>3</v>
      </c>
      <c r="P19" s="741">
        <f ca="1">OFFSET(P19,0,-1)+1</f>
        <v>4</v>
      </c>
      <c r="Q19" s="741">
        <f ca="1">OFFSET(Q19,0,-1)+1</f>
        <v>5</v>
      </c>
      <c r="R19" s="741">
        <f ca="1">OFFSET(R19,0,-1)+1</f>
        <v>6</v>
      </c>
      <c r="S19" s="1308">
        <f ca="1">OFFSET(S19,0,-1)+1</f>
        <v>7</v>
      </c>
      <c r="T19" s="1308"/>
      <c r="U19" s="741">
        <f ca="1">OFFSET(U19,0,-2)+1</f>
        <v>8</v>
      </c>
      <c r="V19" s="618">
        <f ca="1">OFFSET(V19,0,-1)</f>
        <v>8</v>
      </c>
      <c r="W19" s="741">
        <f ca="1">OFFSET(W19,0,-1)+1</f>
        <v>9</v>
      </c>
    </row>
    <row r="20" spans="1:36" ht="22.5">
      <c r="A20" s="1309">
        <v>1</v>
      </c>
      <c r="B20" s="831"/>
      <c r="C20" s="831"/>
      <c r="D20" s="831"/>
      <c r="E20" s="832"/>
      <c r="F20" s="833"/>
      <c r="G20" s="833"/>
      <c r="H20" s="833"/>
      <c r="I20" s="834"/>
      <c r="J20" s="829"/>
      <c r="K20" s="836"/>
      <c r="L20" s="744" t="e">
        <f ca="1">mergeValue(A20)</f>
        <v>#NAME?</v>
      </c>
      <c r="M20" s="610" t="s">
        <v>19</v>
      </c>
      <c r="N20" s="615"/>
      <c r="O20" s="1310"/>
      <c r="P20" s="1310"/>
      <c r="Q20" s="1310"/>
      <c r="R20" s="1310"/>
      <c r="S20" s="1310"/>
      <c r="T20" s="1310"/>
      <c r="U20" s="1310"/>
      <c r="V20" s="1310"/>
      <c r="W20" s="1130" t="s">
        <v>718</v>
      </c>
      <c r="Y20" s="777"/>
      <c r="Z20" s="777" t="str">
        <f t="shared" ref="Z20:Z33" si="0">IF(M20="","",M20 )</f>
        <v>Наименование тарифа</v>
      </c>
      <c r="AA20" s="777"/>
      <c r="AB20" s="777"/>
      <c r="AC20" s="777"/>
      <c r="AI20" s="759"/>
      <c r="AJ20" s="759"/>
    </row>
    <row r="21" spans="1:36" ht="22.5">
      <c r="A21" s="1309"/>
      <c r="B21" s="1309">
        <v>1</v>
      </c>
      <c r="C21" s="831"/>
      <c r="D21" s="831"/>
      <c r="E21" s="833"/>
      <c r="F21" s="833"/>
      <c r="G21" s="833"/>
      <c r="H21" s="833"/>
      <c r="I21" s="828"/>
      <c r="J21" s="827"/>
      <c r="K21" s="830"/>
      <c r="L21" s="744" t="e">
        <f ca="1">mergeValue(A21) &amp;"."&amp; mergeValue(B21)</f>
        <v>#NAME?</v>
      </c>
      <c r="M21" s="658" t="s">
        <v>15</v>
      </c>
      <c r="N21" s="615"/>
      <c r="O21" s="1310"/>
      <c r="P21" s="1310"/>
      <c r="Q21" s="1310"/>
      <c r="R21" s="1310"/>
      <c r="S21" s="1310"/>
      <c r="T21" s="1310"/>
      <c r="U21" s="1310"/>
      <c r="V21" s="1310"/>
      <c r="W21" s="1130" t="s">
        <v>459</v>
      </c>
      <c r="Y21" s="777"/>
      <c r="Z21" s="777" t="str">
        <f t="shared" si="0"/>
        <v>Территория действия тарифа</v>
      </c>
      <c r="AA21" s="777"/>
      <c r="AB21" s="777"/>
      <c r="AC21" s="777"/>
      <c r="AI21" s="759"/>
      <c r="AJ21" s="759"/>
    </row>
    <row r="22" spans="1:36" ht="22.5">
      <c r="A22" s="1309"/>
      <c r="B22" s="1309"/>
      <c r="C22" s="1309">
        <v>1</v>
      </c>
      <c r="D22" s="831"/>
      <c r="E22" s="833"/>
      <c r="F22" s="833"/>
      <c r="G22" s="833"/>
      <c r="H22" s="833"/>
      <c r="I22" s="835"/>
      <c r="J22" s="827"/>
      <c r="K22" s="830"/>
      <c r="L22" s="744" t="e">
        <f ca="1">mergeValue(A22) &amp;"."&amp; mergeValue(B22)&amp;"."&amp; mergeValue(C22)</f>
        <v>#NAME?</v>
      </c>
      <c r="M22" s="659" t="s">
        <v>7</v>
      </c>
      <c r="N22" s="615"/>
      <c r="O22" s="1310"/>
      <c r="P22" s="1310"/>
      <c r="Q22" s="1310"/>
      <c r="R22" s="1310"/>
      <c r="S22" s="1310"/>
      <c r="T22" s="1310"/>
      <c r="U22" s="1310"/>
      <c r="V22" s="1310"/>
      <c r="W22" s="1130" t="s">
        <v>600</v>
      </c>
      <c r="Y22" s="777"/>
      <c r="Z22" s="777" t="str">
        <f t="shared" si="0"/>
        <v xml:space="preserve">Наименование системы теплоснабжения </v>
      </c>
      <c r="AA22" s="777"/>
      <c r="AB22" s="777"/>
      <c r="AC22" s="777"/>
      <c r="AI22" s="759"/>
      <c r="AJ22" s="759"/>
    </row>
    <row r="23" spans="1:36" ht="22.5">
      <c r="A23" s="1309"/>
      <c r="B23" s="1309"/>
      <c r="C23" s="1309"/>
      <c r="D23" s="1309">
        <v>1</v>
      </c>
      <c r="E23" s="833"/>
      <c r="F23" s="833"/>
      <c r="G23" s="833"/>
      <c r="H23" s="833"/>
      <c r="I23" s="835"/>
      <c r="J23" s="827"/>
      <c r="K23" s="830"/>
      <c r="L23" s="744" t="e">
        <f ca="1">mergeValue(A23) &amp;"."&amp; mergeValue(B23)&amp;"."&amp; mergeValue(C23)&amp;"."&amp; mergeValue(D23)</f>
        <v>#NAME?</v>
      </c>
      <c r="M23" s="660" t="s">
        <v>21</v>
      </c>
      <c r="N23" s="615"/>
      <c r="O23" s="1310"/>
      <c r="P23" s="1310"/>
      <c r="Q23" s="1310"/>
      <c r="R23" s="1310"/>
      <c r="S23" s="1310"/>
      <c r="T23" s="1310"/>
      <c r="U23" s="1310"/>
      <c r="V23" s="1310"/>
      <c r="W23" s="1130" t="s">
        <v>601</v>
      </c>
      <c r="Y23" s="777"/>
      <c r="Z23" s="777" t="str">
        <f t="shared" si="0"/>
        <v xml:space="preserve">Источник тепловой энергии  </v>
      </c>
      <c r="AA23" s="777"/>
      <c r="AB23" s="777"/>
      <c r="AC23" s="777"/>
      <c r="AI23" s="759"/>
      <c r="AJ23" s="759"/>
    </row>
    <row r="24" spans="1:36" ht="78.75">
      <c r="A24" s="1309"/>
      <c r="B24" s="1309"/>
      <c r="C24" s="1309"/>
      <c r="D24" s="1309"/>
      <c r="E24" s="1309">
        <v>1</v>
      </c>
      <c r="F24" s="833"/>
      <c r="G24" s="833"/>
      <c r="H24" s="831">
        <v>1</v>
      </c>
      <c r="I24" s="1309">
        <v>1</v>
      </c>
      <c r="J24" s="833"/>
      <c r="K24" s="838"/>
      <c r="L24" s="744" t="e">
        <f ca="1">mergeValue(A24) &amp;"."&amp; mergeValue(B24)&amp;"."&amp; mergeValue(C24)&amp;"."&amp; mergeValue(D24)&amp;"."&amp; mergeValue(E24)</f>
        <v>#NAME?</v>
      </c>
      <c r="M24" s="524" t="s">
        <v>8</v>
      </c>
      <c r="N24" s="615"/>
      <c r="O24" s="1311"/>
      <c r="P24" s="1311"/>
      <c r="Q24" s="1311"/>
      <c r="R24" s="1311"/>
      <c r="S24" s="1311"/>
      <c r="T24" s="1311"/>
      <c r="U24" s="1311"/>
      <c r="V24" s="1311"/>
      <c r="W24" s="1130" t="s">
        <v>719</v>
      </c>
      <c r="Y24" s="777"/>
      <c r="Z24" s="777" t="str">
        <f t="shared" si="0"/>
        <v>Схема подключения теплопотребляющей установки к коллектору источника тепловой энергии</v>
      </c>
      <c r="AA24" s="777"/>
      <c r="AB24" s="777"/>
      <c r="AC24" s="777"/>
      <c r="AI24" s="759"/>
      <c r="AJ24" s="759"/>
    </row>
    <row r="25" spans="1:36" ht="33.75">
      <c r="A25" s="1309"/>
      <c r="B25" s="1309"/>
      <c r="C25" s="1309"/>
      <c r="D25" s="1309"/>
      <c r="E25" s="1309"/>
      <c r="F25" s="1309">
        <v>1</v>
      </c>
      <c r="G25" s="831"/>
      <c r="H25" s="831"/>
      <c r="I25" s="1309"/>
      <c r="J25" s="1309">
        <v>1</v>
      </c>
      <c r="K25" s="839"/>
      <c r="L25" s="744" t="e">
        <f ca="1">mergeValue(A25) &amp;"."&amp; mergeValue(B25)&amp;"."&amp; mergeValue(C25)&amp;"."&amp; mergeValue(D25)&amp;"."&amp; mergeValue(E25)&amp;"."&amp; mergeValue(F25)</f>
        <v>#NAME?</v>
      </c>
      <c r="M25" s="525" t="s">
        <v>9</v>
      </c>
      <c r="N25" s="615"/>
      <c r="O25" s="1311"/>
      <c r="P25" s="1311"/>
      <c r="Q25" s="1311"/>
      <c r="R25" s="1311"/>
      <c r="S25" s="1311"/>
      <c r="T25" s="1311"/>
      <c r="U25" s="1311"/>
      <c r="V25" s="1311"/>
      <c r="W25" s="1130" t="s">
        <v>720</v>
      </c>
      <c r="Y25" s="777"/>
      <c r="Z25" s="777" t="str">
        <f t="shared" si="0"/>
        <v>Группа потребителей</v>
      </c>
      <c r="AA25" s="777"/>
      <c r="AB25" s="777"/>
      <c r="AC25" s="777"/>
      <c r="AI25" s="759"/>
      <c r="AJ25" s="759"/>
    </row>
    <row r="26" spans="1:36" ht="122.1" customHeight="1">
      <c r="A26" s="1309"/>
      <c r="B26" s="1309"/>
      <c r="C26" s="1309"/>
      <c r="D26" s="1309"/>
      <c r="E26" s="1309"/>
      <c r="F26" s="1309"/>
      <c r="G26" s="831">
        <v>1</v>
      </c>
      <c r="H26" s="831"/>
      <c r="I26" s="1309"/>
      <c r="J26" s="1309"/>
      <c r="K26" s="839">
        <v>1</v>
      </c>
      <c r="L26" s="744" t="e">
        <f ca="1">mergeValue(A26) &amp;"."&amp; mergeValue(B26)&amp;"."&amp; mergeValue(C26)&amp;"."&amp; mergeValue(D26)&amp;"."&amp; mergeValue(E26)&amp;"."&amp; mergeValue(F26)&amp;"."&amp; mergeValue(G26)</f>
        <v>#NAME?</v>
      </c>
      <c r="M26" s="1088"/>
      <c r="N26" s="615"/>
      <c r="O26" s="726"/>
      <c r="P26" s="726"/>
      <c r="Q26" s="1040"/>
      <c r="R26" s="1304"/>
      <c r="S26" s="1305" t="s">
        <v>83</v>
      </c>
      <c r="T26" s="1304"/>
      <c r="U26" s="1305" t="s">
        <v>84</v>
      </c>
      <c r="V26" s="726"/>
      <c r="W26" s="1279" t="s">
        <v>721</v>
      </c>
      <c r="X26" s="759" t="e">
        <f ca="1">strCheckDate(O27:V27)</f>
        <v>#NAME?</v>
      </c>
      <c r="Y26" s="777"/>
      <c r="Z26" s="777" t="str">
        <f t="shared" si="0"/>
        <v/>
      </c>
      <c r="AA26" s="777"/>
      <c r="AB26" s="777"/>
      <c r="AC26" s="777"/>
      <c r="AI26" s="759"/>
      <c r="AJ26" s="759"/>
    </row>
    <row r="27" spans="1:36" ht="11.25" hidden="1">
      <c r="A27" s="1309"/>
      <c r="B27" s="1309"/>
      <c r="C27" s="1309"/>
      <c r="D27" s="1309"/>
      <c r="E27" s="1309"/>
      <c r="F27" s="1309"/>
      <c r="G27" s="831"/>
      <c r="H27" s="831"/>
      <c r="I27" s="1309"/>
      <c r="J27" s="1309"/>
      <c r="K27" s="839"/>
      <c r="L27" s="752"/>
      <c r="M27" s="615"/>
      <c r="N27" s="615"/>
      <c r="O27" s="726"/>
      <c r="P27" s="726"/>
      <c r="Q27" s="732" t="str">
        <f>R26 &amp; "-" &amp; T26</f>
        <v>-</v>
      </c>
      <c r="R27" s="1304"/>
      <c r="S27" s="1305"/>
      <c r="T27" s="1304"/>
      <c r="U27" s="1305"/>
      <c r="V27" s="726"/>
      <c r="W27" s="1280"/>
      <c r="Y27" s="777"/>
      <c r="Z27" s="777" t="str">
        <f t="shared" si="0"/>
        <v/>
      </c>
      <c r="AA27" s="777"/>
      <c r="AB27" s="777"/>
      <c r="AC27" s="777"/>
      <c r="AI27" s="759"/>
      <c r="AJ27" s="759"/>
    </row>
    <row r="28" spans="1:36" ht="15" customHeight="1">
      <c r="A28" s="1309"/>
      <c r="B28" s="1309"/>
      <c r="C28" s="1309"/>
      <c r="D28" s="1309"/>
      <c r="E28" s="1309"/>
      <c r="F28" s="1309"/>
      <c r="G28" s="833"/>
      <c r="H28" s="831"/>
      <c r="I28" s="1309"/>
      <c r="J28" s="1309"/>
      <c r="K28" s="838"/>
      <c r="L28" s="654"/>
      <c r="M28" s="527" t="s">
        <v>24</v>
      </c>
      <c r="N28" s="728"/>
      <c r="O28" s="728"/>
      <c r="P28" s="728"/>
      <c r="Q28" s="728"/>
      <c r="R28" s="728"/>
      <c r="S28" s="728"/>
      <c r="T28" s="728"/>
      <c r="U28" s="728"/>
      <c r="V28" s="725"/>
      <c r="W28" s="1281"/>
      <c r="Y28" s="777"/>
      <c r="Z28" s="777" t="str">
        <f t="shared" si="0"/>
        <v>Добавить вид теплоносителя (параметры теплоносителя)</v>
      </c>
      <c r="AA28" s="777"/>
      <c r="AB28" s="777"/>
      <c r="AC28" s="777"/>
      <c r="AI28" s="759"/>
      <c r="AJ28" s="759"/>
    </row>
    <row r="29" spans="1:36" ht="15" customHeight="1">
      <c r="A29" s="1309"/>
      <c r="B29" s="1309"/>
      <c r="C29" s="1309"/>
      <c r="D29" s="1309"/>
      <c r="E29" s="1309"/>
      <c r="F29" s="833"/>
      <c r="G29" s="833"/>
      <c r="H29" s="831"/>
      <c r="I29" s="1309"/>
      <c r="J29" s="833"/>
      <c r="K29" s="838"/>
      <c r="L29" s="654"/>
      <c r="M29" s="526" t="s">
        <v>10</v>
      </c>
      <c r="N29" s="728"/>
      <c r="O29" s="728"/>
      <c r="P29" s="728"/>
      <c r="Q29" s="728"/>
      <c r="R29" s="728"/>
      <c r="S29" s="728"/>
      <c r="T29" s="728"/>
      <c r="U29" s="727"/>
      <c r="V29" s="728"/>
      <c r="W29" s="634"/>
      <c r="Y29" s="777"/>
      <c r="Z29" s="777" t="str">
        <f t="shared" si="0"/>
        <v>Добавить группу потребителей</v>
      </c>
      <c r="AA29" s="777"/>
      <c r="AB29" s="777"/>
      <c r="AC29" s="777"/>
      <c r="AI29" s="759"/>
      <c r="AJ29" s="759"/>
    </row>
    <row r="30" spans="1:36" ht="15" customHeight="1">
      <c r="A30" s="1309"/>
      <c r="B30" s="1309"/>
      <c r="C30" s="1309"/>
      <c r="D30" s="1309"/>
      <c r="E30" s="837"/>
      <c r="F30" s="833"/>
      <c r="G30" s="833"/>
      <c r="H30" s="833"/>
      <c r="I30" s="829"/>
      <c r="J30" s="826"/>
      <c r="K30" s="836"/>
      <c r="L30" s="654"/>
      <c r="M30" s="723" t="s">
        <v>11</v>
      </c>
      <c r="N30" s="728"/>
      <c r="O30" s="728"/>
      <c r="P30" s="728"/>
      <c r="Q30" s="728"/>
      <c r="R30" s="728"/>
      <c r="S30" s="728"/>
      <c r="T30" s="728"/>
      <c r="U30" s="727"/>
      <c r="V30" s="728"/>
      <c r="W30" s="634"/>
      <c r="Y30" s="777"/>
      <c r="Z30" s="777" t="str">
        <f t="shared" si="0"/>
        <v>Добавить схему подключения</v>
      </c>
      <c r="AA30" s="777"/>
      <c r="AB30" s="777"/>
      <c r="AC30" s="777"/>
      <c r="AI30" s="759"/>
      <c r="AJ30" s="759"/>
    </row>
    <row r="31" spans="1:36" ht="15" customHeight="1">
      <c r="A31" s="1309"/>
      <c r="B31" s="1309"/>
      <c r="C31" s="1309"/>
      <c r="D31" s="837"/>
      <c r="E31" s="837"/>
      <c r="F31" s="833"/>
      <c r="G31" s="833"/>
      <c r="H31" s="833"/>
      <c r="I31" s="829"/>
      <c r="J31" s="826"/>
      <c r="K31" s="836"/>
      <c r="L31" s="654"/>
      <c r="M31" s="722" t="s">
        <v>16</v>
      </c>
      <c r="N31" s="728"/>
      <c r="O31" s="728"/>
      <c r="P31" s="728"/>
      <c r="Q31" s="728"/>
      <c r="R31" s="728"/>
      <c r="S31" s="728"/>
      <c r="T31" s="728"/>
      <c r="U31" s="727"/>
      <c r="V31" s="728"/>
      <c r="W31" s="634"/>
      <c r="Y31" s="777"/>
      <c r="Z31" s="777" t="str">
        <f t="shared" si="0"/>
        <v>Добавить источник тепловой энергии</v>
      </c>
      <c r="AA31" s="777"/>
      <c r="AB31" s="777"/>
      <c r="AC31" s="777"/>
      <c r="AI31" s="759"/>
      <c r="AJ31" s="759"/>
    </row>
    <row r="32" spans="1:36" ht="15" customHeight="1">
      <c r="A32" s="1309"/>
      <c r="B32" s="1309"/>
      <c r="C32" s="837"/>
      <c r="D32" s="837"/>
      <c r="E32" s="837"/>
      <c r="F32" s="837"/>
      <c r="G32" s="842"/>
      <c r="H32" s="829"/>
      <c r="I32" s="840"/>
      <c r="J32" s="826"/>
      <c r="K32" s="841"/>
      <c r="L32" s="654"/>
      <c r="M32" s="721" t="s">
        <v>17</v>
      </c>
      <c r="N32" s="728"/>
      <c r="O32" s="728"/>
      <c r="P32" s="728"/>
      <c r="Q32" s="728"/>
      <c r="R32" s="728"/>
      <c r="S32" s="728"/>
      <c r="T32" s="728"/>
      <c r="U32" s="727"/>
      <c r="V32" s="728"/>
      <c r="W32" s="634"/>
      <c r="Y32" s="777"/>
      <c r="Z32" s="777" t="str">
        <f t="shared" si="0"/>
        <v>Добавить наименование системы теплоснабжения</v>
      </c>
      <c r="AA32" s="777"/>
      <c r="AB32" s="777"/>
      <c r="AC32" s="777"/>
      <c r="AI32" s="759"/>
      <c r="AJ32" s="759"/>
    </row>
    <row r="33" spans="1:36" ht="15" customHeight="1">
      <c r="A33" s="1309"/>
      <c r="B33" s="837"/>
      <c r="C33" s="837"/>
      <c r="D33" s="837"/>
      <c r="E33" s="837"/>
      <c r="F33" s="837"/>
      <c r="G33" s="842"/>
      <c r="H33" s="829"/>
      <c r="I33" s="829"/>
      <c r="J33" s="826"/>
      <c r="K33" s="836"/>
      <c r="L33" s="654"/>
      <c r="M33" s="696" t="s">
        <v>18</v>
      </c>
      <c r="N33" s="728"/>
      <c r="O33" s="728"/>
      <c r="P33" s="728"/>
      <c r="Q33" s="728"/>
      <c r="R33" s="728"/>
      <c r="S33" s="728"/>
      <c r="T33" s="728"/>
      <c r="U33" s="727"/>
      <c r="V33" s="728"/>
      <c r="W33" s="634"/>
      <c r="Y33" s="777"/>
      <c r="Z33" s="777" t="str">
        <f t="shared" si="0"/>
        <v>Добавить территорию действия тарифа</v>
      </c>
      <c r="AA33" s="777"/>
      <c r="AB33" s="777"/>
      <c r="AC33" s="777"/>
      <c r="AI33" s="759"/>
      <c r="AJ33" s="759"/>
    </row>
    <row r="34" spans="1:36" s="705" customFormat="1" ht="15" customHeight="1">
      <c r="A34" s="825"/>
      <c r="B34" s="825"/>
      <c r="C34" s="825"/>
      <c r="D34" s="825"/>
      <c r="E34" s="825"/>
      <c r="F34" s="825"/>
      <c r="G34" s="825"/>
      <c r="H34" s="825"/>
      <c r="I34" s="825"/>
      <c r="J34" s="825"/>
      <c r="K34" s="825"/>
      <c r="L34" s="462"/>
      <c r="M34" s="699" t="s">
        <v>308</v>
      </c>
      <c r="N34" s="728"/>
      <c r="O34" s="728"/>
      <c r="P34" s="728"/>
      <c r="Q34" s="728"/>
      <c r="R34" s="728"/>
      <c r="S34" s="728"/>
      <c r="T34" s="728"/>
      <c r="U34" s="727"/>
      <c r="V34" s="728"/>
      <c r="W34" s="634"/>
      <c r="X34" s="685"/>
      <c r="Y34" s="685"/>
      <c r="Z34" s="685"/>
      <c r="AA34" s="685"/>
      <c r="AB34" s="685"/>
      <c r="AC34" s="685"/>
      <c r="AD34" s="685"/>
      <c r="AE34" s="685"/>
      <c r="AF34" s="685"/>
      <c r="AG34" s="685"/>
      <c r="AH34" s="685"/>
    </row>
    <row r="35" spans="1:36" ht="11.25">
      <c r="A35" s="751"/>
      <c r="B35" s="751"/>
      <c r="C35" s="751"/>
      <c r="D35" s="751"/>
      <c r="E35" s="751"/>
      <c r="F35" s="751"/>
      <c r="G35" s="751"/>
      <c r="H35" s="751"/>
      <c r="I35" s="751"/>
      <c r="J35" s="751"/>
      <c r="K35" s="751"/>
      <c r="X35" s="751"/>
      <c r="Y35" s="751"/>
      <c r="Z35" s="751"/>
      <c r="AA35" s="751"/>
      <c r="AB35" s="751"/>
      <c r="AC35" s="751"/>
      <c r="AD35" s="751"/>
      <c r="AE35" s="751"/>
      <c r="AF35" s="751"/>
      <c r="AG35" s="751"/>
      <c r="AH35" s="751"/>
    </row>
    <row r="36" spans="1:36" ht="105.75" customHeight="1">
      <c r="L36" s="1">
        <v>1</v>
      </c>
      <c r="M36" s="1272" t="s">
        <v>722</v>
      </c>
      <c r="N36" s="1272"/>
      <c r="O36" s="1272"/>
      <c r="P36" s="1272"/>
      <c r="Q36" s="1272"/>
      <c r="R36" s="1272"/>
      <c r="S36" s="1272"/>
      <c r="T36" s="1272"/>
      <c r="U36" s="1272"/>
      <c r="V36" s="1272"/>
      <c r="W36" s="1272"/>
    </row>
  </sheetData>
  <sheetProtection password="FA9C" sheet="1" objects="1" scenarios="1" formatColumns="0" formatRows="0"/>
  <mergeCells count="40">
    <mergeCell ref="L13:M13"/>
    <mergeCell ref="L5:T5"/>
    <mergeCell ref="O9:T9"/>
    <mergeCell ref="O10:T10"/>
    <mergeCell ref="O11:T11"/>
    <mergeCell ref="O12:T12"/>
    <mergeCell ref="S18:T18"/>
    <mergeCell ref="O14:U14"/>
    <mergeCell ref="L15:V15"/>
    <mergeCell ref="W15:W18"/>
    <mergeCell ref="L16:L18"/>
    <mergeCell ref="M16:M18"/>
    <mergeCell ref="O16:T16"/>
    <mergeCell ref="U16:U18"/>
    <mergeCell ref="A20:A33"/>
    <mergeCell ref="O20:V20"/>
    <mergeCell ref="B21:B32"/>
    <mergeCell ref="O21:V21"/>
    <mergeCell ref="C22:C31"/>
    <mergeCell ref="O22:V22"/>
    <mergeCell ref="D23:D30"/>
    <mergeCell ref="O23:V23"/>
    <mergeCell ref="I24:I29"/>
    <mergeCell ref="J25:J28"/>
    <mergeCell ref="W26:W28"/>
    <mergeCell ref="M36:W36"/>
    <mergeCell ref="O7:T7"/>
    <mergeCell ref="E24:E29"/>
    <mergeCell ref="O24:V24"/>
    <mergeCell ref="F25:F28"/>
    <mergeCell ref="O25:V25"/>
    <mergeCell ref="R26:R27"/>
    <mergeCell ref="S26:S27"/>
    <mergeCell ref="T26:T27"/>
    <mergeCell ref="U26:U27"/>
    <mergeCell ref="S19:T19"/>
    <mergeCell ref="V16:V18"/>
    <mergeCell ref="O17:O18"/>
    <mergeCell ref="P17:Q17"/>
    <mergeCell ref="R17:T17"/>
  </mergeCells>
  <dataValidations count="10">
    <dataValidation allowBlank="1" sqref="WVT983068:WWE983074 JH28:JS34 TD28:TO34 ACZ28:ADK34 AMV28:ANG34 AWR28:AXC34 BGN28:BGY34 BQJ28:BQU34 CAF28:CAQ34 CKB28:CKM34 CTX28:CUI34 DDT28:DEE34 DNP28:DOA34 DXL28:DXW34 EHH28:EHS34 ERD28:ERO34 FAZ28:FBK34 FKV28:FLG34 FUR28:FVC34 GEN28:GEY34 GOJ28:GOU34 GYF28:GYQ34 HIB28:HIM34 HRX28:HSI34 IBT28:ICE34 ILP28:IMA34 IVL28:IVW34 JFH28:JFS34 JPD28:JPO34 JYZ28:JZK34 KIV28:KJG34 KSR28:KTC34 LCN28:LCY34 LMJ28:LMU34 LWF28:LWQ34 MGB28:MGM34 MPX28:MQI34 MZT28:NAE34 NJP28:NKA34 NTL28:NTW34 ODH28:ODS34 OND28:ONO34 OWZ28:OXK34 PGV28:PHG34 PQR28:PRC34 QAN28:QAY34 QKJ28:QKU34 QUF28:QUQ34 REB28:REM34 RNX28:ROI34 RXT28:RYE34 SHP28:SIA34 SRL28:SRW34 TBH28:TBS34 TLD28:TLO34 TUZ28:TVK34 UEV28:UFG34 UOR28:UPC34 UYN28:UYY34 VIJ28:VIU34 VSF28:VSQ34 WCB28:WCM34 WLX28:WMI34 WVT28:WWE34 JH65564:JS65570 TD65564:TO65570 ACZ65564:ADK65570 AMV65564:ANG65570 AWR65564:AXC65570 BGN65564:BGY65570 BQJ65564:BQU65570 CAF65564:CAQ65570 CKB65564:CKM65570 CTX65564:CUI65570 DDT65564:DEE65570 DNP65564:DOA65570 DXL65564:DXW65570 EHH65564:EHS65570 ERD65564:ERO65570 FAZ65564:FBK65570 FKV65564:FLG65570 FUR65564:FVC65570 GEN65564:GEY65570 GOJ65564:GOU65570 GYF65564:GYQ65570 HIB65564:HIM65570 HRX65564:HSI65570 IBT65564:ICE65570 ILP65564:IMA65570 IVL65564:IVW65570 JFH65564:JFS65570 JPD65564:JPO65570 JYZ65564:JZK65570 KIV65564:KJG65570 KSR65564:KTC65570 LCN65564:LCY65570 LMJ65564:LMU65570 LWF65564:LWQ65570 MGB65564:MGM65570 MPX65564:MQI65570 MZT65564:NAE65570 NJP65564:NKA65570 NTL65564:NTW65570 ODH65564:ODS65570 OND65564:ONO65570 OWZ65564:OXK65570 PGV65564:PHG65570 PQR65564:PRC65570 QAN65564:QAY65570 QKJ65564:QKU65570 QUF65564:QUQ65570 REB65564:REM65570 RNX65564:ROI65570 RXT65564:RYE65570 SHP65564:SIA65570 SRL65564:SRW65570 TBH65564:TBS65570 TLD65564:TLO65570 TUZ65564:TVK65570 UEV65564:UFG65570 UOR65564:UPC65570 UYN65564:UYY65570 VIJ65564:VIU65570 VSF65564:VSQ65570 WCB65564:WCM65570 WLX65564:WMI65570 WVT65564:WWE65570 JH131100:JS131106 TD131100:TO131106 ACZ131100:ADK131106 AMV131100:ANG131106 AWR131100:AXC131106 BGN131100:BGY131106 BQJ131100:BQU131106 CAF131100:CAQ131106 CKB131100:CKM131106 CTX131100:CUI131106 DDT131100:DEE131106 DNP131100:DOA131106 DXL131100:DXW131106 EHH131100:EHS131106 ERD131100:ERO131106 FAZ131100:FBK131106 FKV131100:FLG131106 FUR131100:FVC131106 GEN131100:GEY131106 GOJ131100:GOU131106 GYF131100:GYQ131106 HIB131100:HIM131106 HRX131100:HSI131106 IBT131100:ICE131106 ILP131100:IMA131106 IVL131100:IVW131106 JFH131100:JFS131106 JPD131100:JPO131106 JYZ131100:JZK131106 KIV131100:KJG131106 KSR131100:KTC131106 LCN131100:LCY131106 LMJ131100:LMU131106 LWF131100:LWQ131106 MGB131100:MGM131106 MPX131100:MQI131106 MZT131100:NAE131106 NJP131100:NKA131106 NTL131100:NTW131106 ODH131100:ODS131106 OND131100:ONO131106 OWZ131100:OXK131106 PGV131100:PHG131106 PQR131100:PRC131106 QAN131100:QAY131106 QKJ131100:QKU131106 QUF131100:QUQ131106 REB131100:REM131106 RNX131100:ROI131106 RXT131100:RYE131106 SHP131100:SIA131106 SRL131100:SRW131106 TBH131100:TBS131106 TLD131100:TLO131106 TUZ131100:TVK131106 UEV131100:UFG131106 UOR131100:UPC131106 UYN131100:UYY131106 VIJ131100:VIU131106 VSF131100:VSQ131106 WCB131100:WCM131106 WLX131100:WMI131106 WVT131100:WWE131106 JH196636:JS196642 TD196636:TO196642 ACZ196636:ADK196642 AMV196636:ANG196642 AWR196636:AXC196642 BGN196636:BGY196642 BQJ196636:BQU196642 CAF196636:CAQ196642 CKB196636:CKM196642 CTX196636:CUI196642 DDT196636:DEE196642 DNP196636:DOA196642 DXL196636:DXW196642 EHH196636:EHS196642 ERD196636:ERO196642 FAZ196636:FBK196642 FKV196636:FLG196642 FUR196636:FVC196642 GEN196636:GEY196642 GOJ196636:GOU196642 GYF196636:GYQ196642 HIB196636:HIM196642 HRX196636:HSI196642 IBT196636:ICE196642 ILP196636:IMA196642 IVL196636:IVW196642 JFH196636:JFS196642 JPD196636:JPO196642 JYZ196636:JZK196642 KIV196636:KJG196642 KSR196636:KTC196642 LCN196636:LCY196642 LMJ196636:LMU196642 LWF196636:LWQ196642 MGB196636:MGM196642 MPX196636:MQI196642 MZT196636:NAE196642 NJP196636:NKA196642 NTL196636:NTW196642 ODH196636:ODS196642 OND196636:ONO196642 OWZ196636:OXK196642 PGV196636:PHG196642 PQR196636:PRC196642 QAN196636:QAY196642 QKJ196636:QKU196642 QUF196636:QUQ196642 REB196636:REM196642 RNX196636:ROI196642 RXT196636:RYE196642 SHP196636:SIA196642 SRL196636:SRW196642 TBH196636:TBS196642 TLD196636:TLO196642 TUZ196636:TVK196642 UEV196636:UFG196642 UOR196636:UPC196642 UYN196636:UYY196642 VIJ196636:VIU196642 VSF196636:VSQ196642 WCB196636:WCM196642 WLX196636:WMI196642 WVT196636:WWE196642 JH262172:JS262178 TD262172:TO262178 ACZ262172:ADK262178 AMV262172:ANG262178 AWR262172:AXC262178 BGN262172:BGY262178 BQJ262172:BQU262178 CAF262172:CAQ262178 CKB262172:CKM262178 CTX262172:CUI262178 DDT262172:DEE262178 DNP262172:DOA262178 DXL262172:DXW262178 EHH262172:EHS262178 ERD262172:ERO262178 FAZ262172:FBK262178 FKV262172:FLG262178 FUR262172:FVC262178 GEN262172:GEY262178 GOJ262172:GOU262178 GYF262172:GYQ262178 HIB262172:HIM262178 HRX262172:HSI262178 IBT262172:ICE262178 ILP262172:IMA262178 IVL262172:IVW262178 JFH262172:JFS262178 JPD262172:JPO262178 JYZ262172:JZK262178 KIV262172:KJG262178 KSR262172:KTC262178 LCN262172:LCY262178 LMJ262172:LMU262178 LWF262172:LWQ262178 MGB262172:MGM262178 MPX262172:MQI262178 MZT262172:NAE262178 NJP262172:NKA262178 NTL262172:NTW262178 ODH262172:ODS262178 OND262172:ONO262178 OWZ262172:OXK262178 PGV262172:PHG262178 PQR262172:PRC262178 QAN262172:QAY262178 QKJ262172:QKU262178 QUF262172:QUQ262178 REB262172:REM262178 RNX262172:ROI262178 RXT262172:RYE262178 SHP262172:SIA262178 SRL262172:SRW262178 TBH262172:TBS262178 TLD262172:TLO262178 TUZ262172:TVK262178 UEV262172:UFG262178 UOR262172:UPC262178 UYN262172:UYY262178 VIJ262172:VIU262178 VSF262172:VSQ262178 WCB262172:WCM262178 WLX262172:WMI262178 WVT262172:WWE262178 JH327708:JS327714 TD327708:TO327714 ACZ327708:ADK327714 AMV327708:ANG327714 AWR327708:AXC327714 BGN327708:BGY327714 BQJ327708:BQU327714 CAF327708:CAQ327714 CKB327708:CKM327714 CTX327708:CUI327714 DDT327708:DEE327714 DNP327708:DOA327714 DXL327708:DXW327714 EHH327708:EHS327714 ERD327708:ERO327714 FAZ327708:FBK327714 FKV327708:FLG327714 FUR327708:FVC327714 GEN327708:GEY327714 GOJ327708:GOU327714 GYF327708:GYQ327714 HIB327708:HIM327714 HRX327708:HSI327714 IBT327708:ICE327714 ILP327708:IMA327714 IVL327708:IVW327714 JFH327708:JFS327714 JPD327708:JPO327714 JYZ327708:JZK327714 KIV327708:KJG327714 KSR327708:KTC327714 LCN327708:LCY327714 LMJ327708:LMU327714 LWF327708:LWQ327714 MGB327708:MGM327714 MPX327708:MQI327714 MZT327708:NAE327714 NJP327708:NKA327714 NTL327708:NTW327714 ODH327708:ODS327714 OND327708:ONO327714 OWZ327708:OXK327714 PGV327708:PHG327714 PQR327708:PRC327714 QAN327708:QAY327714 QKJ327708:QKU327714 QUF327708:QUQ327714 REB327708:REM327714 RNX327708:ROI327714 RXT327708:RYE327714 SHP327708:SIA327714 SRL327708:SRW327714 TBH327708:TBS327714 TLD327708:TLO327714 TUZ327708:TVK327714 UEV327708:UFG327714 UOR327708:UPC327714 UYN327708:UYY327714 VIJ327708:VIU327714 VSF327708:VSQ327714 WCB327708:WCM327714 WLX327708:WMI327714 WVT327708:WWE327714 JH393244:JS393250 TD393244:TO393250 ACZ393244:ADK393250 AMV393244:ANG393250 AWR393244:AXC393250 BGN393244:BGY393250 BQJ393244:BQU393250 CAF393244:CAQ393250 CKB393244:CKM393250 CTX393244:CUI393250 DDT393244:DEE393250 DNP393244:DOA393250 DXL393244:DXW393250 EHH393244:EHS393250 ERD393244:ERO393250 FAZ393244:FBK393250 FKV393244:FLG393250 FUR393244:FVC393250 GEN393244:GEY393250 GOJ393244:GOU393250 GYF393244:GYQ393250 HIB393244:HIM393250 HRX393244:HSI393250 IBT393244:ICE393250 ILP393244:IMA393250 IVL393244:IVW393250 JFH393244:JFS393250 JPD393244:JPO393250 JYZ393244:JZK393250 KIV393244:KJG393250 KSR393244:KTC393250 LCN393244:LCY393250 LMJ393244:LMU393250 LWF393244:LWQ393250 MGB393244:MGM393250 MPX393244:MQI393250 MZT393244:NAE393250 NJP393244:NKA393250 NTL393244:NTW393250 ODH393244:ODS393250 OND393244:ONO393250 OWZ393244:OXK393250 PGV393244:PHG393250 PQR393244:PRC393250 QAN393244:QAY393250 QKJ393244:QKU393250 QUF393244:QUQ393250 REB393244:REM393250 RNX393244:ROI393250 RXT393244:RYE393250 SHP393244:SIA393250 SRL393244:SRW393250 TBH393244:TBS393250 TLD393244:TLO393250 TUZ393244:TVK393250 UEV393244:UFG393250 UOR393244:UPC393250 UYN393244:UYY393250 VIJ393244:VIU393250 VSF393244:VSQ393250 WCB393244:WCM393250 WLX393244:WMI393250 WVT393244:WWE393250 JH458780:JS458786 TD458780:TO458786 ACZ458780:ADK458786 AMV458780:ANG458786 AWR458780:AXC458786 BGN458780:BGY458786 BQJ458780:BQU458786 CAF458780:CAQ458786 CKB458780:CKM458786 CTX458780:CUI458786 DDT458780:DEE458786 DNP458780:DOA458786 DXL458780:DXW458786 EHH458780:EHS458786 ERD458780:ERO458786 FAZ458780:FBK458786 FKV458780:FLG458786 FUR458780:FVC458786 GEN458780:GEY458786 GOJ458780:GOU458786 GYF458780:GYQ458786 HIB458780:HIM458786 HRX458780:HSI458786 IBT458780:ICE458786 ILP458780:IMA458786 IVL458780:IVW458786 JFH458780:JFS458786 JPD458780:JPO458786 JYZ458780:JZK458786 KIV458780:KJG458786 KSR458780:KTC458786 LCN458780:LCY458786 LMJ458780:LMU458786 LWF458780:LWQ458786 MGB458780:MGM458786 MPX458780:MQI458786 MZT458780:NAE458786 NJP458780:NKA458786 NTL458780:NTW458786 ODH458780:ODS458786 OND458780:ONO458786 OWZ458780:OXK458786 PGV458780:PHG458786 PQR458780:PRC458786 QAN458780:QAY458786 QKJ458780:QKU458786 QUF458780:QUQ458786 REB458780:REM458786 RNX458780:ROI458786 RXT458780:RYE458786 SHP458780:SIA458786 SRL458780:SRW458786 TBH458780:TBS458786 TLD458780:TLO458786 TUZ458780:TVK458786 UEV458780:UFG458786 UOR458780:UPC458786 UYN458780:UYY458786 VIJ458780:VIU458786 VSF458780:VSQ458786 WCB458780:WCM458786 WLX458780:WMI458786 WVT458780:WWE458786 JH524316:JS524322 TD524316:TO524322 ACZ524316:ADK524322 AMV524316:ANG524322 AWR524316:AXC524322 BGN524316:BGY524322 BQJ524316:BQU524322 CAF524316:CAQ524322 CKB524316:CKM524322 CTX524316:CUI524322 DDT524316:DEE524322 DNP524316:DOA524322 DXL524316:DXW524322 EHH524316:EHS524322 ERD524316:ERO524322 FAZ524316:FBK524322 FKV524316:FLG524322 FUR524316:FVC524322 GEN524316:GEY524322 GOJ524316:GOU524322 GYF524316:GYQ524322 HIB524316:HIM524322 HRX524316:HSI524322 IBT524316:ICE524322 ILP524316:IMA524322 IVL524316:IVW524322 JFH524316:JFS524322 JPD524316:JPO524322 JYZ524316:JZK524322 KIV524316:KJG524322 KSR524316:KTC524322 LCN524316:LCY524322 LMJ524316:LMU524322 LWF524316:LWQ524322 MGB524316:MGM524322 MPX524316:MQI524322 MZT524316:NAE524322 NJP524316:NKA524322 NTL524316:NTW524322 ODH524316:ODS524322 OND524316:ONO524322 OWZ524316:OXK524322 PGV524316:PHG524322 PQR524316:PRC524322 QAN524316:QAY524322 QKJ524316:QKU524322 QUF524316:QUQ524322 REB524316:REM524322 RNX524316:ROI524322 RXT524316:RYE524322 SHP524316:SIA524322 SRL524316:SRW524322 TBH524316:TBS524322 TLD524316:TLO524322 TUZ524316:TVK524322 UEV524316:UFG524322 UOR524316:UPC524322 UYN524316:UYY524322 VIJ524316:VIU524322 VSF524316:VSQ524322 WCB524316:WCM524322 WLX524316:WMI524322 WVT524316:WWE524322 JH589852:JS589858 TD589852:TO589858 ACZ589852:ADK589858 AMV589852:ANG589858 AWR589852:AXC589858 BGN589852:BGY589858 BQJ589852:BQU589858 CAF589852:CAQ589858 CKB589852:CKM589858 CTX589852:CUI589858 DDT589852:DEE589858 DNP589852:DOA589858 DXL589852:DXW589858 EHH589852:EHS589858 ERD589852:ERO589858 FAZ589852:FBK589858 FKV589852:FLG589858 FUR589852:FVC589858 GEN589852:GEY589858 GOJ589852:GOU589858 GYF589852:GYQ589858 HIB589852:HIM589858 HRX589852:HSI589858 IBT589852:ICE589858 ILP589852:IMA589858 IVL589852:IVW589858 JFH589852:JFS589858 JPD589852:JPO589858 JYZ589852:JZK589858 KIV589852:KJG589858 KSR589852:KTC589858 LCN589852:LCY589858 LMJ589852:LMU589858 LWF589852:LWQ589858 MGB589852:MGM589858 MPX589852:MQI589858 MZT589852:NAE589858 NJP589852:NKA589858 NTL589852:NTW589858 ODH589852:ODS589858 OND589852:ONO589858 OWZ589852:OXK589858 PGV589852:PHG589858 PQR589852:PRC589858 QAN589852:QAY589858 QKJ589852:QKU589858 QUF589852:QUQ589858 REB589852:REM589858 RNX589852:ROI589858 RXT589852:RYE589858 SHP589852:SIA589858 SRL589852:SRW589858 TBH589852:TBS589858 TLD589852:TLO589858 TUZ589852:TVK589858 UEV589852:UFG589858 UOR589852:UPC589858 UYN589852:UYY589858 VIJ589852:VIU589858 VSF589852:VSQ589858 WCB589852:WCM589858 WLX589852:WMI589858 WVT589852:WWE589858 JH655388:JS655394 TD655388:TO655394 ACZ655388:ADK655394 AMV655388:ANG655394 AWR655388:AXC655394 BGN655388:BGY655394 BQJ655388:BQU655394 CAF655388:CAQ655394 CKB655388:CKM655394 CTX655388:CUI655394 DDT655388:DEE655394 DNP655388:DOA655394 DXL655388:DXW655394 EHH655388:EHS655394 ERD655388:ERO655394 FAZ655388:FBK655394 FKV655388:FLG655394 FUR655388:FVC655394 GEN655388:GEY655394 GOJ655388:GOU655394 GYF655388:GYQ655394 HIB655388:HIM655394 HRX655388:HSI655394 IBT655388:ICE655394 ILP655388:IMA655394 IVL655388:IVW655394 JFH655388:JFS655394 JPD655388:JPO655394 JYZ655388:JZK655394 KIV655388:KJG655394 KSR655388:KTC655394 LCN655388:LCY655394 LMJ655388:LMU655394 LWF655388:LWQ655394 MGB655388:MGM655394 MPX655388:MQI655394 MZT655388:NAE655394 NJP655388:NKA655394 NTL655388:NTW655394 ODH655388:ODS655394 OND655388:ONO655394 OWZ655388:OXK655394 PGV655388:PHG655394 PQR655388:PRC655394 QAN655388:QAY655394 QKJ655388:QKU655394 QUF655388:QUQ655394 REB655388:REM655394 RNX655388:ROI655394 RXT655388:RYE655394 SHP655388:SIA655394 SRL655388:SRW655394 TBH655388:TBS655394 TLD655388:TLO655394 TUZ655388:TVK655394 UEV655388:UFG655394 UOR655388:UPC655394 UYN655388:UYY655394 VIJ655388:VIU655394 VSF655388:VSQ655394 WCB655388:WCM655394 WLX655388:WMI655394 WVT655388:WWE655394 JH720924:JS720930 TD720924:TO720930 ACZ720924:ADK720930 AMV720924:ANG720930 AWR720924:AXC720930 BGN720924:BGY720930 BQJ720924:BQU720930 CAF720924:CAQ720930 CKB720924:CKM720930 CTX720924:CUI720930 DDT720924:DEE720930 DNP720924:DOA720930 DXL720924:DXW720930 EHH720924:EHS720930 ERD720924:ERO720930 FAZ720924:FBK720930 FKV720924:FLG720930 FUR720924:FVC720930 GEN720924:GEY720930 GOJ720924:GOU720930 GYF720924:GYQ720930 HIB720924:HIM720930 HRX720924:HSI720930 IBT720924:ICE720930 ILP720924:IMA720930 IVL720924:IVW720930 JFH720924:JFS720930 JPD720924:JPO720930 JYZ720924:JZK720930 KIV720924:KJG720930 KSR720924:KTC720930 LCN720924:LCY720930 LMJ720924:LMU720930 LWF720924:LWQ720930 MGB720924:MGM720930 MPX720924:MQI720930 MZT720924:NAE720930 NJP720924:NKA720930 NTL720924:NTW720930 ODH720924:ODS720930 OND720924:ONO720930 OWZ720924:OXK720930 PGV720924:PHG720930 PQR720924:PRC720930 QAN720924:QAY720930 QKJ720924:QKU720930 QUF720924:QUQ720930 REB720924:REM720930 RNX720924:ROI720930 RXT720924:RYE720930 SHP720924:SIA720930 SRL720924:SRW720930 TBH720924:TBS720930 TLD720924:TLO720930 TUZ720924:TVK720930 UEV720924:UFG720930 UOR720924:UPC720930 UYN720924:UYY720930 VIJ720924:VIU720930 VSF720924:VSQ720930 WCB720924:WCM720930 WLX720924:WMI720930 WVT720924:WWE720930 JH786460:JS786466 TD786460:TO786466 ACZ786460:ADK786466 AMV786460:ANG786466 AWR786460:AXC786466 BGN786460:BGY786466 BQJ786460:BQU786466 CAF786460:CAQ786466 CKB786460:CKM786466 CTX786460:CUI786466 DDT786460:DEE786466 DNP786460:DOA786466 DXL786460:DXW786466 EHH786460:EHS786466 ERD786460:ERO786466 FAZ786460:FBK786466 FKV786460:FLG786466 FUR786460:FVC786466 GEN786460:GEY786466 GOJ786460:GOU786466 GYF786460:GYQ786466 HIB786460:HIM786466 HRX786460:HSI786466 IBT786460:ICE786466 ILP786460:IMA786466 IVL786460:IVW786466 JFH786460:JFS786466 JPD786460:JPO786466 JYZ786460:JZK786466 KIV786460:KJG786466 KSR786460:KTC786466 LCN786460:LCY786466 LMJ786460:LMU786466 LWF786460:LWQ786466 MGB786460:MGM786466 MPX786460:MQI786466 MZT786460:NAE786466 NJP786460:NKA786466 NTL786460:NTW786466 ODH786460:ODS786466 OND786460:ONO786466 OWZ786460:OXK786466 PGV786460:PHG786466 PQR786460:PRC786466 QAN786460:QAY786466 QKJ786460:QKU786466 QUF786460:QUQ786466 REB786460:REM786466 RNX786460:ROI786466 RXT786460:RYE786466 SHP786460:SIA786466 SRL786460:SRW786466 TBH786460:TBS786466 TLD786460:TLO786466 TUZ786460:TVK786466 UEV786460:UFG786466 UOR786460:UPC786466 UYN786460:UYY786466 VIJ786460:VIU786466 VSF786460:VSQ786466 WCB786460:WCM786466 WLX786460:WMI786466 WVT786460:WWE786466 JH851996:JS852002 TD851996:TO852002 ACZ851996:ADK852002 AMV851996:ANG852002 AWR851996:AXC852002 BGN851996:BGY852002 BQJ851996:BQU852002 CAF851996:CAQ852002 CKB851996:CKM852002 CTX851996:CUI852002 DDT851996:DEE852002 DNP851996:DOA852002 DXL851996:DXW852002 EHH851996:EHS852002 ERD851996:ERO852002 FAZ851996:FBK852002 FKV851996:FLG852002 FUR851996:FVC852002 GEN851996:GEY852002 GOJ851996:GOU852002 GYF851996:GYQ852002 HIB851996:HIM852002 HRX851996:HSI852002 IBT851996:ICE852002 ILP851996:IMA852002 IVL851996:IVW852002 JFH851996:JFS852002 JPD851996:JPO852002 JYZ851996:JZK852002 KIV851996:KJG852002 KSR851996:KTC852002 LCN851996:LCY852002 LMJ851996:LMU852002 LWF851996:LWQ852002 MGB851996:MGM852002 MPX851996:MQI852002 MZT851996:NAE852002 NJP851996:NKA852002 NTL851996:NTW852002 ODH851996:ODS852002 OND851996:ONO852002 OWZ851996:OXK852002 PGV851996:PHG852002 PQR851996:PRC852002 QAN851996:QAY852002 QKJ851996:QKU852002 QUF851996:QUQ852002 REB851996:REM852002 RNX851996:ROI852002 RXT851996:RYE852002 SHP851996:SIA852002 SRL851996:SRW852002 TBH851996:TBS852002 TLD851996:TLO852002 TUZ851996:TVK852002 UEV851996:UFG852002 UOR851996:UPC852002 UYN851996:UYY852002 VIJ851996:VIU852002 VSF851996:VSQ852002 WCB851996:WCM852002 WLX851996:WMI852002 WVT851996:WWE852002 JH917532:JS917538 TD917532:TO917538 ACZ917532:ADK917538 AMV917532:ANG917538 AWR917532:AXC917538 BGN917532:BGY917538 BQJ917532:BQU917538 CAF917532:CAQ917538 CKB917532:CKM917538 CTX917532:CUI917538 DDT917532:DEE917538 DNP917532:DOA917538 DXL917532:DXW917538 EHH917532:EHS917538 ERD917532:ERO917538 FAZ917532:FBK917538 FKV917532:FLG917538 FUR917532:FVC917538 GEN917532:GEY917538 GOJ917532:GOU917538 GYF917532:GYQ917538 HIB917532:HIM917538 HRX917532:HSI917538 IBT917532:ICE917538 ILP917532:IMA917538 IVL917532:IVW917538 JFH917532:JFS917538 JPD917532:JPO917538 JYZ917532:JZK917538 KIV917532:KJG917538 KSR917532:KTC917538 LCN917532:LCY917538 LMJ917532:LMU917538 LWF917532:LWQ917538 MGB917532:MGM917538 MPX917532:MQI917538 MZT917532:NAE917538 NJP917532:NKA917538 NTL917532:NTW917538 ODH917532:ODS917538 OND917532:ONO917538 OWZ917532:OXK917538 PGV917532:PHG917538 PQR917532:PRC917538 QAN917532:QAY917538 QKJ917532:QKU917538 QUF917532:QUQ917538 REB917532:REM917538 RNX917532:ROI917538 RXT917532:RYE917538 SHP917532:SIA917538 SRL917532:SRW917538 TBH917532:TBS917538 TLD917532:TLO917538 TUZ917532:TVK917538 UEV917532:UFG917538 UOR917532:UPC917538 UYN917532:UYY917538 VIJ917532:VIU917538 VSF917532:VSQ917538 WCB917532:WCM917538 WLX917532:WMI917538 WVT917532:WWE917538 JH983068:JS983074 TD983068:TO983074 ACZ983068:ADK983074 AMV983068:ANG983074 AWR983068:AXC983074 BGN983068:BGY983074 BQJ983068:BQU983074 CAF983068:CAQ983074 CKB983068:CKM983074 CTX983068:CUI983074 DDT983068:DEE983074 DNP983068:DOA983074 DXL983068:DXW983074 EHH983068:EHS983074 ERD983068:ERO983074 FAZ983068:FBK983074 FKV983068:FLG983074 FUR983068:FVC983074 GEN983068:GEY983074 GOJ983068:GOU983074 GYF983068:GYQ983074 HIB983068:HIM983074 HRX983068:HSI983074 IBT983068:ICE983074 ILP983068:IMA983074 IVL983068:IVW983074 JFH983068:JFS983074 JPD983068:JPO983074 JYZ983068:JZK983074 KIV983068:KJG983074 KSR983068:KTC983074 LCN983068:LCY983074 LMJ983068:LMU983074 LWF983068:LWQ983074 MGB983068:MGM983074 MPX983068:MQI983074 MZT983068:NAE983074 NJP983068:NKA983074 NTL983068:NTW983074 ODH983068:ODS983074 OND983068:ONO983074 OWZ983068:OXK983074 PGV983068:PHG983074 PQR983068:PRC983074 QAN983068:QAY983074 QKJ983068:QKU983074 QUF983068:QUQ983074 REB983068:REM983074 RNX983068:ROI983074 RXT983068:RYE983074 SHP983068:SIA983074 SRL983068:SRW983074 TBH983068:TBS983074 TLD983068:TLO983074 TUZ983068:TVK983074 UEV983068:UFG983074 UOR983068:UPC983074 UYN983068:UYY983074 VIJ983068:VIU983074 VSF983068:VSQ983074 WCB983068:WCM983074 WLX983068:WMI983074 W29:W34 L65564:W65570 L131100:W131106 L196636:W196642 L262172:W262178 L327708:W327714 L393244:W393250 L458780:W458786 L524316:W524322 L589852:W589858 L655388:W655394 L720924:W720930 L786460:W786466 L851996:W852002 L917532:W917538 L983068:W983074 L28:V34"/>
    <dataValidation allowBlank="1" promptTitle="checkPeriodRange" sqref="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dataValidation allowBlank="1" showInputMessage="1" showErrorMessage="1" prompt="Для выбора выполните двойной щелчок левой клавиши мыши по соответствующей ячейке." sqref="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JQ26 TM26 S65562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8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4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0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6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2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8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4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0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6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2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8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4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0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6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U262170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U26 S26 U327706 JQ65562 TM65562 ADI65562 ANE65562 AXA65562 BGW65562 BQS65562 CAO65562 CKK65562 CUG65562 DEC65562 DNY65562 DXU65562 EHQ65562 ERM65562 FBI65562 FLE65562 FVA65562 GEW65562 GOS65562 GYO65562 HIK65562 HSG65562 ICC65562 ILY65562 IVU65562 JFQ65562 JPM65562 JZI65562 KJE65562 KTA65562 LCW65562 LMS65562 LWO65562 MGK65562 MQG65562 NAC65562 NJY65562 NTU65562 ODQ65562 ONM65562 OXI65562 PHE65562 PRA65562 QAW65562 QKS65562 QUO65562 REK65562 ROG65562 RYC65562 SHY65562 SRU65562 TBQ65562 TLM65562 TVI65562 UFE65562 UPA65562 UYW65562 VIS65562 VSO65562 WCK65562 WMG65562 WWC65562 U393242 JQ131098 TM131098 ADI131098 ANE131098 AXA131098 BGW131098 BQS131098 CAO131098 CKK131098 CUG131098 DEC131098 DNY131098 DXU131098 EHQ131098 ERM131098 FBI131098 FLE131098 FVA131098 GEW131098 GOS131098 GYO131098 HIK131098 HSG131098 ICC131098 ILY131098 IVU131098 JFQ131098 JPM131098 JZI131098 KJE131098 KTA131098 LCW131098 LMS131098 LWO131098 MGK131098 MQG131098 NAC131098 NJY131098 NTU131098 ODQ131098 ONM131098 OXI131098 PHE131098 PRA131098 QAW131098 QKS131098 QUO131098 REK131098 ROG131098 RYC131098 SHY131098 SRU131098 TBQ131098 TLM131098 TVI131098 UFE131098 UPA131098 UYW131098 VIS131098 VSO131098 WCK131098 WMG131098 WWC131098 U458778 JQ196634 TM196634 ADI196634 ANE196634 AXA196634 BGW196634 BQS196634 CAO196634 CKK196634 CUG196634 DEC196634 DNY196634 DXU196634 EHQ196634 ERM196634 FBI196634 FLE196634 FVA196634 GEW196634 GOS196634 GYO196634 HIK196634 HSG196634 ICC196634 ILY196634 IVU196634 JFQ196634 JPM196634 JZI196634 KJE196634 KTA196634 LCW196634 LMS196634 LWO196634 MGK196634 MQG196634 NAC196634 NJY196634 NTU196634 ODQ196634 ONM196634 OXI196634 PHE196634 PRA196634 QAW196634 QKS196634 QUO196634 REK196634 ROG196634 RYC196634 SHY196634 SRU196634 TBQ196634 TLM196634 TVI196634 UFE196634 UPA196634 UYW196634 VIS196634 VSO196634 WCK196634 WMG196634 WWC196634 U524314 JQ262170 TM262170 ADI262170 ANE262170 AXA262170 BGW262170 BQS262170 CAO262170 CKK262170 CUG262170 DEC262170 DNY262170 DXU262170 EHQ262170 ERM262170 FBI262170 FLE262170 FVA262170 GEW262170 GOS262170 GYO262170 HIK262170 HSG262170 ICC262170 ILY262170 IVU262170 JFQ262170 JPM262170 JZI262170 KJE262170 KTA262170 LCW262170 LMS262170 LWO262170 MGK262170 MQG262170 NAC262170 NJY262170 NTU262170 ODQ262170 ONM262170 OXI262170 PHE262170 PRA262170 QAW262170 QKS262170 QUO262170 REK262170 ROG262170 RYC262170 SHY262170 SRU262170 TBQ262170 TLM262170 TVI262170 UFE262170 UPA262170 UYW262170 VIS262170 VSO262170 WCK262170 WMG262170 WWC262170 U589850 JQ327706 TM327706 ADI327706 ANE327706 AXA327706 BGW327706 BQS327706 CAO327706 CKK327706 CUG327706 DEC327706 DNY327706 DXU327706 EHQ327706 ERM327706 FBI327706 FLE327706 FVA327706 GEW327706 GOS327706 GYO327706 HIK327706 HSG327706 ICC327706 ILY327706 IVU327706 JFQ327706 JPM327706 JZI327706 KJE327706 KTA327706 LCW327706 LMS327706 LWO327706 MGK327706 MQG327706 NAC327706 NJY327706 NTU327706 ODQ327706 ONM327706 OXI327706 PHE327706 PRA327706 QAW327706 QKS327706 QUO327706 REK327706 ROG327706 RYC327706 SHY327706 SRU327706 TBQ327706 TLM327706 TVI327706 UFE327706 UPA327706 UYW327706 VIS327706 VSO327706 WCK327706 WMG327706 WWC327706 U655386 JQ393242 TM393242 ADI393242 ANE393242 AXA393242 BGW393242 BQS393242 CAO393242 CKK393242 CUG393242 DEC393242 DNY393242 DXU393242 EHQ393242 ERM393242 FBI393242 FLE393242 FVA393242 GEW393242 GOS393242 GYO393242 HIK393242 HSG393242 ICC393242 ILY393242 IVU393242 JFQ393242 JPM393242 JZI393242 KJE393242 KTA393242 LCW393242 LMS393242 LWO393242 MGK393242 MQG393242 NAC393242 NJY393242 NTU393242 ODQ393242 ONM393242 OXI393242 PHE393242 PRA393242 QAW393242 QKS393242 QUO393242 REK393242 ROG393242 RYC393242 SHY393242 SRU393242 TBQ393242 TLM393242 TVI393242 UFE393242 UPA393242 UYW393242 VIS393242 VSO393242 WCK393242 WMG393242 WWC393242 U720922 JQ458778 TM458778 ADI458778 ANE458778 AXA458778 BGW458778 BQS458778 CAO458778 CKK458778 CUG458778 DEC458778 DNY458778 DXU458778 EHQ458778 ERM458778 FBI458778 FLE458778 FVA458778 GEW458778 GOS458778 GYO458778 HIK458778 HSG458778 ICC458778 ILY458778 IVU458778 JFQ458778 JPM458778 JZI458778 KJE458778 KTA458778 LCW458778 LMS458778 LWO458778 MGK458778 MQG458778 NAC458778 NJY458778 NTU458778 ODQ458778 ONM458778 OXI458778 PHE458778 PRA458778 QAW458778 QKS458778 QUO458778 REK458778 ROG458778 RYC458778 SHY458778 SRU458778 TBQ458778 TLM458778 TVI458778 UFE458778 UPA458778 UYW458778 VIS458778 VSO458778 WCK458778 WMG458778 WWC458778 U786458 JQ524314 TM524314 ADI524314 ANE524314 AXA524314 BGW524314 BQS524314 CAO524314 CKK524314 CUG524314 DEC524314 DNY524314 DXU524314 EHQ524314 ERM524314 FBI524314 FLE524314 FVA524314 GEW524314 GOS524314 GYO524314 HIK524314 HSG524314 ICC524314 ILY524314 IVU524314 JFQ524314 JPM524314 JZI524314 KJE524314 KTA524314 LCW524314 LMS524314 LWO524314 MGK524314 MQG524314 NAC524314 NJY524314 NTU524314 ODQ524314 ONM524314 OXI524314 PHE524314 PRA524314 QAW524314 QKS524314 QUO524314 REK524314 ROG524314 RYC524314 SHY524314 SRU524314 TBQ524314 TLM524314 TVI524314 UFE524314 UPA524314 UYW524314 VIS524314 VSO524314 WCK524314 WMG524314 WWC524314 U851994 JQ589850 TM589850 ADI589850 ANE589850 AXA589850 BGW589850 BQS589850 CAO589850 CKK589850 CUG589850 DEC589850 DNY589850 DXU589850 EHQ589850 ERM589850 FBI589850 FLE589850 FVA589850 GEW589850 GOS589850 GYO589850 HIK589850 HSG589850 ICC589850 ILY589850 IVU589850 JFQ589850 JPM589850 JZI589850 KJE589850 KTA589850 LCW589850 LMS589850 LWO589850 MGK589850 MQG589850 NAC589850 NJY589850 NTU589850 ODQ589850 ONM589850 OXI589850 PHE589850 PRA589850 QAW589850 QKS589850 QUO589850 REK589850 ROG589850 RYC589850 SHY589850 SRU589850 TBQ589850 TLM589850 TVI589850 UFE589850 UPA589850 UYW589850 VIS589850 VSO589850 WCK589850 WMG589850 WWC589850 U917530 JQ655386 TM655386 ADI655386 ANE655386 AXA655386 BGW655386 BQS655386 CAO655386 CKK655386 CUG655386 DEC655386 DNY655386 DXU655386 EHQ655386 ERM655386 FBI655386 FLE655386 FVA655386 GEW655386 GOS655386 GYO655386 HIK655386 HSG655386 ICC655386 ILY655386 IVU655386 JFQ655386 JPM655386 JZI655386 KJE655386 KTA655386 LCW655386 LMS655386 LWO655386 MGK655386 MQG655386 NAC655386 NJY655386 NTU655386 ODQ655386 ONM655386 OXI655386 PHE655386 PRA655386 QAW655386 QKS655386 QUO655386 REK655386 ROG655386 RYC655386 SHY655386 SRU655386 TBQ655386 TLM655386 TVI655386 UFE655386 UPA655386 UYW655386 VIS655386 VSO655386 WCK655386 WMG655386 WWC655386 U983066 JQ720922 TM720922 ADI720922 ANE720922 AXA720922 BGW720922 BQS720922 CAO720922 CKK720922 CUG720922 DEC720922 DNY720922 DXU720922 EHQ720922 ERM720922 FBI720922 FLE720922 FVA720922 GEW720922 GOS720922 GYO720922 HIK720922 HSG720922 ICC720922 ILY720922 IVU720922 JFQ720922 JPM720922 JZI720922 KJE720922 KTA720922 LCW720922 LMS720922 LWO720922 MGK720922 MQG720922 NAC720922 NJY720922 NTU720922 ODQ720922 ONM720922 OXI720922 PHE720922 PRA720922 QAW720922 QKS720922 QUO720922 REK720922 ROG720922 RYC720922 SHY720922 SRU720922 TBQ720922 TLM720922 TVI720922 UFE720922 UPA720922 UYW720922 VIS720922 VSO720922 WCK720922 WMG720922 WWC720922 U196634 JQ786458 TM786458 ADI786458 ANE786458 AXA786458 BGW786458 BQS786458 CAO786458 CKK786458 CUG786458 DEC786458 DNY786458 DXU786458 EHQ786458 ERM786458 FBI786458 FLE786458 FVA786458 GEW786458 GOS786458 GYO786458 HIK786458 HSG786458 ICC786458 ILY786458 IVU786458 JFQ786458 JPM786458 JZI786458 KJE786458 KTA786458 LCW786458 LMS786458 LWO786458 MGK786458 MQG786458 NAC786458 NJY786458 NTU786458 ODQ786458 ONM786458 OXI786458 PHE786458 PRA786458 QAW786458 QKS786458 QUO786458 REK786458 ROG786458 RYC786458 SHY786458 SRU786458 TBQ786458 TLM786458 TVI786458 UFE786458 UPA786458 UYW786458 VIS786458 VSO786458 WCK786458 WMG786458 WWC786458 U65562 JQ851994 TM851994 ADI851994 ANE851994 AXA851994 BGW851994 BQS851994 CAO851994 CKK851994 CUG851994 DEC851994 DNY851994 DXU851994 EHQ851994 ERM851994 FBI851994 FLE851994 FVA851994 GEW851994 GOS851994 GYO851994 HIK851994 HSG851994 ICC851994 ILY851994 IVU851994 JFQ851994 JPM851994 JZI851994 KJE851994 KTA851994 LCW851994 LMS851994 LWO851994 MGK851994 MQG851994 NAC851994 NJY851994 NTU851994 ODQ851994 ONM851994 OXI851994 PHE851994 PRA851994 QAW851994 QKS851994 QUO851994 REK851994 ROG851994 RYC851994 SHY851994 SRU851994 TBQ851994 TLM851994 TVI851994 UFE851994 UPA851994 UYW851994 VIS851994 VSO851994 WCK851994 WMG851994 WWC851994 U131098 JQ917530 TM917530 ADI917530 ANE917530 AXA917530 BGW917530 BQS917530 CAO917530 CKK917530 CUG917530 DEC917530 DNY917530 DXU917530 EHQ917530 ERM917530 FBI917530 FLE917530 FVA917530 GEW917530 GOS917530 GYO917530 HIK917530 HSG917530 ICC917530 ILY917530 IVU917530 JFQ917530 JPM917530 JZI917530 KJE917530 KTA917530 LCW917530 LMS917530 LWO917530 MGK917530 MQG917530 NAC917530 NJY917530 NTU917530 ODQ917530 ONM917530 OXI917530 PHE917530 PRA917530 QAW917530 QKS917530 QUO917530 REK917530 ROG917530 RYC917530 SHY917530 SRU917530 TBQ917530 TLM917530 TVI917530 UFE917530 UPA917530 UYW917530 VIS917530 VSO917530 WCK917530 WMG917530 WWC917530 WWC983066 JQ983066 TM983066 ADI983066 ANE983066 AXA983066 BGW983066 BQS983066 CAO983066 CKK983066 CUG983066 DEC983066 DNY983066 DXU983066 EHQ983066 ERM983066 FBI983066 FLE983066 FVA983066 GEW983066 GOS983066 GYO983066 HIK983066 HSG983066 ICC983066 ILY983066 IVU983066 JFQ983066 JPM983066 JZI983066 KJE983066 KTA983066 LCW983066 LMS983066 LWO983066 MGK983066 MQG983066 NAC983066 NJY983066 NTU983066 ODQ983066 ONM983066 OXI983066 PHE983066 PRA983066 QAW983066 QKS983066 QUO983066 REK983066 ROG983066 RYC983066 SHY983066 SRU983066 TBQ983066 TLM983066 TVI983066 UFE983066 UPA983066 UYW983066 VIS983066 VSO983066 WCK983066 WMG983066 JO2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T26 JP26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TL26 ADH26 AND26 AWZ26 BGV26 BQR26 CAN26 CKJ26 CUF26 DEB26 DNX26 DXT26 EHP26 ERL26 FBH26 FLD26 FUZ26 GEV26 GOR26 GYN26 HIJ26 HSF26 ICB26 ILX26 IVT26 JFP26 JPL26 JZH26 KJD26 KSZ26 LCV26 LMR26 LWN26 MGJ26 MQF26 NAB26 NJX26 NTT26 ODP26 ONL26 OXH26 PHD26 PQZ26 QAV26 QKR26 QUN26 REJ26 ROF26 RYB26 SHX26 SRT26 TBP26 TLL26 TVH26 UFD26 UOZ26 UYV26 VIR26 VSN26 WCJ26 WMF26 WWB26 R26 WWB983066 T65562 JP65562 TL65562 ADH65562 AND65562 AWZ65562 BGV65562 BQR65562 CAN65562 CKJ65562 CUF65562 DEB65562 DNX65562 DXT65562 EHP65562 ERL65562 FBH65562 FLD65562 FUZ65562 GEV65562 GOR65562 GYN65562 HIJ65562 HSF65562 ICB65562 ILX65562 IVT65562 JFP65562 JPL65562 JZH65562 KJD65562 KSZ65562 LCV65562 LMR65562 LWN65562 MGJ65562 MQF65562 NAB65562 NJX65562 NTT65562 ODP65562 ONL65562 OXH65562 PHD65562 PQZ65562 QAV65562 QKR65562 QUN65562 REJ65562 ROF65562 RYB65562 SHX65562 SRT65562 TBP65562 TLL65562 TVH65562 UFD65562 UOZ65562 UYV65562 VIR65562 VSN65562 WCJ65562 WMF65562 WWB65562 T131098 JP131098 TL131098 ADH131098 AND131098 AWZ131098 BGV131098 BQR131098 CAN131098 CKJ131098 CUF131098 DEB131098 DNX131098 DXT131098 EHP131098 ERL131098 FBH131098 FLD131098 FUZ131098 GEV131098 GOR131098 GYN131098 HIJ131098 HSF131098 ICB131098 ILX131098 IVT131098 JFP131098 JPL131098 JZH131098 KJD131098 KSZ131098 LCV131098 LMR131098 LWN131098 MGJ131098 MQF131098 NAB131098 NJX131098 NTT131098 ODP131098 ONL131098 OXH131098 PHD131098 PQZ131098 QAV131098 QKR131098 QUN131098 REJ131098 ROF131098 RYB131098 SHX131098 SRT131098 TBP131098 TLL131098 TVH131098 UFD131098 UOZ131098 UYV131098 VIR131098 VSN131098 WCJ131098 WMF131098 WWB131098 T196634 JP196634 TL196634 ADH196634 AND196634 AWZ196634 BGV196634 BQR196634 CAN196634 CKJ196634 CUF196634 DEB196634 DNX196634 DXT196634 EHP196634 ERL196634 FBH196634 FLD196634 FUZ196634 GEV196634 GOR196634 GYN196634 HIJ196634 HSF196634 ICB196634 ILX196634 IVT196634 JFP196634 JPL196634 JZH196634 KJD196634 KSZ196634 LCV196634 LMR196634 LWN196634 MGJ196634 MQF196634 NAB196634 NJX196634 NTT196634 ODP196634 ONL196634 OXH196634 PHD196634 PQZ196634 QAV196634 QKR196634 QUN196634 REJ196634 ROF196634 RYB196634 SHX196634 SRT196634 TBP196634 TLL196634 TVH196634 UFD196634 UOZ196634 UYV196634 VIR196634 VSN196634 WCJ196634 WMF196634 WWB196634 T262170 JP262170 TL262170 ADH262170 AND262170 AWZ262170 BGV262170 BQR262170 CAN262170 CKJ262170 CUF262170 DEB262170 DNX262170 DXT262170 EHP262170 ERL262170 FBH262170 FLD262170 FUZ262170 GEV262170 GOR262170 GYN262170 HIJ262170 HSF262170 ICB262170 ILX262170 IVT262170 JFP262170 JPL262170 JZH262170 KJD262170 KSZ262170 LCV262170 LMR262170 LWN262170 MGJ262170 MQF262170 NAB262170 NJX262170 NTT262170 ODP262170 ONL262170 OXH262170 PHD262170 PQZ262170 QAV262170 QKR262170 QUN262170 REJ262170 ROF262170 RYB262170 SHX262170 SRT262170 TBP262170 TLL262170 TVH262170 UFD262170 UOZ262170 UYV262170 VIR262170 VSN262170 WCJ262170 WMF262170 WWB262170 T327706 JP327706 TL327706 ADH327706 AND327706 AWZ327706 BGV327706 BQR327706 CAN327706 CKJ327706 CUF327706 DEB327706 DNX327706 DXT327706 EHP327706 ERL327706 FBH327706 FLD327706 FUZ327706 GEV327706 GOR327706 GYN327706 HIJ327706 HSF327706 ICB327706 ILX327706 IVT327706 JFP327706 JPL327706 JZH327706 KJD327706 KSZ327706 LCV327706 LMR327706 LWN327706 MGJ327706 MQF327706 NAB327706 NJX327706 NTT327706 ODP327706 ONL327706 OXH327706 PHD327706 PQZ327706 QAV327706 QKR327706 QUN327706 REJ327706 ROF327706 RYB327706 SHX327706 SRT327706 TBP327706 TLL327706 TVH327706 UFD327706 UOZ327706 UYV327706 VIR327706 VSN327706 WCJ327706 WMF327706 WWB327706 T393242 JP393242 TL393242 ADH393242 AND393242 AWZ393242 BGV393242 BQR393242 CAN393242 CKJ393242 CUF393242 DEB393242 DNX393242 DXT393242 EHP393242 ERL393242 FBH393242 FLD393242 FUZ393242 GEV393242 GOR393242 GYN393242 HIJ393242 HSF393242 ICB393242 ILX393242 IVT393242 JFP393242 JPL393242 JZH393242 KJD393242 KSZ393242 LCV393242 LMR393242 LWN393242 MGJ393242 MQF393242 NAB393242 NJX393242 NTT393242 ODP393242 ONL393242 OXH393242 PHD393242 PQZ393242 QAV393242 QKR393242 QUN393242 REJ393242 ROF393242 RYB393242 SHX393242 SRT393242 TBP393242 TLL393242 TVH393242 UFD393242 UOZ393242 UYV393242 VIR393242 VSN393242 WCJ393242 WMF393242 WWB393242 T458778 JP458778 TL458778 ADH458778 AND458778 AWZ458778 BGV458778 BQR458778 CAN458778 CKJ458778 CUF458778 DEB458778 DNX458778 DXT458778 EHP458778 ERL458778 FBH458778 FLD458778 FUZ458778 GEV458778 GOR458778 GYN458778 HIJ458778 HSF458778 ICB458778 ILX458778 IVT458778 JFP458778 JPL458778 JZH458778 KJD458778 KSZ458778 LCV458778 LMR458778 LWN458778 MGJ458778 MQF458778 NAB458778 NJX458778 NTT458778 ODP458778 ONL458778 OXH458778 PHD458778 PQZ458778 QAV458778 QKR458778 QUN458778 REJ458778 ROF458778 RYB458778 SHX458778 SRT458778 TBP458778 TLL458778 TVH458778 UFD458778 UOZ458778 UYV458778 VIR458778 VSN458778 WCJ458778 WMF458778 WWB458778 T524314 JP524314 TL524314 ADH524314 AND524314 AWZ524314 BGV524314 BQR524314 CAN524314 CKJ524314 CUF524314 DEB524314 DNX524314 DXT524314 EHP524314 ERL524314 FBH524314 FLD524314 FUZ524314 GEV524314 GOR524314 GYN524314 HIJ524314 HSF524314 ICB524314 ILX524314 IVT524314 JFP524314 JPL524314 JZH524314 KJD524314 KSZ524314 LCV524314 LMR524314 LWN524314 MGJ524314 MQF524314 NAB524314 NJX524314 NTT524314 ODP524314 ONL524314 OXH524314 PHD524314 PQZ524314 QAV524314 QKR524314 QUN524314 REJ524314 ROF524314 RYB524314 SHX524314 SRT524314 TBP524314 TLL524314 TVH524314 UFD524314 UOZ524314 UYV524314 VIR524314 VSN524314 WCJ524314 WMF524314 WWB524314 T589850 JP589850 TL589850 ADH589850 AND589850 AWZ589850 BGV589850 BQR589850 CAN589850 CKJ589850 CUF589850 DEB589850 DNX589850 DXT589850 EHP589850 ERL589850 FBH589850 FLD589850 FUZ589850 GEV589850 GOR589850 GYN589850 HIJ589850 HSF589850 ICB589850 ILX589850 IVT589850 JFP589850 JPL589850 JZH589850 KJD589850 KSZ589850 LCV589850 LMR589850 LWN589850 MGJ589850 MQF589850 NAB589850 NJX589850 NTT589850 ODP589850 ONL589850 OXH589850 PHD589850 PQZ589850 QAV589850 QKR589850 QUN589850 REJ589850 ROF589850 RYB589850 SHX589850 SRT589850 TBP589850 TLL589850 TVH589850 UFD589850 UOZ589850 UYV589850 VIR589850 VSN589850 WCJ589850 WMF589850 WWB589850 T655386 JP655386 TL655386 ADH655386 AND655386 AWZ655386 BGV655386 BQR655386 CAN655386 CKJ655386 CUF655386 DEB655386 DNX655386 DXT655386 EHP655386 ERL655386 FBH655386 FLD655386 FUZ655386 GEV655386 GOR655386 GYN655386 HIJ655386 HSF655386 ICB655386 ILX655386 IVT655386 JFP655386 JPL655386 JZH655386 KJD655386 KSZ655386 LCV655386 LMR655386 LWN655386 MGJ655386 MQF655386 NAB655386 NJX655386 NTT655386 ODP655386 ONL655386 OXH655386 PHD655386 PQZ655386 QAV655386 QKR655386 QUN655386 REJ655386 ROF655386 RYB655386 SHX655386 SRT655386 TBP655386 TLL655386 TVH655386 UFD655386 UOZ655386 UYV655386 VIR655386 VSN655386 WCJ655386 WMF655386 WWB655386 T720922 JP720922 TL720922 ADH720922 AND720922 AWZ720922 BGV720922 BQR720922 CAN720922 CKJ720922 CUF720922 DEB720922 DNX720922 DXT720922 EHP720922 ERL720922 FBH720922 FLD720922 FUZ720922 GEV720922 GOR720922 GYN720922 HIJ720922 HSF720922 ICB720922 ILX720922 IVT720922 JFP720922 JPL720922 JZH720922 KJD720922 KSZ720922 LCV720922 LMR720922 LWN720922 MGJ720922 MQF720922 NAB720922 NJX720922 NTT720922 ODP720922 ONL720922 OXH720922 PHD720922 PQZ720922 QAV720922 QKR720922 QUN720922 REJ720922 ROF720922 RYB720922 SHX720922 SRT720922 TBP720922 TLL720922 TVH720922 UFD720922 UOZ720922 UYV720922 VIR720922 VSN720922 WCJ720922 WMF720922 WWB720922 T786458 JP786458 TL786458 ADH786458 AND786458 AWZ786458 BGV786458 BQR786458 CAN786458 CKJ786458 CUF786458 DEB786458 DNX786458 DXT786458 EHP786458 ERL786458 FBH786458 FLD786458 FUZ786458 GEV786458 GOR786458 GYN786458 HIJ786458 HSF786458 ICB786458 ILX786458 IVT786458 JFP786458 JPL786458 JZH786458 KJD786458 KSZ786458 LCV786458 LMR786458 LWN786458 MGJ786458 MQF786458 NAB786458 NJX786458 NTT786458 ODP786458 ONL786458 OXH786458 PHD786458 PQZ786458 QAV786458 QKR786458 QUN786458 REJ786458 ROF786458 RYB786458 SHX786458 SRT786458 TBP786458 TLL786458 TVH786458 UFD786458 UOZ786458 UYV786458 VIR786458 VSN786458 WCJ786458 WMF786458 WWB786458 T851994 JP851994 TL851994 ADH851994 AND851994 AWZ851994 BGV851994 BQR851994 CAN851994 CKJ851994 CUF851994 DEB851994 DNX851994 DXT851994 EHP851994 ERL851994 FBH851994 FLD851994 FUZ851994 GEV851994 GOR851994 GYN851994 HIJ851994 HSF851994 ICB851994 ILX851994 IVT851994 JFP851994 JPL851994 JZH851994 KJD851994 KSZ851994 LCV851994 LMR851994 LWN851994 MGJ851994 MQF851994 NAB851994 NJX851994 NTT851994 ODP851994 ONL851994 OXH851994 PHD851994 PQZ851994 QAV851994 QKR851994 QUN851994 REJ851994 ROF851994 RYB851994 SHX851994 SRT851994 TBP851994 TLL851994 TVH851994 UFD851994 UOZ851994 UYV851994 VIR851994 VSN851994 WCJ851994 WMF851994 WWB851994 T917530 JP917530 TL917530 ADH917530 AND917530 AWZ917530 BGV917530 BQR917530 CAN917530 CKJ917530 CUF917530 DEB917530 DNX917530 DXT917530 EHP917530 ERL917530 FBH917530 FLD917530 FUZ917530 GEV917530 GOR917530 GYN917530 HIJ917530 HSF917530 ICB917530 ILX917530 IVT917530 JFP917530 JPL917530 JZH917530 KJD917530 KSZ917530 LCV917530 LMR917530 LWN917530 MGJ917530 MQF917530 NAB917530 NJX917530 NTT917530 ODP917530 ONL917530 OXH917530 PHD917530 PQZ917530 QAV917530 QKR917530 QUN917530 REJ917530 ROF917530 RYB917530 SHX917530 SRT917530 TBP917530 TLL917530 TVH917530 UFD917530 UOZ917530 UYV917530 VIR917530 VSN917530 WCJ917530 WMF917530 WWB917530 T983066 JP983066 TL983066 ADH983066 AND983066 AWZ983066 BGV983066 BQR983066 CAN983066 CKJ983066 CUF983066 DEB983066 DNX983066 DXT983066 EHP983066 ERL983066 FBH983066 FLD983066 FUZ983066 GEV983066 GOR983066 GYN983066 HIJ983066 HSF983066 ICB983066 ILX983066 IVT983066 JFP983066 JPL983066 JZH983066 KJD983066 KSZ983066 LCV983066 LMR983066 LWN983066 MGJ983066 MQF983066 NAB983066 NJX983066 NTT983066 ODP983066 ONL983066 OXH983066 PHD983066 PQZ983066 QAV983066 QKR983066 QUN983066 REJ983066 ROF983066 RYB983066 SHX983066 SRT983066 TBP983066 TLL983066 TVH983066 UFD983066 UOZ983066 UYV983066 VIR983066 VSN983066 WCJ983066 WMF983066 JN26"/>
    <dataValidation type="list" allowBlank="1" showInputMessage="1" showErrorMessage="1" errorTitle="Ошибка" error="Выберите значение из списка" sqref="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M26 WVU98306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JI26">
      <formula1>kind_of_heat_transfer</formula1>
    </dataValidation>
    <dataValidation type="textLength" operator="lessThanOrEqual" allowBlank="1" showInputMessage="1" showErrorMessage="1" errorTitle="Ошибка" error="Допускается ввод не более 900 символов!" sqref="WWE983060:WWE983067 WMI983060:WMI983067 W65556:W65563 JS65556:JS65563 TO65556:TO65563 ADK65556:ADK65563 ANG65556:ANG65563 AXC65556:AXC65563 BGY65556:BGY65563 BQU65556:BQU65563 CAQ65556:CAQ65563 CKM65556:CKM65563 CUI65556:CUI65563 DEE65556:DEE65563 DOA65556:DOA65563 DXW65556:DXW65563 EHS65556:EHS65563 ERO65556:ERO65563 FBK65556:FBK65563 FLG65556:FLG65563 FVC65556:FVC65563 GEY65556:GEY65563 GOU65556:GOU65563 GYQ65556:GYQ65563 HIM65556:HIM65563 HSI65556:HSI65563 ICE65556:ICE65563 IMA65556:IMA65563 IVW65556:IVW65563 JFS65556:JFS65563 JPO65556:JPO65563 JZK65556:JZK65563 KJG65556:KJG65563 KTC65556:KTC65563 LCY65556:LCY65563 LMU65556:LMU65563 LWQ65556:LWQ65563 MGM65556:MGM65563 MQI65556:MQI65563 NAE65556:NAE65563 NKA65556:NKA65563 NTW65556:NTW65563 ODS65556:ODS65563 ONO65556:ONO65563 OXK65556:OXK65563 PHG65556:PHG65563 PRC65556:PRC65563 QAY65556:QAY65563 QKU65556:QKU65563 QUQ65556:QUQ65563 REM65556:REM65563 ROI65556:ROI65563 RYE65556:RYE65563 SIA65556:SIA65563 SRW65556:SRW65563 TBS65556:TBS65563 TLO65556:TLO65563 TVK65556:TVK65563 UFG65556:UFG65563 UPC65556:UPC65563 UYY65556:UYY65563 VIU65556:VIU65563 VSQ65556:VSQ65563 WCM65556:WCM65563 WMI65556:WMI65563 WWE65556:WWE65563 W131092:W131099 JS131092:JS131099 TO131092:TO131099 ADK131092:ADK131099 ANG131092:ANG131099 AXC131092:AXC131099 BGY131092:BGY131099 BQU131092:BQU131099 CAQ131092:CAQ131099 CKM131092:CKM131099 CUI131092:CUI131099 DEE131092:DEE131099 DOA131092:DOA131099 DXW131092:DXW131099 EHS131092:EHS131099 ERO131092:ERO131099 FBK131092:FBK131099 FLG131092:FLG131099 FVC131092:FVC131099 GEY131092:GEY131099 GOU131092:GOU131099 GYQ131092:GYQ131099 HIM131092:HIM131099 HSI131092:HSI131099 ICE131092:ICE131099 IMA131092:IMA131099 IVW131092:IVW131099 JFS131092:JFS131099 JPO131092:JPO131099 JZK131092:JZK131099 KJG131092:KJG131099 KTC131092:KTC131099 LCY131092:LCY131099 LMU131092:LMU131099 LWQ131092:LWQ131099 MGM131092:MGM131099 MQI131092:MQI131099 NAE131092:NAE131099 NKA131092:NKA131099 NTW131092:NTW131099 ODS131092:ODS131099 ONO131092:ONO131099 OXK131092:OXK131099 PHG131092:PHG131099 PRC131092:PRC131099 QAY131092:QAY131099 QKU131092:QKU131099 QUQ131092:QUQ131099 REM131092:REM131099 ROI131092:ROI131099 RYE131092:RYE131099 SIA131092:SIA131099 SRW131092:SRW131099 TBS131092:TBS131099 TLO131092:TLO131099 TVK131092:TVK131099 UFG131092:UFG131099 UPC131092:UPC131099 UYY131092:UYY131099 VIU131092:VIU131099 VSQ131092:VSQ131099 WCM131092:WCM131099 WMI131092:WMI131099 WWE131092:WWE131099 W196628:W196635 JS196628:JS196635 TO196628:TO196635 ADK196628:ADK196635 ANG196628:ANG196635 AXC196628:AXC196635 BGY196628:BGY196635 BQU196628:BQU196635 CAQ196628:CAQ196635 CKM196628:CKM196635 CUI196628:CUI196635 DEE196628:DEE196635 DOA196628:DOA196635 DXW196628:DXW196635 EHS196628:EHS196635 ERO196628:ERO196635 FBK196628:FBK196635 FLG196628:FLG196635 FVC196628:FVC196635 GEY196628:GEY196635 GOU196628:GOU196635 GYQ196628:GYQ196635 HIM196628:HIM196635 HSI196628:HSI196635 ICE196628:ICE196635 IMA196628:IMA196635 IVW196628:IVW196635 JFS196628:JFS196635 JPO196628:JPO196635 JZK196628:JZK196635 KJG196628:KJG196635 KTC196628:KTC196635 LCY196628:LCY196635 LMU196628:LMU196635 LWQ196628:LWQ196635 MGM196628:MGM196635 MQI196628:MQI196635 NAE196628:NAE196635 NKA196628:NKA196635 NTW196628:NTW196635 ODS196628:ODS196635 ONO196628:ONO196635 OXK196628:OXK196635 PHG196628:PHG196635 PRC196628:PRC196635 QAY196628:QAY196635 QKU196628:QKU196635 QUQ196628:QUQ196635 REM196628:REM196635 ROI196628:ROI196635 RYE196628:RYE196635 SIA196628:SIA196635 SRW196628:SRW196635 TBS196628:TBS196635 TLO196628:TLO196635 TVK196628:TVK196635 UFG196628:UFG196635 UPC196628:UPC196635 UYY196628:UYY196635 VIU196628:VIU196635 VSQ196628:VSQ196635 WCM196628:WCM196635 WMI196628:WMI196635 WWE196628:WWE196635 W262164:W262171 JS262164:JS262171 TO262164:TO262171 ADK262164:ADK262171 ANG262164:ANG262171 AXC262164:AXC262171 BGY262164:BGY262171 BQU262164:BQU262171 CAQ262164:CAQ262171 CKM262164:CKM262171 CUI262164:CUI262171 DEE262164:DEE262171 DOA262164:DOA262171 DXW262164:DXW262171 EHS262164:EHS262171 ERO262164:ERO262171 FBK262164:FBK262171 FLG262164:FLG262171 FVC262164:FVC262171 GEY262164:GEY262171 GOU262164:GOU262171 GYQ262164:GYQ262171 HIM262164:HIM262171 HSI262164:HSI262171 ICE262164:ICE262171 IMA262164:IMA262171 IVW262164:IVW262171 JFS262164:JFS262171 JPO262164:JPO262171 JZK262164:JZK262171 KJG262164:KJG262171 KTC262164:KTC262171 LCY262164:LCY262171 LMU262164:LMU262171 LWQ262164:LWQ262171 MGM262164:MGM262171 MQI262164:MQI262171 NAE262164:NAE262171 NKA262164:NKA262171 NTW262164:NTW262171 ODS262164:ODS262171 ONO262164:ONO262171 OXK262164:OXK262171 PHG262164:PHG262171 PRC262164:PRC262171 QAY262164:QAY262171 QKU262164:QKU262171 QUQ262164:QUQ262171 REM262164:REM262171 ROI262164:ROI262171 RYE262164:RYE262171 SIA262164:SIA262171 SRW262164:SRW262171 TBS262164:TBS262171 TLO262164:TLO262171 TVK262164:TVK262171 UFG262164:UFG262171 UPC262164:UPC262171 UYY262164:UYY262171 VIU262164:VIU262171 VSQ262164:VSQ262171 WCM262164:WCM262171 WMI262164:WMI262171 WWE262164:WWE262171 W327700:W327707 JS327700:JS327707 TO327700:TO327707 ADK327700:ADK327707 ANG327700:ANG327707 AXC327700:AXC327707 BGY327700:BGY327707 BQU327700:BQU327707 CAQ327700:CAQ327707 CKM327700:CKM327707 CUI327700:CUI327707 DEE327700:DEE327707 DOA327700:DOA327707 DXW327700:DXW327707 EHS327700:EHS327707 ERO327700:ERO327707 FBK327700:FBK327707 FLG327700:FLG327707 FVC327700:FVC327707 GEY327700:GEY327707 GOU327700:GOU327707 GYQ327700:GYQ327707 HIM327700:HIM327707 HSI327700:HSI327707 ICE327700:ICE327707 IMA327700:IMA327707 IVW327700:IVW327707 JFS327700:JFS327707 JPO327700:JPO327707 JZK327700:JZK327707 KJG327700:KJG327707 KTC327700:KTC327707 LCY327700:LCY327707 LMU327700:LMU327707 LWQ327700:LWQ327707 MGM327700:MGM327707 MQI327700:MQI327707 NAE327700:NAE327707 NKA327700:NKA327707 NTW327700:NTW327707 ODS327700:ODS327707 ONO327700:ONO327707 OXK327700:OXK327707 PHG327700:PHG327707 PRC327700:PRC327707 QAY327700:QAY327707 QKU327700:QKU327707 QUQ327700:QUQ327707 REM327700:REM327707 ROI327700:ROI327707 RYE327700:RYE327707 SIA327700:SIA327707 SRW327700:SRW327707 TBS327700:TBS327707 TLO327700:TLO327707 TVK327700:TVK327707 UFG327700:UFG327707 UPC327700:UPC327707 UYY327700:UYY327707 VIU327700:VIU327707 VSQ327700:VSQ327707 WCM327700:WCM327707 WMI327700:WMI327707 WWE327700:WWE327707 W393236:W393243 JS393236:JS393243 TO393236:TO393243 ADK393236:ADK393243 ANG393236:ANG393243 AXC393236:AXC393243 BGY393236:BGY393243 BQU393236:BQU393243 CAQ393236:CAQ393243 CKM393236:CKM393243 CUI393236:CUI393243 DEE393236:DEE393243 DOA393236:DOA393243 DXW393236:DXW393243 EHS393236:EHS393243 ERO393236:ERO393243 FBK393236:FBK393243 FLG393236:FLG393243 FVC393236:FVC393243 GEY393236:GEY393243 GOU393236:GOU393243 GYQ393236:GYQ393243 HIM393236:HIM393243 HSI393236:HSI393243 ICE393236:ICE393243 IMA393236:IMA393243 IVW393236:IVW393243 JFS393236:JFS393243 JPO393236:JPO393243 JZK393236:JZK393243 KJG393236:KJG393243 KTC393236:KTC393243 LCY393236:LCY393243 LMU393236:LMU393243 LWQ393236:LWQ393243 MGM393236:MGM393243 MQI393236:MQI393243 NAE393236:NAE393243 NKA393236:NKA393243 NTW393236:NTW393243 ODS393236:ODS393243 ONO393236:ONO393243 OXK393236:OXK393243 PHG393236:PHG393243 PRC393236:PRC393243 QAY393236:QAY393243 QKU393236:QKU393243 QUQ393236:QUQ393243 REM393236:REM393243 ROI393236:ROI393243 RYE393236:RYE393243 SIA393236:SIA393243 SRW393236:SRW393243 TBS393236:TBS393243 TLO393236:TLO393243 TVK393236:TVK393243 UFG393236:UFG393243 UPC393236:UPC393243 UYY393236:UYY393243 VIU393236:VIU393243 VSQ393236:VSQ393243 WCM393236:WCM393243 WMI393236:WMI393243 WWE393236:WWE393243 W458772:W458779 JS458772:JS458779 TO458772:TO458779 ADK458772:ADK458779 ANG458772:ANG458779 AXC458772:AXC458779 BGY458772:BGY458779 BQU458772:BQU458779 CAQ458772:CAQ458779 CKM458772:CKM458779 CUI458772:CUI458779 DEE458772:DEE458779 DOA458772:DOA458779 DXW458772:DXW458779 EHS458772:EHS458779 ERO458772:ERO458779 FBK458772:FBK458779 FLG458772:FLG458779 FVC458772:FVC458779 GEY458772:GEY458779 GOU458772:GOU458779 GYQ458772:GYQ458779 HIM458772:HIM458779 HSI458772:HSI458779 ICE458772:ICE458779 IMA458772:IMA458779 IVW458772:IVW458779 JFS458772:JFS458779 JPO458772:JPO458779 JZK458772:JZK458779 KJG458772:KJG458779 KTC458772:KTC458779 LCY458772:LCY458779 LMU458772:LMU458779 LWQ458772:LWQ458779 MGM458772:MGM458779 MQI458772:MQI458779 NAE458772:NAE458779 NKA458772:NKA458779 NTW458772:NTW458779 ODS458772:ODS458779 ONO458772:ONO458779 OXK458772:OXK458779 PHG458772:PHG458779 PRC458772:PRC458779 QAY458772:QAY458779 QKU458772:QKU458779 QUQ458772:QUQ458779 REM458772:REM458779 ROI458772:ROI458779 RYE458772:RYE458779 SIA458772:SIA458779 SRW458772:SRW458779 TBS458772:TBS458779 TLO458772:TLO458779 TVK458772:TVK458779 UFG458772:UFG458779 UPC458772:UPC458779 UYY458772:UYY458779 VIU458772:VIU458779 VSQ458772:VSQ458779 WCM458772:WCM458779 WMI458772:WMI458779 WWE458772:WWE458779 W524308:W524315 JS524308:JS524315 TO524308:TO524315 ADK524308:ADK524315 ANG524308:ANG524315 AXC524308:AXC524315 BGY524308:BGY524315 BQU524308:BQU524315 CAQ524308:CAQ524315 CKM524308:CKM524315 CUI524308:CUI524315 DEE524308:DEE524315 DOA524308:DOA524315 DXW524308:DXW524315 EHS524308:EHS524315 ERO524308:ERO524315 FBK524308:FBK524315 FLG524308:FLG524315 FVC524308:FVC524315 GEY524308:GEY524315 GOU524308:GOU524315 GYQ524308:GYQ524315 HIM524308:HIM524315 HSI524308:HSI524315 ICE524308:ICE524315 IMA524308:IMA524315 IVW524308:IVW524315 JFS524308:JFS524315 JPO524308:JPO524315 JZK524308:JZK524315 KJG524308:KJG524315 KTC524308:KTC524315 LCY524308:LCY524315 LMU524308:LMU524315 LWQ524308:LWQ524315 MGM524308:MGM524315 MQI524308:MQI524315 NAE524308:NAE524315 NKA524308:NKA524315 NTW524308:NTW524315 ODS524308:ODS524315 ONO524308:ONO524315 OXK524308:OXK524315 PHG524308:PHG524315 PRC524308:PRC524315 QAY524308:QAY524315 QKU524308:QKU524315 QUQ524308:QUQ524315 REM524308:REM524315 ROI524308:ROI524315 RYE524308:RYE524315 SIA524308:SIA524315 SRW524308:SRW524315 TBS524308:TBS524315 TLO524308:TLO524315 TVK524308:TVK524315 UFG524308:UFG524315 UPC524308:UPC524315 UYY524308:UYY524315 VIU524308:VIU524315 VSQ524308:VSQ524315 WCM524308:WCM524315 WMI524308:WMI524315 WWE524308:WWE524315 W589844:W589851 JS589844:JS589851 TO589844:TO589851 ADK589844:ADK589851 ANG589844:ANG589851 AXC589844:AXC589851 BGY589844:BGY589851 BQU589844:BQU589851 CAQ589844:CAQ589851 CKM589844:CKM589851 CUI589844:CUI589851 DEE589844:DEE589851 DOA589844:DOA589851 DXW589844:DXW589851 EHS589844:EHS589851 ERO589844:ERO589851 FBK589844:FBK589851 FLG589844:FLG589851 FVC589844:FVC589851 GEY589844:GEY589851 GOU589844:GOU589851 GYQ589844:GYQ589851 HIM589844:HIM589851 HSI589844:HSI589851 ICE589844:ICE589851 IMA589844:IMA589851 IVW589844:IVW589851 JFS589844:JFS589851 JPO589844:JPO589851 JZK589844:JZK589851 KJG589844:KJG589851 KTC589844:KTC589851 LCY589844:LCY589851 LMU589844:LMU589851 LWQ589844:LWQ589851 MGM589844:MGM589851 MQI589844:MQI589851 NAE589844:NAE589851 NKA589844:NKA589851 NTW589844:NTW589851 ODS589844:ODS589851 ONO589844:ONO589851 OXK589844:OXK589851 PHG589844:PHG589851 PRC589844:PRC589851 QAY589844:QAY589851 QKU589844:QKU589851 QUQ589844:QUQ589851 REM589844:REM589851 ROI589844:ROI589851 RYE589844:RYE589851 SIA589844:SIA589851 SRW589844:SRW589851 TBS589844:TBS589851 TLO589844:TLO589851 TVK589844:TVK589851 UFG589844:UFG589851 UPC589844:UPC589851 UYY589844:UYY589851 VIU589844:VIU589851 VSQ589844:VSQ589851 WCM589844:WCM589851 WMI589844:WMI589851 WWE589844:WWE589851 W655380:W655387 JS655380:JS655387 TO655380:TO655387 ADK655380:ADK655387 ANG655380:ANG655387 AXC655380:AXC655387 BGY655380:BGY655387 BQU655380:BQU655387 CAQ655380:CAQ655387 CKM655380:CKM655387 CUI655380:CUI655387 DEE655380:DEE655387 DOA655380:DOA655387 DXW655380:DXW655387 EHS655380:EHS655387 ERO655380:ERO655387 FBK655380:FBK655387 FLG655380:FLG655387 FVC655380:FVC655387 GEY655380:GEY655387 GOU655380:GOU655387 GYQ655380:GYQ655387 HIM655380:HIM655387 HSI655380:HSI655387 ICE655380:ICE655387 IMA655380:IMA655387 IVW655380:IVW655387 JFS655380:JFS655387 JPO655380:JPO655387 JZK655380:JZK655387 KJG655380:KJG655387 KTC655380:KTC655387 LCY655380:LCY655387 LMU655380:LMU655387 LWQ655380:LWQ655387 MGM655380:MGM655387 MQI655380:MQI655387 NAE655380:NAE655387 NKA655380:NKA655387 NTW655380:NTW655387 ODS655380:ODS655387 ONO655380:ONO655387 OXK655380:OXK655387 PHG655380:PHG655387 PRC655380:PRC655387 QAY655380:QAY655387 QKU655380:QKU655387 QUQ655380:QUQ655387 REM655380:REM655387 ROI655380:ROI655387 RYE655380:RYE655387 SIA655380:SIA655387 SRW655380:SRW655387 TBS655380:TBS655387 TLO655380:TLO655387 TVK655380:TVK655387 UFG655380:UFG655387 UPC655380:UPC655387 UYY655380:UYY655387 VIU655380:VIU655387 VSQ655380:VSQ655387 WCM655380:WCM655387 WMI655380:WMI655387 WWE655380:WWE655387 W720916:W720923 JS720916:JS720923 TO720916:TO720923 ADK720916:ADK720923 ANG720916:ANG720923 AXC720916:AXC720923 BGY720916:BGY720923 BQU720916:BQU720923 CAQ720916:CAQ720923 CKM720916:CKM720923 CUI720916:CUI720923 DEE720916:DEE720923 DOA720916:DOA720923 DXW720916:DXW720923 EHS720916:EHS720923 ERO720916:ERO720923 FBK720916:FBK720923 FLG720916:FLG720923 FVC720916:FVC720923 GEY720916:GEY720923 GOU720916:GOU720923 GYQ720916:GYQ720923 HIM720916:HIM720923 HSI720916:HSI720923 ICE720916:ICE720923 IMA720916:IMA720923 IVW720916:IVW720923 JFS720916:JFS720923 JPO720916:JPO720923 JZK720916:JZK720923 KJG720916:KJG720923 KTC720916:KTC720923 LCY720916:LCY720923 LMU720916:LMU720923 LWQ720916:LWQ720923 MGM720916:MGM720923 MQI720916:MQI720923 NAE720916:NAE720923 NKA720916:NKA720923 NTW720916:NTW720923 ODS720916:ODS720923 ONO720916:ONO720923 OXK720916:OXK720923 PHG720916:PHG720923 PRC720916:PRC720923 QAY720916:QAY720923 QKU720916:QKU720923 QUQ720916:QUQ720923 REM720916:REM720923 ROI720916:ROI720923 RYE720916:RYE720923 SIA720916:SIA720923 SRW720916:SRW720923 TBS720916:TBS720923 TLO720916:TLO720923 TVK720916:TVK720923 UFG720916:UFG720923 UPC720916:UPC720923 UYY720916:UYY720923 VIU720916:VIU720923 VSQ720916:VSQ720923 WCM720916:WCM720923 WMI720916:WMI720923 WWE720916:WWE720923 W786452:W786459 JS786452:JS786459 TO786452:TO786459 ADK786452:ADK786459 ANG786452:ANG786459 AXC786452:AXC786459 BGY786452:BGY786459 BQU786452:BQU786459 CAQ786452:CAQ786459 CKM786452:CKM786459 CUI786452:CUI786459 DEE786452:DEE786459 DOA786452:DOA786459 DXW786452:DXW786459 EHS786452:EHS786459 ERO786452:ERO786459 FBK786452:FBK786459 FLG786452:FLG786459 FVC786452:FVC786459 GEY786452:GEY786459 GOU786452:GOU786459 GYQ786452:GYQ786459 HIM786452:HIM786459 HSI786452:HSI786459 ICE786452:ICE786459 IMA786452:IMA786459 IVW786452:IVW786459 JFS786452:JFS786459 JPO786452:JPO786459 JZK786452:JZK786459 KJG786452:KJG786459 KTC786452:KTC786459 LCY786452:LCY786459 LMU786452:LMU786459 LWQ786452:LWQ786459 MGM786452:MGM786459 MQI786452:MQI786459 NAE786452:NAE786459 NKA786452:NKA786459 NTW786452:NTW786459 ODS786452:ODS786459 ONO786452:ONO786459 OXK786452:OXK786459 PHG786452:PHG786459 PRC786452:PRC786459 QAY786452:QAY786459 QKU786452:QKU786459 QUQ786452:QUQ786459 REM786452:REM786459 ROI786452:ROI786459 RYE786452:RYE786459 SIA786452:SIA786459 SRW786452:SRW786459 TBS786452:TBS786459 TLO786452:TLO786459 TVK786452:TVK786459 UFG786452:UFG786459 UPC786452:UPC786459 UYY786452:UYY786459 VIU786452:VIU786459 VSQ786452:VSQ786459 WCM786452:WCM786459 WMI786452:WMI786459 WWE786452:WWE786459 W851988:W851995 JS851988:JS851995 TO851988:TO851995 ADK851988:ADK851995 ANG851988:ANG851995 AXC851988:AXC851995 BGY851988:BGY851995 BQU851988:BQU851995 CAQ851988:CAQ851995 CKM851988:CKM851995 CUI851988:CUI851995 DEE851988:DEE851995 DOA851988:DOA851995 DXW851988:DXW851995 EHS851988:EHS851995 ERO851988:ERO851995 FBK851988:FBK851995 FLG851988:FLG851995 FVC851988:FVC851995 GEY851988:GEY851995 GOU851988:GOU851995 GYQ851988:GYQ851995 HIM851988:HIM851995 HSI851988:HSI851995 ICE851988:ICE851995 IMA851988:IMA851995 IVW851988:IVW851995 JFS851988:JFS851995 JPO851988:JPO851995 JZK851988:JZK851995 KJG851988:KJG851995 KTC851988:KTC851995 LCY851988:LCY851995 LMU851988:LMU851995 LWQ851988:LWQ851995 MGM851988:MGM851995 MQI851988:MQI851995 NAE851988:NAE851995 NKA851988:NKA851995 NTW851988:NTW851995 ODS851988:ODS851995 ONO851988:ONO851995 OXK851988:OXK851995 PHG851988:PHG851995 PRC851988:PRC851995 QAY851988:QAY851995 QKU851988:QKU851995 QUQ851988:QUQ851995 REM851988:REM851995 ROI851988:ROI851995 RYE851988:RYE851995 SIA851988:SIA851995 SRW851988:SRW851995 TBS851988:TBS851995 TLO851988:TLO851995 TVK851988:TVK851995 UFG851988:UFG851995 UPC851988:UPC851995 UYY851988:UYY851995 VIU851988:VIU851995 VSQ851988:VSQ851995 WCM851988:WCM851995 WMI851988:WMI851995 WWE851988:WWE851995 W917524:W917531 JS917524:JS917531 TO917524:TO917531 ADK917524:ADK917531 ANG917524:ANG917531 AXC917524:AXC917531 BGY917524:BGY917531 BQU917524:BQU917531 CAQ917524:CAQ917531 CKM917524:CKM917531 CUI917524:CUI917531 DEE917524:DEE917531 DOA917524:DOA917531 DXW917524:DXW917531 EHS917524:EHS917531 ERO917524:ERO917531 FBK917524:FBK917531 FLG917524:FLG917531 FVC917524:FVC917531 GEY917524:GEY917531 GOU917524:GOU917531 GYQ917524:GYQ917531 HIM917524:HIM917531 HSI917524:HSI917531 ICE917524:ICE917531 IMA917524:IMA917531 IVW917524:IVW917531 JFS917524:JFS917531 JPO917524:JPO917531 JZK917524:JZK917531 KJG917524:KJG917531 KTC917524:KTC917531 LCY917524:LCY917531 LMU917524:LMU917531 LWQ917524:LWQ917531 MGM917524:MGM917531 MQI917524:MQI917531 NAE917524:NAE917531 NKA917524:NKA917531 NTW917524:NTW917531 ODS917524:ODS917531 ONO917524:ONO917531 OXK917524:OXK917531 PHG917524:PHG917531 PRC917524:PRC917531 QAY917524:QAY917531 QKU917524:QKU917531 QUQ917524:QUQ917531 REM917524:REM917531 ROI917524:ROI917531 RYE917524:RYE917531 SIA917524:SIA917531 SRW917524:SRW917531 TBS917524:TBS917531 TLO917524:TLO917531 TVK917524:TVK917531 UFG917524:UFG917531 UPC917524:UPC917531 UYY917524:UYY917531 VIU917524:VIU917531 VSQ917524:VSQ917531 WCM917524:WCM917531 WMI917524:WMI917531 WWE917524:WWE917531 W983060:W983067 JS983060:JS983067 TO983060:TO983067 ADK983060:ADK983067 ANG983060:ANG983067 AXC983060:AXC983067 BGY983060:BGY983067 BQU983060:BQU983067 CAQ983060:CAQ983067 CKM983060:CKM983067 CUI983060:CUI983067 DEE983060:DEE983067 DOA983060:DOA983067 DXW983060:DXW983067 EHS983060:EHS983067 ERO983060:ERO983067 FBK983060:FBK983067 FLG983060:FLG983067 FVC983060:FVC983067 GEY983060:GEY983067 GOU983060:GOU983067 GYQ983060:GYQ983067 HIM983060:HIM983067 HSI983060:HSI983067 ICE983060:ICE983067 IMA983060:IMA983067 IVW983060:IVW983067 JFS983060:JFS983067 JPO983060:JPO983067 JZK983060:JZK983067 KJG983060:KJG983067 KTC983060:KTC983067 LCY983060:LCY983067 LMU983060:LMU983067 LWQ983060:LWQ983067 MGM983060:MGM983067 MQI983060:MQI983067 NAE983060:NAE983067 NKA983060:NKA983067 NTW983060:NTW983067 ODS983060:ODS983067 ONO983060:ONO983067 OXK983060:OXK983067 PHG983060:PHG983067 PRC983060:PRC983067 QAY983060:QAY983067 QKU983060:QKU983067 QUQ983060:QUQ983067 REM983060:REM983067 ROI983060:ROI983067 RYE983060:RYE983067 SIA983060:SIA983067 SRW983060:SRW983067 TBS983060:TBS983067 TLO983060:TLO983067 TVK983060:TVK983067 UFG983060:UFG983067 UPC983060:UPC983067 UYY983060:UYY983067 VIU983060:VIU983067 VSQ983060:VSQ983067 WCM983060:WCM983067 JS20:JS27 TO20:TO27 ADK20:ADK27 ANG20:ANG27 AXC20:AXC27 BGY20:BGY27 BQU20:BQU27 CAQ20:CAQ27 CKM20:CKM27 CUI20:CUI27 DEE20:DEE27 DOA20:DOA27 DXW20:DXW27 EHS20:EHS27 ERO20:ERO27 FBK20:FBK27 FLG20:FLG27 FVC20:FVC27 GEY20:GEY27 GOU20:GOU27 GYQ20:GYQ27 HIM20:HIM27 HSI20:HSI27 ICE20:ICE27 IMA20:IMA27 IVW20:IVW27 JFS20:JFS27 JPO20:JPO27 JZK20:JZK27 KJG20:KJG27 KTC20:KTC27 LCY20:LCY27 LMU20:LMU27 LWQ20:LWQ27 MGM20:MGM27 MQI20:MQI27 NAE20:NAE27 NKA20:NKA27 NTW20:NTW27 ODS20:ODS27 ONO20:ONO27 OXK20:OXK27 PHG20:PHG27 PRC20:PRC27 QAY20:QAY27 QKU20:QKU27 QUQ20:QUQ27 REM20:REM27 ROI20:ROI27 RYE20:RYE27 SIA20:SIA27 SRW20:SRW27 TBS20:TBS27 TLO20:TLO27 TVK20:TVK27 UFG20:UFG27 UPC20:UPC27 UYY20:UYY27 VIU20:VIU27 VSQ20:VSQ27 WCM20:WCM27 WMI20:WMI27 WWE20:WWE27">
      <formula1>900</formula1>
    </dataValidation>
    <dataValidation type="list" allowBlank="1" showInputMessage="1" errorTitle="Ошибка" error="Выберите значение из списка" prompt="Выберите значение из списка" sqref="JK25:JR25 TG25:TN25 ADC25:ADJ25 AMY25:ANF25 AWU25:AXB25 BGQ25:BGX25 BQM25:BQT25 CAI25:CAP25 CKE25:CKL25 CUA25:CUH25 DDW25:DED25 DNS25:DNZ25 DXO25:DXV25 EHK25:EHR25 ERG25:ERN25 FBC25:FBJ25 FKY25:FLF25 FUU25:FVB25 GEQ25:GEX25 GOM25:GOT25 GYI25:GYP25 HIE25:HIL25 HSA25:HSH25 IBW25:ICD25 ILS25:ILZ25 IVO25:IVV25 JFK25:JFR25 JPG25:JPN25 JZC25:JZJ25 KIY25:KJF25 KSU25:KTB25 LCQ25:LCX25 LMM25:LMT25 LWI25:LWP25 MGE25:MGL25 MQA25:MQH25 MZW25:NAD25 NJS25:NJZ25 NTO25:NTV25 ODK25:ODR25 ONG25:ONN25 OXC25:OXJ25 PGY25:PHF25 PQU25:PRB25 QAQ25:QAX25 QKM25:QKT25 QUI25:QUP25 REE25:REL25 ROA25:ROH25 RXW25:RYD25 SHS25:SHZ25 SRO25:SRV25 TBK25:TBR25 TLG25:TLN25 TVC25:TVJ25 UEY25:UFF25 UOU25:UPB25 UYQ25:UYX25 VIM25:VIT25 VSI25:VSP25 WCE25:WCL25 WMA25:WMH25 WVW25:WWD25 JK65561:JR65561 TG65561:TN65561 ADC65561:ADJ65561 AMY65561:ANF65561 AWU65561:AXB65561 BGQ65561:BGX65561 BQM65561:BQT65561 CAI65561:CAP65561 CKE65561:CKL65561 CUA65561:CUH65561 DDW65561:DED65561 DNS65561:DNZ65561 DXO65561:DXV65561 EHK65561:EHR65561 ERG65561:ERN65561 FBC65561:FBJ65561 FKY65561:FLF65561 FUU65561:FVB65561 GEQ65561:GEX65561 GOM65561:GOT65561 GYI65561:GYP65561 HIE65561:HIL65561 HSA65561:HSH65561 IBW65561:ICD65561 ILS65561:ILZ65561 IVO65561:IVV65561 JFK65561:JFR65561 JPG65561:JPN65561 JZC65561:JZJ65561 KIY65561:KJF65561 KSU65561:KTB65561 LCQ65561:LCX65561 LMM65561:LMT65561 LWI65561:LWP65561 MGE65561:MGL65561 MQA65561:MQH65561 MZW65561:NAD65561 NJS65561:NJZ65561 NTO65561:NTV65561 ODK65561:ODR65561 ONG65561:ONN65561 OXC65561:OXJ65561 PGY65561:PHF65561 PQU65561:PRB65561 QAQ65561:QAX65561 QKM65561:QKT65561 QUI65561:QUP65561 REE65561:REL65561 ROA65561:ROH65561 RXW65561:RYD65561 SHS65561:SHZ65561 SRO65561:SRV65561 TBK65561:TBR65561 TLG65561:TLN65561 TVC65561:TVJ65561 UEY65561:UFF65561 UOU65561:UPB65561 UYQ65561:UYX65561 VIM65561:VIT65561 VSI65561:VSP65561 WCE65561:WCL65561 WMA65561:WMH65561 WVW65561:WWD65561 JK131097:JR131097 TG131097:TN131097 ADC131097:ADJ131097 AMY131097:ANF131097 AWU131097:AXB131097 BGQ131097:BGX131097 BQM131097:BQT131097 CAI131097:CAP131097 CKE131097:CKL131097 CUA131097:CUH131097 DDW131097:DED131097 DNS131097:DNZ131097 DXO131097:DXV131097 EHK131097:EHR131097 ERG131097:ERN131097 FBC131097:FBJ131097 FKY131097:FLF131097 FUU131097:FVB131097 GEQ131097:GEX131097 GOM131097:GOT131097 GYI131097:GYP131097 HIE131097:HIL131097 HSA131097:HSH131097 IBW131097:ICD131097 ILS131097:ILZ131097 IVO131097:IVV131097 JFK131097:JFR131097 JPG131097:JPN131097 JZC131097:JZJ131097 KIY131097:KJF131097 KSU131097:KTB131097 LCQ131097:LCX131097 LMM131097:LMT131097 LWI131097:LWP131097 MGE131097:MGL131097 MQA131097:MQH131097 MZW131097:NAD131097 NJS131097:NJZ131097 NTO131097:NTV131097 ODK131097:ODR131097 ONG131097:ONN131097 OXC131097:OXJ131097 PGY131097:PHF131097 PQU131097:PRB131097 QAQ131097:QAX131097 QKM131097:QKT131097 QUI131097:QUP131097 REE131097:REL131097 ROA131097:ROH131097 RXW131097:RYD131097 SHS131097:SHZ131097 SRO131097:SRV131097 TBK131097:TBR131097 TLG131097:TLN131097 TVC131097:TVJ131097 UEY131097:UFF131097 UOU131097:UPB131097 UYQ131097:UYX131097 VIM131097:VIT131097 VSI131097:VSP131097 WCE131097:WCL131097 WMA131097:WMH131097 WVW131097:WWD131097 JK196633:JR196633 TG196633:TN196633 ADC196633:ADJ196633 AMY196633:ANF196633 AWU196633:AXB196633 BGQ196633:BGX196633 BQM196633:BQT196633 CAI196633:CAP196633 CKE196633:CKL196633 CUA196633:CUH196633 DDW196633:DED196633 DNS196633:DNZ196633 DXO196633:DXV196633 EHK196633:EHR196633 ERG196633:ERN196633 FBC196633:FBJ196633 FKY196633:FLF196633 FUU196633:FVB196633 GEQ196633:GEX196633 GOM196633:GOT196633 GYI196633:GYP196633 HIE196633:HIL196633 HSA196633:HSH196633 IBW196633:ICD196633 ILS196633:ILZ196633 IVO196633:IVV196633 JFK196633:JFR196633 JPG196633:JPN196633 JZC196633:JZJ196633 KIY196633:KJF196633 KSU196633:KTB196633 LCQ196633:LCX196633 LMM196633:LMT196633 LWI196633:LWP196633 MGE196633:MGL196633 MQA196633:MQH196633 MZW196633:NAD196633 NJS196633:NJZ196633 NTO196633:NTV196633 ODK196633:ODR196633 ONG196633:ONN196633 OXC196633:OXJ196633 PGY196633:PHF196633 PQU196633:PRB196633 QAQ196633:QAX196633 QKM196633:QKT196633 QUI196633:QUP196633 REE196633:REL196633 ROA196633:ROH196633 RXW196633:RYD196633 SHS196633:SHZ196633 SRO196633:SRV196633 TBK196633:TBR196633 TLG196633:TLN196633 TVC196633:TVJ196633 UEY196633:UFF196633 UOU196633:UPB196633 UYQ196633:UYX196633 VIM196633:VIT196633 VSI196633:VSP196633 WCE196633:WCL196633 WMA196633:WMH196633 WVW196633:WWD196633 JK262169:JR262169 TG262169:TN262169 ADC262169:ADJ262169 AMY262169:ANF262169 AWU262169:AXB262169 BGQ262169:BGX262169 BQM262169:BQT262169 CAI262169:CAP262169 CKE262169:CKL262169 CUA262169:CUH262169 DDW262169:DED262169 DNS262169:DNZ262169 DXO262169:DXV262169 EHK262169:EHR262169 ERG262169:ERN262169 FBC262169:FBJ262169 FKY262169:FLF262169 FUU262169:FVB262169 GEQ262169:GEX262169 GOM262169:GOT262169 GYI262169:GYP262169 HIE262169:HIL262169 HSA262169:HSH262169 IBW262169:ICD262169 ILS262169:ILZ262169 IVO262169:IVV262169 JFK262169:JFR262169 JPG262169:JPN262169 JZC262169:JZJ262169 KIY262169:KJF262169 KSU262169:KTB262169 LCQ262169:LCX262169 LMM262169:LMT262169 LWI262169:LWP262169 MGE262169:MGL262169 MQA262169:MQH262169 MZW262169:NAD262169 NJS262169:NJZ262169 NTO262169:NTV262169 ODK262169:ODR262169 ONG262169:ONN262169 OXC262169:OXJ262169 PGY262169:PHF262169 PQU262169:PRB262169 QAQ262169:QAX262169 QKM262169:QKT262169 QUI262169:QUP262169 REE262169:REL262169 ROA262169:ROH262169 RXW262169:RYD262169 SHS262169:SHZ262169 SRO262169:SRV262169 TBK262169:TBR262169 TLG262169:TLN262169 TVC262169:TVJ262169 UEY262169:UFF262169 UOU262169:UPB262169 UYQ262169:UYX262169 VIM262169:VIT262169 VSI262169:VSP262169 WCE262169:WCL262169 WMA262169:WMH262169 WVW262169:WWD262169 JK327705:JR327705 TG327705:TN327705 ADC327705:ADJ327705 AMY327705:ANF327705 AWU327705:AXB327705 BGQ327705:BGX327705 BQM327705:BQT327705 CAI327705:CAP327705 CKE327705:CKL327705 CUA327705:CUH327705 DDW327705:DED327705 DNS327705:DNZ327705 DXO327705:DXV327705 EHK327705:EHR327705 ERG327705:ERN327705 FBC327705:FBJ327705 FKY327705:FLF327705 FUU327705:FVB327705 GEQ327705:GEX327705 GOM327705:GOT327705 GYI327705:GYP327705 HIE327705:HIL327705 HSA327705:HSH327705 IBW327705:ICD327705 ILS327705:ILZ327705 IVO327705:IVV327705 JFK327705:JFR327705 JPG327705:JPN327705 JZC327705:JZJ327705 KIY327705:KJF327705 KSU327705:KTB327705 LCQ327705:LCX327705 LMM327705:LMT327705 LWI327705:LWP327705 MGE327705:MGL327705 MQA327705:MQH327705 MZW327705:NAD327705 NJS327705:NJZ327705 NTO327705:NTV327705 ODK327705:ODR327705 ONG327705:ONN327705 OXC327705:OXJ327705 PGY327705:PHF327705 PQU327705:PRB327705 QAQ327705:QAX327705 QKM327705:QKT327705 QUI327705:QUP327705 REE327705:REL327705 ROA327705:ROH327705 RXW327705:RYD327705 SHS327705:SHZ327705 SRO327705:SRV327705 TBK327705:TBR327705 TLG327705:TLN327705 TVC327705:TVJ327705 UEY327705:UFF327705 UOU327705:UPB327705 UYQ327705:UYX327705 VIM327705:VIT327705 VSI327705:VSP327705 WCE327705:WCL327705 WMA327705:WMH327705 WVW327705:WWD327705 JK393241:JR393241 TG393241:TN393241 ADC393241:ADJ393241 AMY393241:ANF393241 AWU393241:AXB393241 BGQ393241:BGX393241 BQM393241:BQT393241 CAI393241:CAP393241 CKE393241:CKL393241 CUA393241:CUH393241 DDW393241:DED393241 DNS393241:DNZ393241 DXO393241:DXV393241 EHK393241:EHR393241 ERG393241:ERN393241 FBC393241:FBJ393241 FKY393241:FLF393241 FUU393241:FVB393241 GEQ393241:GEX393241 GOM393241:GOT393241 GYI393241:GYP393241 HIE393241:HIL393241 HSA393241:HSH393241 IBW393241:ICD393241 ILS393241:ILZ393241 IVO393241:IVV393241 JFK393241:JFR393241 JPG393241:JPN393241 JZC393241:JZJ393241 KIY393241:KJF393241 KSU393241:KTB393241 LCQ393241:LCX393241 LMM393241:LMT393241 LWI393241:LWP393241 MGE393241:MGL393241 MQA393241:MQH393241 MZW393241:NAD393241 NJS393241:NJZ393241 NTO393241:NTV393241 ODK393241:ODR393241 ONG393241:ONN393241 OXC393241:OXJ393241 PGY393241:PHF393241 PQU393241:PRB393241 QAQ393241:QAX393241 QKM393241:QKT393241 QUI393241:QUP393241 REE393241:REL393241 ROA393241:ROH393241 RXW393241:RYD393241 SHS393241:SHZ393241 SRO393241:SRV393241 TBK393241:TBR393241 TLG393241:TLN393241 TVC393241:TVJ393241 UEY393241:UFF393241 UOU393241:UPB393241 UYQ393241:UYX393241 VIM393241:VIT393241 VSI393241:VSP393241 WCE393241:WCL393241 WMA393241:WMH393241 WVW393241:WWD393241 JK458777:JR458777 TG458777:TN458777 ADC458777:ADJ458777 AMY458777:ANF458777 AWU458777:AXB458777 BGQ458777:BGX458777 BQM458777:BQT458777 CAI458777:CAP458777 CKE458777:CKL458777 CUA458777:CUH458777 DDW458777:DED458777 DNS458777:DNZ458777 DXO458777:DXV458777 EHK458777:EHR458777 ERG458777:ERN458777 FBC458777:FBJ458777 FKY458777:FLF458777 FUU458777:FVB458777 GEQ458777:GEX458777 GOM458777:GOT458777 GYI458777:GYP458777 HIE458777:HIL458777 HSA458777:HSH458777 IBW458777:ICD458777 ILS458777:ILZ458777 IVO458777:IVV458777 JFK458777:JFR458777 JPG458777:JPN458777 JZC458777:JZJ458777 KIY458777:KJF458777 KSU458777:KTB458777 LCQ458777:LCX458777 LMM458777:LMT458777 LWI458777:LWP458777 MGE458777:MGL458777 MQA458777:MQH458777 MZW458777:NAD458777 NJS458777:NJZ458777 NTO458777:NTV458777 ODK458777:ODR458777 ONG458777:ONN458777 OXC458777:OXJ458777 PGY458777:PHF458777 PQU458777:PRB458777 QAQ458777:QAX458777 QKM458777:QKT458777 QUI458777:QUP458777 REE458777:REL458777 ROA458777:ROH458777 RXW458777:RYD458777 SHS458777:SHZ458777 SRO458777:SRV458777 TBK458777:TBR458777 TLG458777:TLN458777 TVC458777:TVJ458777 UEY458777:UFF458777 UOU458777:UPB458777 UYQ458777:UYX458777 VIM458777:VIT458777 VSI458777:VSP458777 WCE458777:WCL458777 WMA458777:WMH458777 WVW458777:WWD458777 JK524313:JR524313 TG524313:TN524313 ADC524313:ADJ524313 AMY524313:ANF524313 AWU524313:AXB524313 BGQ524313:BGX524313 BQM524313:BQT524313 CAI524313:CAP524313 CKE524313:CKL524313 CUA524313:CUH524313 DDW524313:DED524313 DNS524313:DNZ524313 DXO524313:DXV524313 EHK524313:EHR524313 ERG524313:ERN524313 FBC524313:FBJ524313 FKY524313:FLF524313 FUU524313:FVB524313 GEQ524313:GEX524313 GOM524313:GOT524313 GYI524313:GYP524313 HIE524313:HIL524313 HSA524313:HSH524313 IBW524313:ICD524313 ILS524313:ILZ524313 IVO524313:IVV524313 JFK524313:JFR524313 JPG524313:JPN524313 JZC524313:JZJ524313 KIY524313:KJF524313 KSU524313:KTB524313 LCQ524313:LCX524313 LMM524313:LMT524313 LWI524313:LWP524313 MGE524313:MGL524313 MQA524313:MQH524313 MZW524313:NAD524313 NJS524313:NJZ524313 NTO524313:NTV524313 ODK524313:ODR524313 ONG524313:ONN524313 OXC524313:OXJ524313 PGY524313:PHF524313 PQU524313:PRB524313 QAQ524313:QAX524313 QKM524313:QKT524313 QUI524313:QUP524313 REE524313:REL524313 ROA524313:ROH524313 RXW524313:RYD524313 SHS524313:SHZ524313 SRO524313:SRV524313 TBK524313:TBR524313 TLG524313:TLN524313 TVC524313:TVJ524313 UEY524313:UFF524313 UOU524313:UPB524313 UYQ524313:UYX524313 VIM524313:VIT524313 VSI524313:VSP524313 WCE524313:WCL524313 WMA524313:WMH524313 WVW524313:WWD524313 JK589849:JR589849 TG589849:TN589849 ADC589849:ADJ589849 AMY589849:ANF589849 AWU589849:AXB589849 BGQ589849:BGX589849 BQM589849:BQT589849 CAI589849:CAP589849 CKE589849:CKL589849 CUA589849:CUH589849 DDW589849:DED589849 DNS589849:DNZ589849 DXO589849:DXV589849 EHK589849:EHR589849 ERG589849:ERN589849 FBC589849:FBJ589849 FKY589849:FLF589849 FUU589849:FVB589849 GEQ589849:GEX589849 GOM589849:GOT589849 GYI589849:GYP589849 HIE589849:HIL589849 HSA589849:HSH589849 IBW589849:ICD589849 ILS589849:ILZ589849 IVO589849:IVV589849 JFK589849:JFR589849 JPG589849:JPN589849 JZC589849:JZJ589849 KIY589849:KJF589849 KSU589849:KTB589849 LCQ589849:LCX589849 LMM589849:LMT589849 LWI589849:LWP589849 MGE589849:MGL589849 MQA589849:MQH589849 MZW589849:NAD589849 NJS589849:NJZ589849 NTO589849:NTV589849 ODK589849:ODR589849 ONG589849:ONN589849 OXC589849:OXJ589849 PGY589849:PHF589849 PQU589849:PRB589849 QAQ589849:QAX589849 QKM589849:QKT589849 QUI589849:QUP589849 REE589849:REL589849 ROA589849:ROH589849 RXW589849:RYD589849 SHS589849:SHZ589849 SRO589849:SRV589849 TBK589849:TBR589849 TLG589849:TLN589849 TVC589849:TVJ589849 UEY589849:UFF589849 UOU589849:UPB589849 UYQ589849:UYX589849 VIM589849:VIT589849 VSI589849:VSP589849 WCE589849:WCL589849 WMA589849:WMH589849 WVW589849:WWD589849 JK655385:JR655385 TG655385:TN655385 ADC655385:ADJ655385 AMY655385:ANF655385 AWU655385:AXB655385 BGQ655385:BGX655385 BQM655385:BQT655385 CAI655385:CAP655385 CKE655385:CKL655385 CUA655385:CUH655385 DDW655385:DED655385 DNS655385:DNZ655385 DXO655385:DXV655385 EHK655385:EHR655385 ERG655385:ERN655385 FBC655385:FBJ655385 FKY655385:FLF655385 FUU655385:FVB655385 GEQ655385:GEX655385 GOM655385:GOT655385 GYI655385:GYP655385 HIE655385:HIL655385 HSA655385:HSH655385 IBW655385:ICD655385 ILS655385:ILZ655385 IVO655385:IVV655385 JFK655385:JFR655385 JPG655385:JPN655385 JZC655385:JZJ655385 KIY655385:KJF655385 KSU655385:KTB655385 LCQ655385:LCX655385 LMM655385:LMT655385 LWI655385:LWP655385 MGE655385:MGL655385 MQA655385:MQH655385 MZW655385:NAD655385 NJS655385:NJZ655385 NTO655385:NTV655385 ODK655385:ODR655385 ONG655385:ONN655385 OXC655385:OXJ655385 PGY655385:PHF655385 PQU655385:PRB655385 QAQ655385:QAX655385 QKM655385:QKT655385 QUI655385:QUP655385 REE655385:REL655385 ROA655385:ROH655385 RXW655385:RYD655385 SHS655385:SHZ655385 SRO655385:SRV655385 TBK655385:TBR655385 TLG655385:TLN655385 TVC655385:TVJ655385 UEY655385:UFF655385 UOU655385:UPB655385 UYQ655385:UYX655385 VIM655385:VIT655385 VSI655385:VSP655385 WCE655385:WCL655385 WMA655385:WMH655385 WVW655385:WWD655385 JK720921:JR720921 TG720921:TN720921 ADC720921:ADJ720921 AMY720921:ANF720921 AWU720921:AXB720921 BGQ720921:BGX720921 BQM720921:BQT720921 CAI720921:CAP720921 CKE720921:CKL720921 CUA720921:CUH720921 DDW720921:DED720921 DNS720921:DNZ720921 DXO720921:DXV720921 EHK720921:EHR720921 ERG720921:ERN720921 FBC720921:FBJ720921 FKY720921:FLF720921 FUU720921:FVB720921 GEQ720921:GEX720921 GOM720921:GOT720921 GYI720921:GYP720921 HIE720921:HIL720921 HSA720921:HSH720921 IBW720921:ICD720921 ILS720921:ILZ720921 IVO720921:IVV720921 JFK720921:JFR720921 JPG720921:JPN720921 JZC720921:JZJ720921 KIY720921:KJF720921 KSU720921:KTB720921 LCQ720921:LCX720921 LMM720921:LMT720921 LWI720921:LWP720921 MGE720921:MGL720921 MQA720921:MQH720921 MZW720921:NAD720921 NJS720921:NJZ720921 NTO720921:NTV720921 ODK720921:ODR720921 ONG720921:ONN720921 OXC720921:OXJ720921 PGY720921:PHF720921 PQU720921:PRB720921 QAQ720921:QAX720921 QKM720921:QKT720921 QUI720921:QUP720921 REE720921:REL720921 ROA720921:ROH720921 RXW720921:RYD720921 SHS720921:SHZ720921 SRO720921:SRV720921 TBK720921:TBR720921 TLG720921:TLN720921 TVC720921:TVJ720921 UEY720921:UFF720921 UOU720921:UPB720921 UYQ720921:UYX720921 VIM720921:VIT720921 VSI720921:VSP720921 WCE720921:WCL720921 WMA720921:WMH720921 WVW720921:WWD720921 JK786457:JR786457 TG786457:TN786457 ADC786457:ADJ786457 AMY786457:ANF786457 AWU786457:AXB786457 BGQ786457:BGX786457 BQM786457:BQT786457 CAI786457:CAP786457 CKE786457:CKL786457 CUA786457:CUH786457 DDW786457:DED786457 DNS786457:DNZ786457 DXO786457:DXV786457 EHK786457:EHR786457 ERG786457:ERN786457 FBC786457:FBJ786457 FKY786457:FLF786457 FUU786457:FVB786457 GEQ786457:GEX786457 GOM786457:GOT786457 GYI786457:GYP786457 HIE786457:HIL786457 HSA786457:HSH786457 IBW786457:ICD786457 ILS786457:ILZ786457 IVO786457:IVV786457 JFK786457:JFR786457 JPG786457:JPN786457 JZC786457:JZJ786457 KIY786457:KJF786457 KSU786457:KTB786457 LCQ786457:LCX786457 LMM786457:LMT786457 LWI786457:LWP786457 MGE786457:MGL786457 MQA786457:MQH786457 MZW786457:NAD786457 NJS786457:NJZ786457 NTO786457:NTV786457 ODK786457:ODR786457 ONG786457:ONN786457 OXC786457:OXJ786457 PGY786457:PHF786457 PQU786457:PRB786457 QAQ786457:QAX786457 QKM786457:QKT786457 QUI786457:QUP786457 REE786457:REL786457 ROA786457:ROH786457 RXW786457:RYD786457 SHS786457:SHZ786457 SRO786457:SRV786457 TBK786457:TBR786457 TLG786457:TLN786457 TVC786457:TVJ786457 UEY786457:UFF786457 UOU786457:UPB786457 UYQ786457:UYX786457 VIM786457:VIT786457 VSI786457:VSP786457 WCE786457:WCL786457 WMA786457:WMH786457 WVW786457:WWD786457 JK851993:JR851993 TG851993:TN851993 ADC851993:ADJ851993 AMY851993:ANF851993 AWU851993:AXB851993 BGQ851993:BGX851993 BQM851993:BQT851993 CAI851993:CAP851993 CKE851993:CKL851993 CUA851993:CUH851993 DDW851993:DED851993 DNS851993:DNZ851993 DXO851993:DXV851993 EHK851993:EHR851993 ERG851993:ERN851993 FBC851993:FBJ851993 FKY851993:FLF851993 FUU851993:FVB851993 GEQ851993:GEX851993 GOM851993:GOT851993 GYI851993:GYP851993 HIE851993:HIL851993 HSA851993:HSH851993 IBW851993:ICD851993 ILS851993:ILZ851993 IVO851993:IVV851993 JFK851993:JFR851993 JPG851993:JPN851993 JZC851993:JZJ851993 KIY851993:KJF851993 KSU851993:KTB851993 LCQ851993:LCX851993 LMM851993:LMT851993 LWI851993:LWP851993 MGE851993:MGL851993 MQA851993:MQH851993 MZW851993:NAD851993 NJS851993:NJZ851993 NTO851993:NTV851993 ODK851993:ODR851993 ONG851993:ONN851993 OXC851993:OXJ851993 PGY851993:PHF851993 PQU851993:PRB851993 QAQ851993:QAX851993 QKM851993:QKT851993 QUI851993:QUP851993 REE851993:REL851993 ROA851993:ROH851993 RXW851993:RYD851993 SHS851993:SHZ851993 SRO851993:SRV851993 TBK851993:TBR851993 TLG851993:TLN851993 TVC851993:TVJ851993 UEY851993:UFF851993 UOU851993:UPB851993 UYQ851993:UYX851993 VIM851993:VIT851993 VSI851993:VSP851993 WCE851993:WCL851993 WMA851993:WMH851993 WVW851993:WWD851993 JK917529:JR917529 TG917529:TN917529 ADC917529:ADJ917529 AMY917529:ANF917529 AWU917529:AXB917529 BGQ917529:BGX917529 BQM917529:BQT917529 CAI917529:CAP917529 CKE917529:CKL917529 CUA917529:CUH917529 DDW917529:DED917529 DNS917529:DNZ917529 DXO917529:DXV917529 EHK917529:EHR917529 ERG917529:ERN917529 FBC917529:FBJ917529 FKY917529:FLF917529 FUU917529:FVB917529 GEQ917529:GEX917529 GOM917529:GOT917529 GYI917529:GYP917529 HIE917529:HIL917529 HSA917529:HSH917529 IBW917529:ICD917529 ILS917529:ILZ917529 IVO917529:IVV917529 JFK917529:JFR917529 JPG917529:JPN917529 JZC917529:JZJ917529 KIY917529:KJF917529 KSU917529:KTB917529 LCQ917529:LCX917529 LMM917529:LMT917529 LWI917529:LWP917529 MGE917529:MGL917529 MQA917529:MQH917529 MZW917529:NAD917529 NJS917529:NJZ917529 NTO917529:NTV917529 ODK917529:ODR917529 ONG917529:ONN917529 OXC917529:OXJ917529 PGY917529:PHF917529 PQU917529:PRB917529 QAQ917529:QAX917529 QKM917529:QKT917529 QUI917529:QUP917529 REE917529:REL917529 ROA917529:ROH917529 RXW917529:RYD917529 SHS917529:SHZ917529 SRO917529:SRV917529 TBK917529:TBR917529 TLG917529:TLN917529 TVC917529:TVJ917529 UEY917529:UFF917529 UOU917529:UPB917529 UYQ917529:UYX917529 VIM917529:VIT917529 VSI917529:VSP917529 WCE917529:WCL917529 WMA917529:WMH917529 WVW917529:WWD917529 WVW983065:WWD983065 JK983065:JR983065 TG983065:TN983065 ADC983065:ADJ983065 AMY983065:ANF983065 AWU983065:AXB983065 BGQ983065:BGX983065 BQM983065:BQT983065 CAI983065:CAP983065 CKE983065:CKL983065 CUA983065:CUH983065 DDW983065:DED983065 DNS983065:DNZ983065 DXO983065:DXV983065 EHK983065:EHR983065 ERG983065:ERN983065 FBC983065:FBJ983065 FKY983065:FLF983065 FUU983065:FVB983065 GEQ983065:GEX983065 GOM983065:GOT983065 GYI983065:GYP983065 HIE983065:HIL983065 HSA983065:HSH983065 IBW983065:ICD983065 ILS983065:ILZ983065 IVO983065:IVV983065 JFK983065:JFR983065 JPG983065:JPN983065 JZC983065:JZJ983065 KIY983065:KJF983065 KSU983065:KTB983065 LCQ983065:LCX983065 LMM983065:LMT983065 LWI983065:LWP983065 MGE983065:MGL983065 MQA983065:MQH983065 MZW983065:NAD983065 NJS983065:NJZ983065 NTO983065:NTV983065 ODK983065:ODR983065 ONG983065:ONN983065 OXC983065:OXJ983065 PGY983065:PHF983065 PQU983065:PRB983065 QAQ983065:QAX983065 QKM983065:QKT983065 QUI983065:QUP983065 REE983065:REL983065 ROA983065:ROH983065 RXW983065:RYD983065 SHS983065:SHZ983065 SRO983065:SRV983065 TBK983065:TBR983065 TLG983065:TLN983065 TVC983065:TVJ983065 UEY983065:UFF983065 UOU983065:UPB983065 UYQ983065:UYX983065 VIM983065:VIT983065 VSI983065:VSP983065 WCE983065:WCL983065 WMA983065:WMH983065 O983065:V983065 O65561:V65561 O131097:V131097 O196633:V196633 O262169:V262169 O327705:V327705 O393241:V393241 O458777:V458777 O524313:V524313 O589849:V589849 O655385:V655385 O720921:V720921 O786457:V786457 O851993:V851993 O917529:V917529">
      <formula1>kind_of_cons</formula1>
    </dataValidation>
    <dataValidation type="list" allowBlank="1" showInputMessage="1" showErrorMessage="1" errorTitle="Ошибка" error="Выберите значение из списка"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formula1>kind_of_scheme_in</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O7">
      <formula1>900</formula1>
    </dataValidation>
    <dataValidation type="list" allowBlank="1" showInputMessage="1" showErrorMessage="1" errorTitle="Ошибка" error="Выберите значение из списка" prompt="Выберите значение из списка" sqref="O25:V25">
      <formula1>kind_of_cons</formula1>
    </dataValidation>
  </dataValidation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8">
    <tabColor indexed="22"/>
  </sheetPr>
  <dimension ref="A1:T19"/>
  <sheetViews>
    <sheetView showGridLines="0" topLeftCell="E1" zoomScaleNormal="100" workbookViewId="0"/>
  </sheetViews>
  <sheetFormatPr defaultColWidth="10.5703125" defaultRowHeight="14.25"/>
  <cols>
    <col min="1" max="1" width="3.7109375" style="560" hidden="1" customWidth="1"/>
    <col min="2" max="4" width="3.7109375" style="554" hidden="1" customWidth="1"/>
    <col min="5" max="5" width="3.7109375" style="500" customWidth="1"/>
    <col min="6" max="6" width="9.7109375" style="493" customWidth="1"/>
    <col min="7" max="7" width="37.7109375" style="493" customWidth="1"/>
    <col min="8" max="8" width="66.85546875" style="493" customWidth="1"/>
    <col min="9" max="9" width="115.7109375" style="493" customWidth="1"/>
    <col min="10" max="11" width="10.5703125" style="554"/>
    <col min="12" max="12" width="11.140625" style="554" customWidth="1"/>
    <col min="13" max="20" width="10.5703125" style="554"/>
    <col min="21" max="16384" width="10.5703125" style="493"/>
  </cols>
  <sheetData>
    <row r="1" spans="1:20" ht="3" customHeight="1">
      <c r="A1" s="560" t="s">
        <v>183</v>
      </c>
    </row>
    <row r="2" spans="1:20" ht="22.5">
      <c r="F2" s="1273" t="s">
        <v>470</v>
      </c>
      <c r="G2" s="1274"/>
      <c r="H2" s="1275"/>
      <c r="I2" s="609"/>
    </row>
    <row r="3" spans="1:20" ht="3" customHeight="1"/>
    <row r="4" spans="1:20" s="539" customFormat="1" ht="11.25">
      <c r="A4" s="559"/>
      <c r="B4" s="559"/>
      <c r="C4" s="559"/>
      <c r="D4" s="559"/>
      <c r="F4" s="1234" t="s">
        <v>445</v>
      </c>
      <c r="G4" s="1234"/>
      <c r="H4" s="1234"/>
      <c r="I4" s="1276" t="s">
        <v>446</v>
      </c>
      <c r="J4" s="559"/>
      <c r="K4" s="559"/>
      <c r="L4" s="559"/>
      <c r="M4" s="559"/>
      <c r="N4" s="559"/>
      <c r="O4" s="559"/>
      <c r="P4" s="559"/>
      <c r="Q4" s="559"/>
      <c r="R4" s="559"/>
      <c r="S4" s="559"/>
      <c r="T4" s="559"/>
    </row>
    <row r="5" spans="1:20" s="539" customFormat="1" ht="11.25" customHeight="1">
      <c r="A5" s="559"/>
      <c r="B5" s="559"/>
      <c r="C5" s="559"/>
      <c r="D5" s="559"/>
      <c r="F5" s="575" t="s">
        <v>91</v>
      </c>
      <c r="G5" s="587" t="s">
        <v>448</v>
      </c>
      <c r="H5" s="574" t="s">
        <v>439</v>
      </c>
      <c r="I5" s="1276"/>
      <c r="J5" s="559"/>
      <c r="K5" s="559"/>
      <c r="L5" s="559"/>
      <c r="M5" s="559"/>
      <c r="N5" s="559"/>
      <c r="O5" s="559"/>
      <c r="P5" s="559"/>
      <c r="Q5" s="559"/>
      <c r="R5" s="559"/>
      <c r="S5" s="559"/>
      <c r="T5" s="559"/>
    </row>
    <row r="6" spans="1:20" s="539" customFormat="1" ht="12" customHeight="1">
      <c r="A6" s="559"/>
      <c r="B6" s="559"/>
      <c r="C6" s="559"/>
      <c r="D6" s="559"/>
      <c r="F6" s="576" t="s">
        <v>92</v>
      </c>
      <c r="G6" s="578">
        <v>2</v>
      </c>
      <c r="H6" s="579">
        <v>3</v>
      </c>
      <c r="I6" s="577">
        <v>4</v>
      </c>
      <c r="J6" s="559">
        <v>4</v>
      </c>
      <c r="K6" s="559"/>
      <c r="L6" s="559"/>
      <c r="M6" s="559"/>
      <c r="N6" s="559"/>
      <c r="O6" s="559"/>
      <c r="P6" s="559"/>
      <c r="Q6" s="559"/>
      <c r="R6" s="559"/>
      <c r="S6" s="559"/>
      <c r="T6" s="559"/>
    </row>
    <row r="7" spans="1:20" s="539" customFormat="1" ht="18.75">
      <c r="A7" s="559"/>
      <c r="B7" s="559"/>
      <c r="C7" s="559"/>
      <c r="D7" s="559"/>
      <c r="F7" s="585">
        <v>1</v>
      </c>
      <c r="G7" s="601" t="s">
        <v>471</v>
      </c>
      <c r="H7" s="573" t="str">
        <f>IF(dateCh="","",dateCh)</f>
        <v>07.11.2022</v>
      </c>
      <c r="I7" s="550" t="s">
        <v>472</v>
      </c>
      <c r="J7" s="584"/>
      <c r="K7" s="559"/>
      <c r="L7" s="559"/>
      <c r="M7" s="559"/>
      <c r="N7" s="559"/>
      <c r="O7" s="559"/>
      <c r="P7" s="559"/>
      <c r="Q7" s="559"/>
      <c r="R7" s="559"/>
      <c r="S7" s="559"/>
      <c r="T7" s="559"/>
    </row>
    <row r="8" spans="1:20" s="539" customFormat="1" ht="45">
      <c r="A8" s="1277">
        <v>1</v>
      </c>
      <c r="B8" s="559"/>
      <c r="C8" s="559"/>
      <c r="D8" s="559"/>
      <c r="F8" s="585" t="e">
        <f ca="1">"2." &amp;mergeValue(A8)</f>
        <v>#NAME?</v>
      </c>
      <c r="G8" s="601" t="s">
        <v>473</v>
      </c>
      <c r="H8" s="573"/>
      <c r="I8" s="550" t="s">
        <v>568</v>
      </c>
      <c r="J8" s="584"/>
      <c r="K8" s="559"/>
      <c r="L8" s="559"/>
      <c r="M8" s="559"/>
      <c r="N8" s="559"/>
      <c r="O8" s="559"/>
      <c r="P8" s="559"/>
      <c r="Q8" s="559"/>
      <c r="R8" s="559"/>
      <c r="S8" s="559"/>
      <c r="T8" s="559"/>
    </row>
    <row r="9" spans="1:20" s="539" customFormat="1" ht="22.5">
      <c r="A9" s="1277"/>
      <c r="B9" s="559"/>
      <c r="C9" s="559"/>
      <c r="D9" s="559"/>
      <c r="F9" s="585" t="e">
        <f ca="1">"3." &amp;mergeValue(A9)</f>
        <v>#NAME?</v>
      </c>
      <c r="G9" s="601" t="s">
        <v>474</v>
      </c>
      <c r="H9" s="573"/>
      <c r="I9" s="550" t="s">
        <v>566</v>
      </c>
      <c r="J9" s="584"/>
      <c r="K9" s="559"/>
      <c r="L9" s="559"/>
      <c r="M9" s="559"/>
      <c r="N9" s="559"/>
      <c r="O9" s="559"/>
      <c r="P9" s="559"/>
      <c r="Q9" s="559"/>
      <c r="R9" s="559"/>
      <c r="S9" s="559"/>
      <c r="T9" s="559"/>
    </row>
    <row r="10" spans="1:20" s="539" customFormat="1" ht="22.5">
      <c r="A10" s="1277"/>
      <c r="B10" s="559"/>
      <c r="C10" s="559"/>
      <c r="D10" s="559"/>
      <c r="F10" s="585" t="e">
        <f ca="1">"4."&amp;mergeValue(A10)</f>
        <v>#NAME?</v>
      </c>
      <c r="G10" s="601" t="s">
        <v>475</v>
      </c>
      <c r="H10" s="574" t="s">
        <v>449</v>
      </c>
      <c r="I10" s="550"/>
      <c r="J10" s="584"/>
      <c r="K10" s="559"/>
      <c r="L10" s="559"/>
      <c r="M10" s="559"/>
      <c r="N10" s="559"/>
      <c r="O10" s="559"/>
      <c r="P10" s="559"/>
      <c r="Q10" s="559"/>
      <c r="R10" s="559"/>
      <c r="S10" s="559"/>
      <c r="T10" s="559"/>
    </row>
    <row r="11" spans="1:20" s="539" customFormat="1" ht="18.75">
      <c r="A11" s="1277"/>
      <c r="B11" s="1277">
        <v>1</v>
      </c>
      <c r="C11" s="592"/>
      <c r="D11" s="592"/>
      <c r="F11" s="585" t="e">
        <f ca="1">"4."&amp;mergeValue(A11) &amp;"."&amp;mergeValue(B11)</f>
        <v>#NAME?</v>
      </c>
      <c r="G11" s="580" t="s">
        <v>570</v>
      </c>
      <c r="H11" s="573" t="str">
        <f>IF(region_name="","",region_name)</f>
        <v>Республика Татарстан</v>
      </c>
      <c r="I11" s="550" t="s">
        <v>478</v>
      </c>
      <c r="J11" s="584"/>
      <c r="K11" s="559"/>
      <c r="L11" s="559"/>
      <c r="M11" s="559"/>
      <c r="N11" s="559"/>
      <c r="O11" s="559"/>
      <c r="P11" s="559"/>
      <c r="Q11" s="559"/>
      <c r="R11" s="559"/>
      <c r="S11" s="559"/>
      <c r="T11" s="559"/>
    </row>
    <row r="12" spans="1:20" s="539" customFormat="1" ht="22.5">
      <c r="A12" s="1277"/>
      <c r="B12" s="1277"/>
      <c r="C12" s="1277">
        <v>1</v>
      </c>
      <c r="D12" s="592"/>
      <c r="F12" s="585" t="e">
        <f ca="1">"4."&amp;mergeValue(A12) &amp;"."&amp;mergeValue(B12)&amp;"."&amp;mergeValue(C12)</f>
        <v>#NAME?</v>
      </c>
      <c r="G12" s="591" t="s">
        <v>476</v>
      </c>
      <c r="H12" s="573"/>
      <c r="I12" s="550" t="s">
        <v>479</v>
      </c>
      <c r="J12" s="584"/>
      <c r="K12" s="559"/>
      <c r="L12" s="559"/>
      <c r="M12" s="559"/>
      <c r="N12" s="559"/>
      <c r="O12" s="559"/>
      <c r="P12" s="559"/>
      <c r="Q12" s="559"/>
      <c r="R12" s="559"/>
      <c r="S12" s="559"/>
      <c r="T12" s="559"/>
    </row>
    <row r="13" spans="1:20" s="539" customFormat="1" ht="39" customHeight="1">
      <c r="A13" s="1277"/>
      <c r="B13" s="1277"/>
      <c r="C13" s="1277"/>
      <c r="D13" s="592">
        <v>1</v>
      </c>
      <c r="F13" s="585" t="e">
        <f ca="1">"4."&amp;mergeValue(A13) &amp;"."&amp;mergeValue(B13)&amp;"."&amp;mergeValue(C13)&amp;"."&amp;mergeValue(D13)</f>
        <v>#NAME?</v>
      </c>
      <c r="G13" s="602" t="s">
        <v>477</v>
      </c>
      <c r="H13" s="573"/>
      <c r="I13" s="1278" t="s">
        <v>569</v>
      </c>
      <c r="J13" s="584"/>
      <c r="K13" s="559"/>
      <c r="L13" s="559"/>
      <c r="M13" s="559"/>
      <c r="N13" s="559"/>
      <c r="O13" s="559"/>
      <c r="P13" s="559"/>
      <c r="Q13" s="559"/>
      <c r="R13" s="559"/>
      <c r="S13" s="559"/>
      <c r="T13" s="559"/>
    </row>
    <row r="14" spans="1:20" s="539" customFormat="1" ht="18.75">
      <c r="A14" s="1277"/>
      <c r="B14" s="1277"/>
      <c r="C14" s="1277"/>
      <c r="D14" s="592"/>
      <c r="F14" s="588"/>
      <c r="G14" s="520" t="s">
        <v>4</v>
      </c>
      <c r="H14" s="593"/>
      <c r="I14" s="1278"/>
      <c r="J14" s="584"/>
      <c r="K14" s="559"/>
      <c r="L14" s="559"/>
      <c r="M14" s="559"/>
      <c r="N14" s="559"/>
      <c r="O14" s="559"/>
      <c r="P14" s="559"/>
      <c r="Q14" s="559"/>
      <c r="R14" s="559"/>
      <c r="S14" s="559"/>
      <c r="T14" s="559"/>
    </row>
    <row r="15" spans="1:20" s="539" customFormat="1" ht="18.75">
      <c r="A15" s="1277"/>
      <c r="B15" s="1277"/>
      <c r="C15" s="592"/>
      <c r="D15" s="592"/>
      <c r="F15" s="603"/>
      <c r="G15" s="546" t="s">
        <v>401</v>
      </c>
      <c r="H15" s="604"/>
      <c r="I15" s="605"/>
      <c r="J15" s="584"/>
      <c r="K15" s="559"/>
      <c r="L15" s="559"/>
      <c r="M15" s="559"/>
      <c r="N15" s="559"/>
      <c r="O15" s="559"/>
      <c r="P15" s="559"/>
      <c r="Q15" s="559"/>
      <c r="R15" s="559"/>
      <c r="S15" s="559"/>
      <c r="T15" s="559"/>
    </row>
    <row r="16" spans="1:20" s="539" customFormat="1" ht="18.75">
      <c r="A16" s="1277"/>
      <c r="B16" s="559"/>
      <c r="C16" s="559"/>
      <c r="D16" s="559"/>
      <c r="F16" s="588"/>
      <c r="G16" s="528" t="s">
        <v>483</v>
      </c>
      <c r="H16" s="589"/>
      <c r="I16" s="590"/>
      <c r="J16" s="584"/>
      <c r="K16" s="559"/>
      <c r="L16" s="559"/>
      <c r="M16" s="559"/>
      <c r="N16" s="559"/>
      <c r="O16" s="559"/>
      <c r="P16" s="559"/>
      <c r="Q16" s="559"/>
      <c r="R16" s="559"/>
      <c r="S16" s="559"/>
      <c r="T16" s="559"/>
    </row>
    <row r="17" spans="1:20" s="539" customFormat="1" ht="18.75">
      <c r="A17" s="559"/>
      <c r="B17" s="559"/>
      <c r="C17" s="559"/>
      <c r="D17" s="559"/>
      <c r="F17" s="588"/>
      <c r="G17" s="535" t="s">
        <v>482</v>
      </c>
      <c r="H17" s="589"/>
      <c r="I17" s="590"/>
      <c r="J17" s="584"/>
      <c r="K17" s="559"/>
      <c r="L17" s="559"/>
      <c r="M17" s="559"/>
      <c r="N17" s="559"/>
      <c r="O17" s="559"/>
      <c r="P17" s="559"/>
      <c r="Q17" s="559"/>
      <c r="R17" s="559"/>
      <c r="S17" s="559"/>
      <c r="T17" s="559"/>
    </row>
    <row r="18" spans="1:20" s="582" customFormat="1" ht="3" customHeight="1">
      <c r="A18" s="583"/>
      <c r="B18" s="583"/>
      <c r="C18" s="583"/>
      <c r="D18" s="583"/>
      <c r="F18" s="594"/>
      <c r="G18" s="595"/>
      <c r="H18" s="596"/>
      <c r="I18" s="597"/>
      <c r="J18" s="583"/>
      <c r="K18" s="583"/>
      <c r="L18" s="583"/>
      <c r="M18" s="583"/>
      <c r="N18" s="583"/>
      <c r="O18" s="583"/>
      <c r="P18" s="583"/>
      <c r="Q18" s="583"/>
      <c r="R18" s="583"/>
      <c r="S18" s="583"/>
      <c r="T18" s="583"/>
    </row>
    <row r="19" spans="1:20" s="582" customFormat="1" ht="15" customHeight="1">
      <c r="A19" s="583"/>
      <c r="B19" s="583"/>
      <c r="C19" s="583"/>
      <c r="D19" s="583"/>
      <c r="F19" s="581"/>
      <c r="G19" s="1272" t="s">
        <v>571</v>
      </c>
      <c r="H19" s="1272"/>
      <c r="I19" s="563"/>
      <c r="J19" s="583"/>
      <c r="K19" s="583"/>
      <c r="L19" s="583"/>
      <c r="M19" s="583"/>
      <c r="N19" s="583"/>
      <c r="O19" s="583"/>
      <c r="P19" s="583"/>
      <c r="Q19" s="583"/>
      <c r="R19" s="583"/>
      <c r="S19" s="583"/>
      <c r="T19" s="58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8">
    <tabColor rgb="FFEAEBEE"/>
    <pageSetUpPr fitToPage="1"/>
  </sheetPr>
  <dimension ref="A1:AG34"/>
  <sheetViews>
    <sheetView showGridLines="0" topLeftCell="I4" zoomScaleNormal="100" workbookViewId="0"/>
  </sheetViews>
  <sheetFormatPr defaultColWidth="10.5703125" defaultRowHeight="14.25"/>
  <cols>
    <col min="1" max="6" width="10.5703125" style="179" hidden="1" customWidth="1"/>
    <col min="7" max="8" width="9.140625" style="480" hidden="1" customWidth="1"/>
    <col min="9" max="9" width="3.7109375" style="453" customWidth="1"/>
    <col min="10" max="11" width="3.7109375" style="452" customWidth="1"/>
    <col min="12" max="12" width="12.7109375" style="446" customWidth="1"/>
    <col min="13" max="13" width="44.7109375" style="446" customWidth="1"/>
    <col min="14" max="14" width="1.7109375" style="446" hidden="1" customWidth="1"/>
    <col min="15" max="15" width="23.7109375" style="446" customWidth="1"/>
    <col min="16" max="17" width="1.7109375" style="446" hidden="1" customWidth="1"/>
    <col min="18" max="18" width="11.7109375" style="446" customWidth="1"/>
    <col min="19" max="19" width="3.7109375" style="446" customWidth="1"/>
    <col min="20" max="20" width="11.7109375" style="446" customWidth="1"/>
    <col min="21" max="21" width="8.5703125" style="446" hidden="1" customWidth="1"/>
    <col min="22" max="22" width="4.7109375" style="446" customWidth="1"/>
    <col min="23" max="23" width="115.7109375" style="446" customWidth="1"/>
    <col min="24" max="33" width="10.5703125" style="470"/>
    <col min="34" max="256" width="10.5703125" style="446"/>
    <col min="257" max="264" width="0" style="446" hidden="1" customWidth="1"/>
    <col min="265" max="267" width="3.7109375" style="446" customWidth="1"/>
    <col min="268" max="268" width="12.7109375" style="446" customWidth="1"/>
    <col min="269" max="269" width="51.140625" style="446" customWidth="1"/>
    <col min="270" max="270" width="0" style="446" hidden="1" customWidth="1"/>
    <col min="271" max="271" width="18.7109375" style="446" customWidth="1"/>
    <col min="272" max="273" width="0" style="446" hidden="1" customWidth="1"/>
    <col min="274" max="274" width="11.7109375" style="446" customWidth="1"/>
    <col min="275" max="275" width="6.42578125" style="446" bestFit="1" customWidth="1"/>
    <col min="276" max="276" width="11.7109375" style="446" customWidth="1"/>
    <col min="277" max="277" width="0" style="446" hidden="1" customWidth="1"/>
    <col min="278" max="278" width="3.7109375" style="446" customWidth="1"/>
    <col min="279" max="279" width="11.140625" style="446" bestFit="1" customWidth="1"/>
    <col min="280" max="512" width="10.5703125" style="446"/>
    <col min="513" max="520" width="0" style="446" hidden="1" customWidth="1"/>
    <col min="521" max="523" width="3.7109375" style="446" customWidth="1"/>
    <col min="524" max="524" width="12.7109375" style="446" customWidth="1"/>
    <col min="525" max="525" width="51.140625" style="446" customWidth="1"/>
    <col min="526" max="526" width="0" style="446" hidden="1" customWidth="1"/>
    <col min="527" max="527" width="18.7109375" style="446" customWidth="1"/>
    <col min="528" max="529" width="0" style="446" hidden="1" customWidth="1"/>
    <col min="530" max="530" width="11.7109375" style="446" customWidth="1"/>
    <col min="531" max="531" width="6.42578125" style="446" bestFit="1" customWidth="1"/>
    <col min="532" max="532" width="11.7109375" style="446" customWidth="1"/>
    <col min="533" max="533" width="0" style="446" hidden="1" customWidth="1"/>
    <col min="534" max="534" width="3.7109375" style="446" customWidth="1"/>
    <col min="535" max="535" width="11.140625" style="446" bestFit="1" customWidth="1"/>
    <col min="536" max="768" width="10.5703125" style="446"/>
    <col min="769" max="776" width="0" style="446" hidden="1" customWidth="1"/>
    <col min="777" max="779" width="3.7109375" style="446" customWidth="1"/>
    <col min="780" max="780" width="12.7109375" style="446" customWidth="1"/>
    <col min="781" max="781" width="51.140625" style="446" customWidth="1"/>
    <col min="782" max="782" width="0" style="446" hidden="1" customWidth="1"/>
    <col min="783" max="783" width="18.7109375" style="446" customWidth="1"/>
    <col min="784" max="785" width="0" style="446" hidden="1" customWidth="1"/>
    <col min="786" max="786" width="11.7109375" style="446" customWidth="1"/>
    <col min="787" max="787" width="6.42578125" style="446" bestFit="1" customWidth="1"/>
    <col min="788" max="788" width="11.7109375" style="446" customWidth="1"/>
    <col min="789" max="789" width="0" style="446" hidden="1" customWidth="1"/>
    <col min="790" max="790" width="3.7109375" style="446" customWidth="1"/>
    <col min="791" max="791" width="11.140625" style="446" bestFit="1" customWidth="1"/>
    <col min="792" max="1024" width="10.5703125" style="446"/>
    <col min="1025" max="1032" width="0" style="446" hidden="1" customWidth="1"/>
    <col min="1033" max="1035" width="3.7109375" style="446" customWidth="1"/>
    <col min="1036" max="1036" width="12.7109375" style="446" customWidth="1"/>
    <col min="1037" max="1037" width="51.140625" style="446" customWidth="1"/>
    <col min="1038" max="1038" width="0" style="446" hidden="1" customWidth="1"/>
    <col min="1039" max="1039" width="18.7109375" style="446" customWidth="1"/>
    <col min="1040" max="1041" width="0" style="446" hidden="1" customWidth="1"/>
    <col min="1042" max="1042" width="11.7109375" style="446" customWidth="1"/>
    <col min="1043" max="1043" width="6.42578125" style="446" bestFit="1" customWidth="1"/>
    <col min="1044" max="1044" width="11.7109375" style="446" customWidth="1"/>
    <col min="1045" max="1045" width="0" style="446" hidden="1" customWidth="1"/>
    <col min="1046" max="1046" width="3.7109375" style="446" customWidth="1"/>
    <col min="1047" max="1047" width="11.140625" style="446" bestFit="1" customWidth="1"/>
    <col min="1048" max="1280" width="10.5703125" style="446"/>
    <col min="1281" max="1288" width="0" style="446" hidden="1" customWidth="1"/>
    <col min="1289" max="1291" width="3.7109375" style="446" customWidth="1"/>
    <col min="1292" max="1292" width="12.7109375" style="446" customWidth="1"/>
    <col min="1293" max="1293" width="51.140625" style="446" customWidth="1"/>
    <col min="1294" max="1294" width="0" style="446" hidden="1" customWidth="1"/>
    <col min="1295" max="1295" width="18.7109375" style="446" customWidth="1"/>
    <col min="1296" max="1297" width="0" style="446" hidden="1" customWidth="1"/>
    <col min="1298" max="1298" width="11.7109375" style="446" customWidth="1"/>
    <col min="1299" max="1299" width="6.42578125" style="446" bestFit="1" customWidth="1"/>
    <col min="1300" max="1300" width="11.7109375" style="446" customWidth="1"/>
    <col min="1301" max="1301" width="0" style="446" hidden="1" customWidth="1"/>
    <col min="1302" max="1302" width="3.7109375" style="446" customWidth="1"/>
    <col min="1303" max="1303" width="11.140625" style="446" bestFit="1" customWidth="1"/>
    <col min="1304" max="1536" width="10.5703125" style="446"/>
    <col min="1537" max="1544" width="0" style="446" hidden="1" customWidth="1"/>
    <col min="1545" max="1547" width="3.7109375" style="446" customWidth="1"/>
    <col min="1548" max="1548" width="12.7109375" style="446" customWidth="1"/>
    <col min="1549" max="1549" width="51.140625" style="446" customWidth="1"/>
    <col min="1550" max="1550" width="0" style="446" hidden="1" customWidth="1"/>
    <col min="1551" max="1551" width="18.7109375" style="446" customWidth="1"/>
    <col min="1552" max="1553" width="0" style="446" hidden="1" customWidth="1"/>
    <col min="1554" max="1554" width="11.7109375" style="446" customWidth="1"/>
    <col min="1555" max="1555" width="6.42578125" style="446" bestFit="1" customWidth="1"/>
    <col min="1556" max="1556" width="11.7109375" style="446" customWidth="1"/>
    <col min="1557" max="1557" width="0" style="446" hidden="1" customWidth="1"/>
    <col min="1558" max="1558" width="3.7109375" style="446" customWidth="1"/>
    <col min="1559" max="1559" width="11.140625" style="446" bestFit="1" customWidth="1"/>
    <col min="1560" max="1792" width="10.5703125" style="446"/>
    <col min="1793" max="1800" width="0" style="446" hidden="1" customWidth="1"/>
    <col min="1801" max="1803" width="3.7109375" style="446" customWidth="1"/>
    <col min="1804" max="1804" width="12.7109375" style="446" customWidth="1"/>
    <col min="1805" max="1805" width="51.140625" style="446" customWidth="1"/>
    <col min="1806" max="1806" width="0" style="446" hidden="1" customWidth="1"/>
    <col min="1807" max="1807" width="18.7109375" style="446" customWidth="1"/>
    <col min="1808" max="1809" width="0" style="446" hidden="1" customWidth="1"/>
    <col min="1810" max="1810" width="11.7109375" style="446" customWidth="1"/>
    <col min="1811" max="1811" width="6.42578125" style="446" bestFit="1" customWidth="1"/>
    <col min="1812" max="1812" width="11.7109375" style="446" customWidth="1"/>
    <col min="1813" max="1813" width="0" style="446" hidden="1" customWidth="1"/>
    <col min="1814" max="1814" width="3.7109375" style="446" customWidth="1"/>
    <col min="1815" max="1815" width="11.140625" style="446" bestFit="1" customWidth="1"/>
    <col min="1816" max="2048" width="10.5703125" style="446"/>
    <col min="2049" max="2056" width="0" style="446" hidden="1" customWidth="1"/>
    <col min="2057" max="2059" width="3.7109375" style="446" customWidth="1"/>
    <col min="2060" max="2060" width="12.7109375" style="446" customWidth="1"/>
    <col min="2061" max="2061" width="51.140625" style="446" customWidth="1"/>
    <col min="2062" max="2062" width="0" style="446" hidden="1" customWidth="1"/>
    <col min="2063" max="2063" width="18.7109375" style="446" customWidth="1"/>
    <col min="2064" max="2065" width="0" style="446" hidden="1" customWidth="1"/>
    <col min="2066" max="2066" width="11.7109375" style="446" customWidth="1"/>
    <col min="2067" max="2067" width="6.42578125" style="446" bestFit="1" customWidth="1"/>
    <col min="2068" max="2068" width="11.7109375" style="446" customWidth="1"/>
    <col min="2069" max="2069" width="0" style="446" hidden="1" customWidth="1"/>
    <col min="2070" max="2070" width="3.7109375" style="446" customWidth="1"/>
    <col min="2071" max="2071" width="11.140625" style="446" bestFit="1" customWidth="1"/>
    <col min="2072" max="2304" width="10.5703125" style="446"/>
    <col min="2305" max="2312" width="0" style="446" hidden="1" customWidth="1"/>
    <col min="2313" max="2315" width="3.7109375" style="446" customWidth="1"/>
    <col min="2316" max="2316" width="12.7109375" style="446" customWidth="1"/>
    <col min="2317" max="2317" width="51.140625" style="446" customWidth="1"/>
    <col min="2318" max="2318" width="0" style="446" hidden="1" customWidth="1"/>
    <col min="2319" max="2319" width="18.7109375" style="446" customWidth="1"/>
    <col min="2320" max="2321" width="0" style="446" hidden="1" customWidth="1"/>
    <col min="2322" max="2322" width="11.7109375" style="446" customWidth="1"/>
    <col min="2323" max="2323" width="6.42578125" style="446" bestFit="1" customWidth="1"/>
    <col min="2324" max="2324" width="11.7109375" style="446" customWidth="1"/>
    <col min="2325" max="2325" width="0" style="446" hidden="1" customWidth="1"/>
    <col min="2326" max="2326" width="3.7109375" style="446" customWidth="1"/>
    <col min="2327" max="2327" width="11.140625" style="446" bestFit="1" customWidth="1"/>
    <col min="2328" max="2560" width="10.5703125" style="446"/>
    <col min="2561" max="2568" width="0" style="446" hidden="1" customWidth="1"/>
    <col min="2569" max="2571" width="3.7109375" style="446" customWidth="1"/>
    <col min="2572" max="2572" width="12.7109375" style="446" customWidth="1"/>
    <col min="2573" max="2573" width="51.140625" style="446" customWidth="1"/>
    <col min="2574" max="2574" width="0" style="446" hidden="1" customWidth="1"/>
    <col min="2575" max="2575" width="18.7109375" style="446" customWidth="1"/>
    <col min="2576" max="2577" width="0" style="446" hidden="1" customWidth="1"/>
    <col min="2578" max="2578" width="11.7109375" style="446" customWidth="1"/>
    <col min="2579" max="2579" width="6.42578125" style="446" bestFit="1" customWidth="1"/>
    <col min="2580" max="2580" width="11.7109375" style="446" customWidth="1"/>
    <col min="2581" max="2581" width="0" style="446" hidden="1" customWidth="1"/>
    <col min="2582" max="2582" width="3.7109375" style="446" customWidth="1"/>
    <col min="2583" max="2583" width="11.140625" style="446" bestFit="1" customWidth="1"/>
    <col min="2584" max="2816" width="10.5703125" style="446"/>
    <col min="2817" max="2824" width="0" style="446" hidden="1" customWidth="1"/>
    <col min="2825" max="2827" width="3.7109375" style="446" customWidth="1"/>
    <col min="2828" max="2828" width="12.7109375" style="446" customWidth="1"/>
    <col min="2829" max="2829" width="51.140625" style="446" customWidth="1"/>
    <col min="2830" max="2830" width="0" style="446" hidden="1" customWidth="1"/>
    <col min="2831" max="2831" width="18.7109375" style="446" customWidth="1"/>
    <col min="2832" max="2833" width="0" style="446" hidden="1" customWidth="1"/>
    <col min="2834" max="2834" width="11.7109375" style="446" customWidth="1"/>
    <col min="2835" max="2835" width="6.42578125" style="446" bestFit="1" customWidth="1"/>
    <col min="2836" max="2836" width="11.7109375" style="446" customWidth="1"/>
    <col min="2837" max="2837" width="0" style="446" hidden="1" customWidth="1"/>
    <col min="2838" max="2838" width="3.7109375" style="446" customWidth="1"/>
    <col min="2839" max="2839" width="11.140625" style="446" bestFit="1" customWidth="1"/>
    <col min="2840" max="3072" width="10.5703125" style="446"/>
    <col min="3073" max="3080" width="0" style="446" hidden="1" customWidth="1"/>
    <col min="3081" max="3083" width="3.7109375" style="446" customWidth="1"/>
    <col min="3084" max="3084" width="12.7109375" style="446" customWidth="1"/>
    <col min="3085" max="3085" width="51.140625" style="446" customWidth="1"/>
    <col min="3086" max="3086" width="0" style="446" hidden="1" customWidth="1"/>
    <col min="3087" max="3087" width="18.7109375" style="446" customWidth="1"/>
    <col min="3088" max="3089" width="0" style="446" hidden="1" customWidth="1"/>
    <col min="3090" max="3090" width="11.7109375" style="446" customWidth="1"/>
    <col min="3091" max="3091" width="6.42578125" style="446" bestFit="1" customWidth="1"/>
    <col min="3092" max="3092" width="11.7109375" style="446" customWidth="1"/>
    <col min="3093" max="3093" width="0" style="446" hidden="1" customWidth="1"/>
    <col min="3094" max="3094" width="3.7109375" style="446" customWidth="1"/>
    <col min="3095" max="3095" width="11.140625" style="446" bestFit="1" customWidth="1"/>
    <col min="3096" max="3328" width="10.5703125" style="446"/>
    <col min="3329" max="3336" width="0" style="446" hidden="1" customWidth="1"/>
    <col min="3337" max="3339" width="3.7109375" style="446" customWidth="1"/>
    <col min="3340" max="3340" width="12.7109375" style="446" customWidth="1"/>
    <col min="3341" max="3341" width="51.140625" style="446" customWidth="1"/>
    <col min="3342" max="3342" width="0" style="446" hidden="1" customWidth="1"/>
    <col min="3343" max="3343" width="18.7109375" style="446" customWidth="1"/>
    <col min="3344" max="3345" width="0" style="446" hidden="1" customWidth="1"/>
    <col min="3346" max="3346" width="11.7109375" style="446" customWidth="1"/>
    <col min="3347" max="3347" width="6.42578125" style="446" bestFit="1" customWidth="1"/>
    <col min="3348" max="3348" width="11.7109375" style="446" customWidth="1"/>
    <col min="3349" max="3349" width="0" style="446" hidden="1" customWidth="1"/>
    <col min="3350" max="3350" width="3.7109375" style="446" customWidth="1"/>
    <col min="3351" max="3351" width="11.140625" style="446" bestFit="1" customWidth="1"/>
    <col min="3352" max="3584" width="10.5703125" style="446"/>
    <col min="3585" max="3592" width="0" style="446" hidden="1" customWidth="1"/>
    <col min="3593" max="3595" width="3.7109375" style="446" customWidth="1"/>
    <col min="3596" max="3596" width="12.7109375" style="446" customWidth="1"/>
    <col min="3597" max="3597" width="51.140625" style="446" customWidth="1"/>
    <col min="3598" max="3598" width="0" style="446" hidden="1" customWidth="1"/>
    <col min="3599" max="3599" width="18.7109375" style="446" customWidth="1"/>
    <col min="3600" max="3601" width="0" style="446" hidden="1" customWidth="1"/>
    <col min="3602" max="3602" width="11.7109375" style="446" customWidth="1"/>
    <col min="3603" max="3603" width="6.42578125" style="446" bestFit="1" customWidth="1"/>
    <col min="3604" max="3604" width="11.7109375" style="446" customWidth="1"/>
    <col min="3605" max="3605" width="0" style="446" hidden="1" customWidth="1"/>
    <col min="3606" max="3606" width="3.7109375" style="446" customWidth="1"/>
    <col min="3607" max="3607" width="11.140625" style="446" bestFit="1" customWidth="1"/>
    <col min="3608" max="3840" width="10.5703125" style="446"/>
    <col min="3841" max="3848" width="0" style="446" hidden="1" customWidth="1"/>
    <col min="3849" max="3851" width="3.7109375" style="446" customWidth="1"/>
    <col min="3852" max="3852" width="12.7109375" style="446" customWidth="1"/>
    <col min="3853" max="3853" width="51.140625" style="446" customWidth="1"/>
    <col min="3854" max="3854" width="0" style="446" hidden="1" customWidth="1"/>
    <col min="3855" max="3855" width="18.7109375" style="446" customWidth="1"/>
    <col min="3856" max="3857" width="0" style="446" hidden="1" customWidth="1"/>
    <col min="3858" max="3858" width="11.7109375" style="446" customWidth="1"/>
    <col min="3859" max="3859" width="6.42578125" style="446" bestFit="1" customWidth="1"/>
    <col min="3860" max="3860" width="11.7109375" style="446" customWidth="1"/>
    <col min="3861" max="3861" width="0" style="446" hidden="1" customWidth="1"/>
    <col min="3862" max="3862" width="3.7109375" style="446" customWidth="1"/>
    <col min="3863" max="3863" width="11.140625" style="446" bestFit="1" customWidth="1"/>
    <col min="3864" max="4096" width="10.5703125" style="446"/>
    <col min="4097" max="4104" width="0" style="446" hidden="1" customWidth="1"/>
    <col min="4105" max="4107" width="3.7109375" style="446" customWidth="1"/>
    <col min="4108" max="4108" width="12.7109375" style="446" customWidth="1"/>
    <col min="4109" max="4109" width="51.140625" style="446" customWidth="1"/>
    <col min="4110" max="4110" width="0" style="446" hidden="1" customWidth="1"/>
    <col min="4111" max="4111" width="18.7109375" style="446" customWidth="1"/>
    <col min="4112" max="4113" width="0" style="446" hidden="1" customWidth="1"/>
    <col min="4114" max="4114" width="11.7109375" style="446" customWidth="1"/>
    <col min="4115" max="4115" width="6.42578125" style="446" bestFit="1" customWidth="1"/>
    <col min="4116" max="4116" width="11.7109375" style="446" customWidth="1"/>
    <col min="4117" max="4117" width="0" style="446" hidden="1" customWidth="1"/>
    <col min="4118" max="4118" width="3.7109375" style="446" customWidth="1"/>
    <col min="4119" max="4119" width="11.140625" style="446" bestFit="1" customWidth="1"/>
    <col min="4120" max="4352" width="10.5703125" style="446"/>
    <col min="4353" max="4360" width="0" style="446" hidden="1" customWidth="1"/>
    <col min="4361" max="4363" width="3.7109375" style="446" customWidth="1"/>
    <col min="4364" max="4364" width="12.7109375" style="446" customWidth="1"/>
    <col min="4365" max="4365" width="51.140625" style="446" customWidth="1"/>
    <col min="4366" max="4366" width="0" style="446" hidden="1" customWidth="1"/>
    <col min="4367" max="4367" width="18.7109375" style="446" customWidth="1"/>
    <col min="4368" max="4369" width="0" style="446" hidden="1" customWidth="1"/>
    <col min="4370" max="4370" width="11.7109375" style="446" customWidth="1"/>
    <col min="4371" max="4371" width="6.42578125" style="446" bestFit="1" customWidth="1"/>
    <col min="4372" max="4372" width="11.7109375" style="446" customWidth="1"/>
    <col min="4373" max="4373" width="0" style="446" hidden="1" customWidth="1"/>
    <col min="4374" max="4374" width="3.7109375" style="446" customWidth="1"/>
    <col min="4375" max="4375" width="11.140625" style="446" bestFit="1" customWidth="1"/>
    <col min="4376" max="4608" width="10.5703125" style="446"/>
    <col min="4609" max="4616" width="0" style="446" hidden="1" customWidth="1"/>
    <col min="4617" max="4619" width="3.7109375" style="446" customWidth="1"/>
    <col min="4620" max="4620" width="12.7109375" style="446" customWidth="1"/>
    <col min="4621" max="4621" width="51.140625" style="446" customWidth="1"/>
    <col min="4622" max="4622" width="0" style="446" hidden="1" customWidth="1"/>
    <col min="4623" max="4623" width="18.7109375" style="446" customWidth="1"/>
    <col min="4624" max="4625" width="0" style="446" hidden="1" customWidth="1"/>
    <col min="4626" max="4626" width="11.7109375" style="446" customWidth="1"/>
    <col min="4627" max="4627" width="6.42578125" style="446" bestFit="1" customWidth="1"/>
    <col min="4628" max="4628" width="11.7109375" style="446" customWidth="1"/>
    <col min="4629" max="4629" width="0" style="446" hidden="1" customWidth="1"/>
    <col min="4630" max="4630" width="3.7109375" style="446" customWidth="1"/>
    <col min="4631" max="4631" width="11.140625" style="446" bestFit="1" customWidth="1"/>
    <col min="4632" max="4864" width="10.5703125" style="446"/>
    <col min="4865" max="4872" width="0" style="446" hidden="1" customWidth="1"/>
    <col min="4873" max="4875" width="3.7109375" style="446" customWidth="1"/>
    <col min="4876" max="4876" width="12.7109375" style="446" customWidth="1"/>
    <col min="4877" max="4877" width="51.140625" style="446" customWidth="1"/>
    <col min="4878" max="4878" width="0" style="446" hidden="1" customWidth="1"/>
    <col min="4879" max="4879" width="18.7109375" style="446" customWidth="1"/>
    <col min="4880" max="4881" width="0" style="446" hidden="1" customWidth="1"/>
    <col min="4882" max="4882" width="11.7109375" style="446" customWidth="1"/>
    <col min="4883" max="4883" width="6.42578125" style="446" bestFit="1" customWidth="1"/>
    <col min="4884" max="4884" width="11.7109375" style="446" customWidth="1"/>
    <col min="4885" max="4885" width="0" style="446" hidden="1" customWidth="1"/>
    <col min="4886" max="4886" width="3.7109375" style="446" customWidth="1"/>
    <col min="4887" max="4887" width="11.140625" style="446" bestFit="1" customWidth="1"/>
    <col min="4888" max="5120" width="10.5703125" style="446"/>
    <col min="5121" max="5128" width="0" style="446" hidden="1" customWidth="1"/>
    <col min="5129" max="5131" width="3.7109375" style="446" customWidth="1"/>
    <col min="5132" max="5132" width="12.7109375" style="446" customWidth="1"/>
    <col min="5133" max="5133" width="51.140625" style="446" customWidth="1"/>
    <col min="5134" max="5134" width="0" style="446" hidden="1" customWidth="1"/>
    <col min="5135" max="5135" width="18.7109375" style="446" customWidth="1"/>
    <col min="5136" max="5137" width="0" style="446" hidden="1" customWidth="1"/>
    <col min="5138" max="5138" width="11.7109375" style="446" customWidth="1"/>
    <col min="5139" max="5139" width="6.42578125" style="446" bestFit="1" customWidth="1"/>
    <col min="5140" max="5140" width="11.7109375" style="446" customWidth="1"/>
    <col min="5141" max="5141" width="0" style="446" hidden="1" customWidth="1"/>
    <col min="5142" max="5142" width="3.7109375" style="446" customWidth="1"/>
    <col min="5143" max="5143" width="11.140625" style="446" bestFit="1" customWidth="1"/>
    <col min="5144" max="5376" width="10.5703125" style="446"/>
    <col min="5377" max="5384" width="0" style="446" hidden="1" customWidth="1"/>
    <col min="5385" max="5387" width="3.7109375" style="446" customWidth="1"/>
    <col min="5388" max="5388" width="12.7109375" style="446" customWidth="1"/>
    <col min="5389" max="5389" width="51.140625" style="446" customWidth="1"/>
    <col min="5390" max="5390" width="0" style="446" hidden="1" customWidth="1"/>
    <col min="5391" max="5391" width="18.7109375" style="446" customWidth="1"/>
    <col min="5392" max="5393" width="0" style="446" hidden="1" customWidth="1"/>
    <col min="5394" max="5394" width="11.7109375" style="446" customWidth="1"/>
    <col min="5395" max="5395" width="6.42578125" style="446" bestFit="1" customWidth="1"/>
    <col min="5396" max="5396" width="11.7109375" style="446" customWidth="1"/>
    <col min="5397" max="5397" width="0" style="446" hidden="1" customWidth="1"/>
    <col min="5398" max="5398" width="3.7109375" style="446" customWidth="1"/>
    <col min="5399" max="5399" width="11.140625" style="446" bestFit="1" customWidth="1"/>
    <col min="5400" max="5632" width="10.5703125" style="446"/>
    <col min="5633" max="5640" width="0" style="446" hidden="1" customWidth="1"/>
    <col min="5641" max="5643" width="3.7109375" style="446" customWidth="1"/>
    <col min="5644" max="5644" width="12.7109375" style="446" customWidth="1"/>
    <col min="5645" max="5645" width="51.140625" style="446" customWidth="1"/>
    <col min="5646" max="5646" width="0" style="446" hidden="1" customWidth="1"/>
    <col min="5647" max="5647" width="18.7109375" style="446" customWidth="1"/>
    <col min="5648" max="5649" width="0" style="446" hidden="1" customWidth="1"/>
    <col min="5650" max="5650" width="11.7109375" style="446" customWidth="1"/>
    <col min="5651" max="5651" width="6.42578125" style="446" bestFit="1" customWidth="1"/>
    <col min="5652" max="5652" width="11.7109375" style="446" customWidth="1"/>
    <col min="5653" max="5653" width="0" style="446" hidden="1" customWidth="1"/>
    <col min="5654" max="5654" width="3.7109375" style="446" customWidth="1"/>
    <col min="5655" max="5655" width="11.140625" style="446" bestFit="1" customWidth="1"/>
    <col min="5656" max="5888" width="10.5703125" style="446"/>
    <col min="5889" max="5896" width="0" style="446" hidden="1" customWidth="1"/>
    <col min="5897" max="5899" width="3.7109375" style="446" customWidth="1"/>
    <col min="5900" max="5900" width="12.7109375" style="446" customWidth="1"/>
    <col min="5901" max="5901" width="51.140625" style="446" customWidth="1"/>
    <col min="5902" max="5902" width="0" style="446" hidden="1" customWidth="1"/>
    <col min="5903" max="5903" width="18.7109375" style="446" customWidth="1"/>
    <col min="5904" max="5905" width="0" style="446" hidden="1" customWidth="1"/>
    <col min="5906" max="5906" width="11.7109375" style="446" customWidth="1"/>
    <col min="5907" max="5907" width="6.42578125" style="446" bestFit="1" customWidth="1"/>
    <col min="5908" max="5908" width="11.7109375" style="446" customWidth="1"/>
    <col min="5909" max="5909" width="0" style="446" hidden="1" customWidth="1"/>
    <col min="5910" max="5910" width="3.7109375" style="446" customWidth="1"/>
    <col min="5911" max="5911" width="11.140625" style="446" bestFit="1" customWidth="1"/>
    <col min="5912" max="6144" width="10.5703125" style="446"/>
    <col min="6145" max="6152" width="0" style="446" hidden="1" customWidth="1"/>
    <col min="6153" max="6155" width="3.7109375" style="446" customWidth="1"/>
    <col min="6156" max="6156" width="12.7109375" style="446" customWidth="1"/>
    <col min="6157" max="6157" width="51.140625" style="446" customWidth="1"/>
    <col min="6158" max="6158" width="0" style="446" hidden="1" customWidth="1"/>
    <col min="6159" max="6159" width="18.7109375" style="446" customWidth="1"/>
    <col min="6160" max="6161" width="0" style="446" hidden="1" customWidth="1"/>
    <col min="6162" max="6162" width="11.7109375" style="446" customWidth="1"/>
    <col min="6163" max="6163" width="6.42578125" style="446" bestFit="1" customWidth="1"/>
    <col min="6164" max="6164" width="11.7109375" style="446" customWidth="1"/>
    <col min="6165" max="6165" width="0" style="446" hidden="1" customWidth="1"/>
    <col min="6166" max="6166" width="3.7109375" style="446" customWidth="1"/>
    <col min="6167" max="6167" width="11.140625" style="446" bestFit="1" customWidth="1"/>
    <col min="6168" max="6400" width="10.5703125" style="446"/>
    <col min="6401" max="6408" width="0" style="446" hidden="1" customWidth="1"/>
    <col min="6409" max="6411" width="3.7109375" style="446" customWidth="1"/>
    <col min="6412" max="6412" width="12.7109375" style="446" customWidth="1"/>
    <col min="6413" max="6413" width="51.140625" style="446" customWidth="1"/>
    <col min="6414" max="6414" width="0" style="446" hidden="1" customWidth="1"/>
    <col min="6415" max="6415" width="18.7109375" style="446" customWidth="1"/>
    <col min="6416" max="6417" width="0" style="446" hidden="1" customWidth="1"/>
    <col min="6418" max="6418" width="11.7109375" style="446" customWidth="1"/>
    <col min="6419" max="6419" width="6.42578125" style="446" bestFit="1" customWidth="1"/>
    <col min="6420" max="6420" width="11.7109375" style="446" customWidth="1"/>
    <col min="6421" max="6421" width="0" style="446" hidden="1" customWidth="1"/>
    <col min="6422" max="6422" width="3.7109375" style="446" customWidth="1"/>
    <col min="6423" max="6423" width="11.140625" style="446" bestFit="1" customWidth="1"/>
    <col min="6424" max="6656" width="10.5703125" style="446"/>
    <col min="6657" max="6664" width="0" style="446" hidden="1" customWidth="1"/>
    <col min="6665" max="6667" width="3.7109375" style="446" customWidth="1"/>
    <col min="6668" max="6668" width="12.7109375" style="446" customWidth="1"/>
    <col min="6669" max="6669" width="51.140625" style="446" customWidth="1"/>
    <col min="6670" max="6670" width="0" style="446" hidden="1" customWidth="1"/>
    <col min="6671" max="6671" width="18.7109375" style="446" customWidth="1"/>
    <col min="6672" max="6673" width="0" style="446" hidden="1" customWidth="1"/>
    <col min="6674" max="6674" width="11.7109375" style="446" customWidth="1"/>
    <col min="6675" max="6675" width="6.42578125" style="446" bestFit="1" customWidth="1"/>
    <col min="6676" max="6676" width="11.7109375" style="446" customWidth="1"/>
    <col min="6677" max="6677" width="0" style="446" hidden="1" customWidth="1"/>
    <col min="6678" max="6678" width="3.7109375" style="446" customWidth="1"/>
    <col min="6679" max="6679" width="11.140625" style="446" bestFit="1" customWidth="1"/>
    <col min="6680" max="6912" width="10.5703125" style="446"/>
    <col min="6913" max="6920" width="0" style="446" hidden="1" customWidth="1"/>
    <col min="6921" max="6923" width="3.7109375" style="446" customWidth="1"/>
    <col min="6924" max="6924" width="12.7109375" style="446" customWidth="1"/>
    <col min="6925" max="6925" width="51.140625" style="446" customWidth="1"/>
    <col min="6926" max="6926" width="0" style="446" hidden="1" customWidth="1"/>
    <col min="6927" max="6927" width="18.7109375" style="446" customWidth="1"/>
    <col min="6928" max="6929" width="0" style="446" hidden="1" customWidth="1"/>
    <col min="6930" max="6930" width="11.7109375" style="446" customWidth="1"/>
    <col min="6931" max="6931" width="6.42578125" style="446" bestFit="1" customWidth="1"/>
    <col min="6932" max="6932" width="11.7109375" style="446" customWidth="1"/>
    <col min="6933" max="6933" width="0" style="446" hidden="1" customWidth="1"/>
    <col min="6934" max="6934" width="3.7109375" style="446" customWidth="1"/>
    <col min="6935" max="6935" width="11.140625" style="446" bestFit="1" customWidth="1"/>
    <col min="6936" max="7168" width="10.5703125" style="446"/>
    <col min="7169" max="7176" width="0" style="446" hidden="1" customWidth="1"/>
    <col min="7177" max="7179" width="3.7109375" style="446" customWidth="1"/>
    <col min="7180" max="7180" width="12.7109375" style="446" customWidth="1"/>
    <col min="7181" max="7181" width="51.140625" style="446" customWidth="1"/>
    <col min="7182" max="7182" width="0" style="446" hidden="1" customWidth="1"/>
    <col min="7183" max="7183" width="18.7109375" style="446" customWidth="1"/>
    <col min="7184" max="7185" width="0" style="446" hidden="1" customWidth="1"/>
    <col min="7186" max="7186" width="11.7109375" style="446" customWidth="1"/>
    <col min="7187" max="7187" width="6.42578125" style="446" bestFit="1" customWidth="1"/>
    <col min="7188" max="7188" width="11.7109375" style="446" customWidth="1"/>
    <col min="7189" max="7189" width="0" style="446" hidden="1" customWidth="1"/>
    <col min="7190" max="7190" width="3.7109375" style="446" customWidth="1"/>
    <col min="7191" max="7191" width="11.140625" style="446" bestFit="1" customWidth="1"/>
    <col min="7192" max="7424" width="10.5703125" style="446"/>
    <col min="7425" max="7432" width="0" style="446" hidden="1" customWidth="1"/>
    <col min="7433" max="7435" width="3.7109375" style="446" customWidth="1"/>
    <col min="7436" max="7436" width="12.7109375" style="446" customWidth="1"/>
    <col min="7437" max="7437" width="51.140625" style="446" customWidth="1"/>
    <col min="7438" max="7438" width="0" style="446" hidden="1" customWidth="1"/>
    <col min="7439" max="7439" width="18.7109375" style="446" customWidth="1"/>
    <col min="7440" max="7441" width="0" style="446" hidden="1" customWidth="1"/>
    <col min="7442" max="7442" width="11.7109375" style="446" customWidth="1"/>
    <col min="7443" max="7443" width="6.42578125" style="446" bestFit="1" customWidth="1"/>
    <col min="7444" max="7444" width="11.7109375" style="446" customWidth="1"/>
    <col min="7445" max="7445" width="0" style="446" hidden="1" customWidth="1"/>
    <col min="7446" max="7446" width="3.7109375" style="446" customWidth="1"/>
    <col min="7447" max="7447" width="11.140625" style="446" bestFit="1" customWidth="1"/>
    <col min="7448" max="7680" width="10.5703125" style="446"/>
    <col min="7681" max="7688" width="0" style="446" hidden="1" customWidth="1"/>
    <col min="7689" max="7691" width="3.7109375" style="446" customWidth="1"/>
    <col min="7692" max="7692" width="12.7109375" style="446" customWidth="1"/>
    <col min="7693" max="7693" width="51.140625" style="446" customWidth="1"/>
    <col min="7694" max="7694" width="0" style="446" hidden="1" customWidth="1"/>
    <col min="7695" max="7695" width="18.7109375" style="446" customWidth="1"/>
    <col min="7696" max="7697" width="0" style="446" hidden="1" customWidth="1"/>
    <col min="7698" max="7698" width="11.7109375" style="446" customWidth="1"/>
    <col min="7699" max="7699" width="6.42578125" style="446" bestFit="1" customWidth="1"/>
    <col min="7700" max="7700" width="11.7109375" style="446" customWidth="1"/>
    <col min="7701" max="7701" width="0" style="446" hidden="1" customWidth="1"/>
    <col min="7702" max="7702" width="3.7109375" style="446" customWidth="1"/>
    <col min="7703" max="7703" width="11.140625" style="446" bestFit="1" customWidth="1"/>
    <col min="7704" max="7936" width="10.5703125" style="446"/>
    <col min="7937" max="7944" width="0" style="446" hidden="1" customWidth="1"/>
    <col min="7945" max="7947" width="3.7109375" style="446" customWidth="1"/>
    <col min="7948" max="7948" width="12.7109375" style="446" customWidth="1"/>
    <col min="7949" max="7949" width="51.140625" style="446" customWidth="1"/>
    <col min="7950" max="7950" width="0" style="446" hidden="1" customWidth="1"/>
    <col min="7951" max="7951" width="18.7109375" style="446" customWidth="1"/>
    <col min="7952" max="7953" width="0" style="446" hidden="1" customWidth="1"/>
    <col min="7954" max="7954" width="11.7109375" style="446" customWidth="1"/>
    <col min="7955" max="7955" width="6.42578125" style="446" bestFit="1" customWidth="1"/>
    <col min="7956" max="7956" width="11.7109375" style="446" customWidth="1"/>
    <col min="7957" max="7957" width="0" style="446" hidden="1" customWidth="1"/>
    <col min="7958" max="7958" width="3.7109375" style="446" customWidth="1"/>
    <col min="7959" max="7959" width="11.140625" style="446" bestFit="1" customWidth="1"/>
    <col min="7960" max="8192" width="10.5703125" style="446"/>
    <col min="8193" max="8200" width="0" style="446" hidden="1" customWidth="1"/>
    <col min="8201" max="8203" width="3.7109375" style="446" customWidth="1"/>
    <col min="8204" max="8204" width="12.7109375" style="446" customWidth="1"/>
    <col min="8205" max="8205" width="51.140625" style="446" customWidth="1"/>
    <col min="8206" max="8206" width="0" style="446" hidden="1" customWidth="1"/>
    <col min="8207" max="8207" width="18.7109375" style="446" customWidth="1"/>
    <col min="8208" max="8209" width="0" style="446" hidden="1" customWidth="1"/>
    <col min="8210" max="8210" width="11.7109375" style="446" customWidth="1"/>
    <col min="8211" max="8211" width="6.42578125" style="446" bestFit="1" customWidth="1"/>
    <col min="8212" max="8212" width="11.7109375" style="446" customWidth="1"/>
    <col min="8213" max="8213" width="0" style="446" hidden="1" customWidth="1"/>
    <col min="8214" max="8214" width="3.7109375" style="446" customWidth="1"/>
    <col min="8215" max="8215" width="11.140625" style="446" bestFit="1" customWidth="1"/>
    <col min="8216" max="8448" width="10.5703125" style="446"/>
    <col min="8449" max="8456" width="0" style="446" hidden="1" customWidth="1"/>
    <col min="8457" max="8459" width="3.7109375" style="446" customWidth="1"/>
    <col min="8460" max="8460" width="12.7109375" style="446" customWidth="1"/>
    <col min="8461" max="8461" width="51.140625" style="446" customWidth="1"/>
    <col min="8462" max="8462" width="0" style="446" hidden="1" customWidth="1"/>
    <col min="8463" max="8463" width="18.7109375" style="446" customWidth="1"/>
    <col min="8464" max="8465" width="0" style="446" hidden="1" customWidth="1"/>
    <col min="8466" max="8466" width="11.7109375" style="446" customWidth="1"/>
    <col min="8467" max="8467" width="6.42578125" style="446" bestFit="1" customWidth="1"/>
    <col min="8468" max="8468" width="11.7109375" style="446" customWidth="1"/>
    <col min="8469" max="8469" width="0" style="446" hidden="1" customWidth="1"/>
    <col min="8470" max="8470" width="3.7109375" style="446" customWidth="1"/>
    <col min="8471" max="8471" width="11.140625" style="446" bestFit="1" customWidth="1"/>
    <col min="8472" max="8704" width="10.5703125" style="446"/>
    <col min="8705" max="8712" width="0" style="446" hidden="1" customWidth="1"/>
    <col min="8713" max="8715" width="3.7109375" style="446" customWidth="1"/>
    <col min="8716" max="8716" width="12.7109375" style="446" customWidth="1"/>
    <col min="8717" max="8717" width="51.140625" style="446" customWidth="1"/>
    <col min="8718" max="8718" width="0" style="446" hidden="1" customWidth="1"/>
    <col min="8719" max="8719" width="18.7109375" style="446" customWidth="1"/>
    <col min="8720" max="8721" width="0" style="446" hidden="1" customWidth="1"/>
    <col min="8722" max="8722" width="11.7109375" style="446" customWidth="1"/>
    <col min="8723" max="8723" width="6.42578125" style="446" bestFit="1" customWidth="1"/>
    <col min="8724" max="8724" width="11.7109375" style="446" customWidth="1"/>
    <col min="8725" max="8725" width="0" style="446" hidden="1" customWidth="1"/>
    <col min="8726" max="8726" width="3.7109375" style="446" customWidth="1"/>
    <col min="8727" max="8727" width="11.140625" style="446" bestFit="1" customWidth="1"/>
    <col min="8728" max="8960" width="10.5703125" style="446"/>
    <col min="8961" max="8968" width="0" style="446" hidden="1" customWidth="1"/>
    <col min="8969" max="8971" width="3.7109375" style="446" customWidth="1"/>
    <col min="8972" max="8972" width="12.7109375" style="446" customWidth="1"/>
    <col min="8973" max="8973" width="51.140625" style="446" customWidth="1"/>
    <col min="8974" max="8974" width="0" style="446" hidden="1" customWidth="1"/>
    <col min="8975" max="8975" width="18.7109375" style="446" customWidth="1"/>
    <col min="8976" max="8977" width="0" style="446" hidden="1" customWidth="1"/>
    <col min="8978" max="8978" width="11.7109375" style="446" customWidth="1"/>
    <col min="8979" max="8979" width="6.42578125" style="446" bestFit="1" customWidth="1"/>
    <col min="8980" max="8980" width="11.7109375" style="446" customWidth="1"/>
    <col min="8981" max="8981" width="0" style="446" hidden="1" customWidth="1"/>
    <col min="8982" max="8982" width="3.7109375" style="446" customWidth="1"/>
    <col min="8983" max="8983" width="11.140625" style="446" bestFit="1" customWidth="1"/>
    <col min="8984" max="9216" width="10.5703125" style="446"/>
    <col min="9217" max="9224" width="0" style="446" hidden="1" customWidth="1"/>
    <col min="9225" max="9227" width="3.7109375" style="446" customWidth="1"/>
    <col min="9228" max="9228" width="12.7109375" style="446" customWidth="1"/>
    <col min="9229" max="9229" width="51.140625" style="446" customWidth="1"/>
    <col min="9230" max="9230" width="0" style="446" hidden="1" customWidth="1"/>
    <col min="9231" max="9231" width="18.7109375" style="446" customWidth="1"/>
    <col min="9232" max="9233" width="0" style="446" hidden="1" customWidth="1"/>
    <col min="9234" max="9234" width="11.7109375" style="446" customWidth="1"/>
    <col min="9235" max="9235" width="6.42578125" style="446" bestFit="1" customWidth="1"/>
    <col min="9236" max="9236" width="11.7109375" style="446" customWidth="1"/>
    <col min="9237" max="9237" width="0" style="446" hidden="1" customWidth="1"/>
    <col min="9238" max="9238" width="3.7109375" style="446" customWidth="1"/>
    <col min="9239" max="9239" width="11.140625" style="446" bestFit="1" customWidth="1"/>
    <col min="9240" max="9472" width="10.5703125" style="446"/>
    <col min="9473" max="9480" width="0" style="446" hidden="1" customWidth="1"/>
    <col min="9481" max="9483" width="3.7109375" style="446" customWidth="1"/>
    <col min="9484" max="9484" width="12.7109375" style="446" customWidth="1"/>
    <col min="9485" max="9485" width="51.140625" style="446" customWidth="1"/>
    <col min="9486" max="9486" width="0" style="446" hidden="1" customWidth="1"/>
    <col min="9487" max="9487" width="18.7109375" style="446" customWidth="1"/>
    <col min="9488" max="9489" width="0" style="446" hidden="1" customWidth="1"/>
    <col min="9490" max="9490" width="11.7109375" style="446" customWidth="1"/>
    <col min="9491" max="9491" width="6.42578125" style="446" bestFit="1" customWidth="1"/>
    <col min="9492" max="9492" width="11.7109375" style="446" customWidth="1"/>
    <col min="9493" max="9493" width="0" style="446" hidden="1" customWidth="1"/>
    <col min="9494" max="9494" width="3.7109375" style="446" customWidth="1"/>
    <col min="9495" max="9495" width="11.140625" style="446" bestFit="1" customWidth="1"/>
    <col min="9496" max="9728" width="10.5703125" style="446"/>
    <col min="9729" max="9736" width="0" style="446" hidden="1" customWidth="1"/>
    <col min="9737" max="9739" width="3.7109375" style="446" customWidth="1"/>
    <col min="9740" max="9740" width="12.7109375" style="446" customWidth="1"/>
    <col min="9741" max="9741" width="51.140625" style="446" customWidth="1"/>
    <col min="9742" max="9742" width="0" style="446" hidden="1" customWidth="1"/>
    <col min="9743" max="9743" width="18.7109375" style="446" customWidth="1"/>
    <col min="9744" max="9745" width="0" style="446" hidden="1" customWidth="1"/>
    <col min="9746" max="9746" width="11.7109375" style="446" customWidth="1"/>
    <col min="9747" max="9747" width="6.42578125" style="446" bestFit="1" customWidth="1"/>
    <col min="9748" max="9748" width="11.7109375" style="446" customWidth="1"/>
    <col min="9749" max="9749" width="0" style="446" hidden="1" customWidth="1"/>
    <col min="9750" max="9750" width="3.7109375" style="446" customWidth="1"/>
    <col min="9751" max="9751" width="11.140625" style="446" bestFit="1" customWidth="1"/>
    <col min="9752" max="9984" width="10.5703125" style="446"/>
    <col min="9985" max="9992" width="0" style="446" hidden="1" customWidth="1"/>
    <col min="9993" max="9995" width="3.7109375" style="446" customWidth="1"/>
    <col min="9996" max="9996" width="12.7109375" style="446" customWidth="1"/>
    <col min="9997" max="9997" width="51.140625" style="446" customWidth="1"/>
    <col min="9998" max="9998" width="0" style="446" hidden="1" customWidth="1"/>
    <col min="9999" max="9999" width="18.7109375" style="446" customWidth="1"/>
    <col min="10000" max="10001" width="0" style="446" hidden="1" customWidth="1"/>
    <col min="10002" max="10002" width="11.7109375" style="446" customWidth="1"/>
    <col min="10003" max="10003" width="6.42578125" style="446" bestFit="1" customWidth="1"/>
    <col min="10004" max="10004" width="11.7109375" style="446" customWidth="1"/>
    <col min="10005" max="10005" width="0" style="446" hidden="1" customWidth="1"/>
    <col min="10006" max="10006" width="3.7109375" style="446" customWidth="1"/>
    <col min="10007" max="10007" width="11.140625" style="446" bestFit="1" customWidth="1"/>
    <col min="10008" max="10240" width="10.5703125" style="446"/>
    <col min="10241" max="10248" width="0" style="446" hidden="1" customWidth="1"/>
    <col min="10249" max="10251" width="3.7109375" style="446" customWidth="1"/>
    <col min="10252" max="10252" width="12.7109375" style="446" customWidth="1"/>
    <col min="10253" max="10253" width="51.140625" style="446" customWidth="1"/>
    <col min="10254" max="10254" width="0" style="446" hidden="1" customWidth="1"/>
    <col min="10255" max="10255" width="18.7109375" style="446" customWidth="1"/>
    <col min="10256" max="10257" width="0" style="446" hidden="1" customWidth="1"/>
    <col min="10258" max="10258" width="11.7109375" style="446" customWidth="1"/>
    <col min="10259" max="10259" width="6.42578125" style="446" bestFit="1" customWidth="1"/>
    <col min="10260" max="10260" width="11.7109375" style="446" customWidth="1"/>
    <col min="10261" max="10261" width="0" style="446" hidden="1" customWidth="1"/>
    <col min="10262" max="10262" width="3.7109375" style="446" customWidth="1"/>
    <col min="10263" max="10263" width="11.140625" style="446" bestFit="1" customWidth="1"/>
    <col min="10264" max="10496" width="10.5703125" style="446"/>
    <col min="10497" max="10504" width="0" style="446" hidden="1" customWidth="1"/>
    <col min="10505" max="10507" width="3.7109375" style="446" customWidth="1"/>
    <col min="10508" max="10508" width="12.7109375" style="446" customWidth="1"/>
    <col min="10509" max="10509" width="51.140625" style="446" customWidth="1"/>
    <col min="10510" max="10510" width="0" style="446" hidden="1" customWidth="1"/>
    <col min="10511" max="10511" width="18.7109375" style="446" customWidth="1"/>
    <col min="10512" max="10513" width="0" style="446" hidden="1" customWidth="1"/>
    <col min="10514" max="10514" width="11.7109375" style="446" customWidth="1"/>
    <col min="10515" max="10515" width="6.42578125" style="446" bestFit="1" customWidth="1"/>
    <col min="10516" max="10516" width="11.7109375" style="446" customWidth="1"/>
    <col min="10517" max="10517" width="0" style="446" hidden="1" customWidth="1"/>
    <col min="10518" max="10518" width="3.7109375" style="446" customWidth="1"/>
    <col min="10519" max="10519" width="11.140625" style="446" bestFit="1" customWidth="1"/>
    <col min="10520" max="10752" width="10.5703125" style="446"/>
    <col min="10753" max="10760" width="0" style="446" hidden="1" customWidth="1"/>
    <col min="10761" max="10763" width="3.7109375" style="446" customWidth="1"/>
    <col min="10764" max="10764" width="12.7109375" style="446" customWidth="1"/>
    <col min="10765" max="10765" width="51.140625" style="446" customWidth="1"/>
    <col min="10766" max="10766" width="0" style="446" hidden="1" customWidth="1"/>
    <col min="10767" max="10767" width="18.7109375" style="446" customWidth="1"/>
    <col min="10768" max="10769" width="0" style="446" hidden="1" customWidth="1"/>
    <col min="10770" max="10770" width="11.7109375" style="446" customWidth="1"/>
    <col min="10771" max="10771" width="6.42578125" style="446" bestFit="1" customWidth="1"/>
    <col min="10772" max="10772" width="11.7109375" style="446" customWidth="1"/>
    <col min="10773" max="10773" width="0" style="446" hidden="1" customWidth="1"/>
    <col min="10774" max="10774" width="3.7109375" style="446" customWidth="1"/>
    <col min="10775" max="10775" width="11.140625" style="446" bestFit="1" customWidth="1"/>
    <col min="10776" max="11008" width="10.5703125" style="446"/>
    <col min="11009" max="11016" width="0" style="446" hidden="1" customWidth="1"/>
    <col min="11017" max="11019" width="3.7109375" style="446" customWidth="1"/>
    <col min="11020" max="11020" width="12.7109375" style="446" customWidth="1"/>
    <col min="11021" max="11021" width="51.140625" style="446" customWidth="1"/>
    <col min="11022" max="11022" width="0" style="446" hidden="1" customWidth="1"/>
    <col min="11023" max="11023" width="18.7109375" style="446" customWidth="1"/>
    <col min="11024" max="11025" width="0" style="446" hidden="1" customWidth="1"/>
    <col min="11026" max="11026" width="11.7109375" style="446" customWidth="1"/>
    <col min="11027" max="11027" width="6.42578125" style="446" bestFit="1" customWidth="1"/>
    <col min="11028" max="11028" width="11.7109375" style="446" customWidth="1"/>
    <col min="11029" max="11029" width="0" style="446" hidden="1" customWidth="1"/>
    <col min="11030" max="11030" width="3.7109375" style="446" customWidth="1"/>
    <col min="11031" max="11031" width="11.140625" style="446" bestFit="1" customWidth="1"/>
    <col min="11032" max="11264" width="10.5703125" style="446"/>
    <col min="11265" max="11272" width="0" style="446" hidden="1" customWidth="1"/>
    <col min="11273" max="11275" width="3.7109375" style="446" customWidth="1"/>
    <col min="11276" max="11276" width="12.7109375" style="446" customWidth="1"/>
    <col min="11277" max="11277" width="51.140625" style="446" customWidth="1"/>
    <col min="11278" max="11278" width="0" style="446" hidden="1" customWidth="1"/>
    <col min="11279" max="11279" width="18.7109375" style="446" customWidth="1"/>
    <col min="11280" max="11281" width="0" style="446" hidden="1" customWidth="1"/>
    <col min="11282" max="11282" width="11.7109375" style="446" customWidth="1"/>
    <col min="11283" max="11283" width="6.42578125" style="446" bestFit="1" customWidth="1"/>
    <col min="11284" max="11284" width="11.7109375" style="446" customWidth="1"/>
    <col min="11285" max="11285" width="0" style="446" hidden="1" customWidth="1"/>
    <col min="11286" max="11286" width="3.7109375" style="446" customWidth="1"/>
    <col min="11287" max="11287" width="11.140625" style="446" bestFit="1" customWidth="1"/>
    <col min="11288" max="11520" width="10.5703125" style="446"/>
    <col min="11521" max="11528" width="0" style="446" hidden="1" customWidth="1"/>
    <col min="11529" max="11531" width="3.7109375" style="446" customWidth="1"/>
    <col min="11532" max="11532" width="12.7109375" style="446" customWidth="1"/>
    <col min="11533" max="11533" width="51.140625" style="446" customWidth="1"/>
    <col min="11534" max="11534" width="0" style="446" hidden="1" customWidth="1"/>
    <col min="11535" max="11535" width="18.7109375" style="446" customWidth="1"/>
    <col min="11536" max="11537" width="0" style="446" hidden="1" customWidth="1"/>
    <col min="11538" max="11538" width="11.7109375" style="446" customWidth="1"/>
    <col min="11539" max="11539" width="6.42578125" style="446" bestFit="1" customWidth="1"/>
    <col min="11540" max="11540" width="11.7109375" style="446" customWidth="1"/>
    <col min="11541" max="11541" width="0" style="446" hidden="1" customWidth="1"/>
    <col min="11542" max="11542" width="3.7109375" style="446" customWidth="1"/>
    <col min="11543" max="11543" width="11.140625" style="446" bestFit="1" customWidth="1"/>
    <col min="11544" max="11776" width="10.5703125" style="446"/>
    <col min="11777" max="11784" width="0" style="446" hidden="1" customWidth="1"/>
    <col min="11785" max="11787" width="3.7109375" style="446" customWidth="1"/>
    <col min="11788" max="11788" width="12.7109375" style="446" customWidth="1"/>
    <col min="11789" max="11789" width="51.140625" style="446" customWidth="1"/>
    <col min="11790" max="11790" width="0" style="446" hidden="1" customWidth="1"/>
    <col min="11791" max="11791" width="18.7109375" style="446" customWidth="1"/>
    <col min="11792" max="11793" width="0" style="446" hidden="1" customWidth="1"/>
    <col min="11794" max="11794" width="11.7109375" style="446" customWidth="1"/>
    <col min="11795" max="11795" width="6.42578125" style="446" bestFit="1" customWidth="1"/>
    <col min="11796" max="11796" width="11.7109375" style="446" customWidth="1"/>
    <col min="11797" max="11797" width="0" style="446" hidden="1" customWidth="1"/>
    <col min="11798" max="11798" width="3.7109375" style="446" customWidth="1"/>
    <col min="11799" max="11799" width="11.140625" style="446" bestFit="1" customWidth="1"/>
    <col min="11800" max="12032" width="10.5703125" style="446"/>
    <col min="12033" max="12040" width="0" style="446" hidden="1" customWidth="1"/>
    <col min="12041" max="12043" width="3.7109375" style="446" customWidth="1"/>
    <col min="12044" max="12044" width="12.7109375" style="446" customWidth="1"/>
    <col min="12045" max="12045" width="51.140625" style="446" customWidth="1"/>
    <col min="12046" max="12046" width="0" style="446" hidden="1" customWidth="1"/>
    <col min="12047" max="12047" width="18.7109375" style="446" customWidth="1"/>
    <col min="12048" max="12049" width="0" style="446" hidden="1" customWidth="1"/>
    <col min="12050" max="12050" width="11.7109375" style="446" customWidth="1"/>
    <col min="12051" max="12051" width="6.42578125" style="446" bestFit="1" customWidth="1"/>
    <col min="12052" max="12052" width="11.7109375" style="446" customWidth="1"/>
    <col min="12053" max="12053" width="0" style="446" hidden="1" customWidth="1"/>
    <col min="12054" max="12054" width="3.7109375" style="446" customWidth="1"/>
    <col min="12055" max="12055" width="11.140625" style="446" bestFit="1" customWidth="1"/>
    <col min="12056" max="12288" width="10.5703125" style="446"/>
    <col min="12289" max="12296" width="0" style="446" hidden="1" customWidth="1"/>
    <col min="12297" max="12299" width="3.7109375" style="446" customWidth="1"/>
    <col min="12300" max="12300" width="12.7109375" style="446" customWidth="1"/>
    <col min="12301" max="12301" width="51.140625" style="446" customWidth="1"/>
    <col min="12302" max="12302" width="0" style="446" hidden="1" customWidth="1"/>
    <col min="12303" max="12303" width="18.7109375" style="446" customWidth="1"/>
    <col min="12304" max="12305" width="0" style="446" hidden="1" customWidth="1"/>
    <col min="12306" max="12306" width="11.7109375" style="446" customWidth="1"/>
    <col min="12307" max="12307" width="6.42578125" style="446" bestFit="1" customWidth="1"/>
    <col min="12308" max="12308" width="11.7109375" style="446" customWidth="1"/>
    <col min="12309" max="12309" width="0" style="446" hidden="1" customWidth="1"/>
    <col min="12310" max="12310" width="3.7109375" style="446" customWidth="1"/>
    <col min="12311" max="12311" width="11.140625" style="446" bestFit="1" customWidth="1"/>
    <col min="12312" max="12544" width="10.5703125" style="446"/>
    <col min="12545" max="12552" width="0" style="446" hidden="1" customWidth="1"/>
    <col min="12553" max="12555" width="3.7109375" style="446" customWidth="1"/>
    <col min="12556" max="12556" width="12.7109375" style="446" customWidth="1"/>
    <col min="12557" max="12557" width="51.140625" style="446" customWidth="1"/>
    <col min="12558" max="12558" width="0" style="446" hidden="1" customWidth="1"/>
    <col min="12559" max="12559" width="18.7109375" style="446" customWidth="1"/>
    <col min="12560" max="12561" width="0" style="446" hidden="1" customWidth="1"/>
    <col min="12562" max="12562" width="11.7109375" style="446" customWidth="1"/>
    <col min="12563" max="12563" width="6.42578125" style="446" bestFit="1" customWidth="1"/>
    <col min="12564" max="12564" width="11.7109375" style="446" customWidth="1"/>
    <col min="12565" max="12565" width="0" style="446" hidden="1" customWidth="1"/>
    <col min="12566" max="12566" width="3.7109375" style="446" customWidth="1"/>
    <col min="12567" max="12567" width="11.140625" style="446" bestFit="1" customWidth="1"/>
    <col min="12568" max="12800" width="10.5703125" style="446"/>
    <col min="12801" max="12808" width="0" style="446" hidden="1" customWidth="1"/>
    <col min="12809" max="12811" width="3.7109375" style="446" customWidth="1"/>
    <col min="12812" max="12812" width="12.7109375" style="446" customWidth="1"/>
    <col min="12813" max="12813" width="51.140625" style="446" customWidth="1"/>
    <col min="12814" max="12814" width="0" style="446" hidden="1" customWidth="1"/>
    <col min="12815" max="12815" width="18.7109375" style="446" customWidth="1"/>
    <col min="12816" max="12817" width="0" style="446" hidden="1" customWidth="1"/>
    <col min="12818" max="12818" width="11.7109375" style="446" customWidth="1"/>
    <col min="12819" max="12819" width="6.42578125" style="446" bestFit="1" customWidth="1"/>
    <col min="12820" max="12820" width="11.7109375" style="446" customWidth="1"/>
    <col min="12821" max="12821" width="0" style="446" hidden="1" customWidth="1"/>
    <col min="12822" max="12822" width="3.7109375" style="446" customWidth="1"/>
    <col min="12823" max="12823" width="11.140625" style="446" bestFit="1" customWidth="1"/>
    <col min="12824" max="13056" width="10.5703125" style="446"/>
    <col min="13057" max="13064" width="0" style="446" hidden="1" customWidth="1"/>
    <col min="13065" max="13067" width="3.7109375" style="446" customWidth="1"/>
    <col min="13068" max="13068" width="12.7109375" style="446" customWidth="1"/>
    <col min="13069" max="13069" width="51.140625" style="446" customWidth="1"/>
    <col min="13070" max="13070" width="0" style="446" hidden="1" customWidth="1"/>
    <col min="13071" max="13071" width="18.7109375" style="446" customWidth="1"/>
    <col min="13072" max="13073" width="0" style="446" hidden="1" customWidth="1"/>
    <col min="13074" max="13074" width="11.7109375" style="446" customWidth="1"/>
    <col min="13075" max="13075" width="6.42578125" style="446" bestFit="1" customWidth="1"/>
    <col min="13076" max="13076" width="11.7109375" style="446" customWidth="1"/>
    <col min="13077" max="13077" width="0" style="446" hidden="1" customWidth="1"/>
    <col min="13078" max="13078" width="3.7109375" style="446" customWidth="1"/>
    <col min="13079" max="13079" width="11.140625" style="446" bestFit="1" customWidth="1"/>
    <col min="13080" max="13312" width="10.5703125" style="446"/>
    <col min="13313" max="13320" width="0" style="446" hidden="1" customWidth="1"/>
    <col min="13321" max="13323" width="3.7109375" style="446" customWidth="1"/>
    <col min="13324" max="13324" width="12.7109375" style="446" customWidth="1"/>
    <col min="13325" max="13325" width="51.140625" style="446" customWidth="1"/>
    <col min="13326" max="13326" width="0" style="446" hidden="1" customWidth="1"/>
    <col min="13327" max="13327" width="18.7109375" style="446" customWidth="1"/>
    <col min="13328" max="13329" width="0" style="446" hidden="1" customWidth="1"/>
    <col min="13330" max="13330" width="11.7109375" style="446" customWidth="1"/>
    <col min="13331" max="13331" width="6.42578125" style="446" bestFit="1" customWidth="1"/>
    <col min="13332" max="13332" width="11.7109375" style="446" customWidth="1"/>
    <col min="13333" max="13333" width="0" style="446" hidden="1" customWidth="1"/>
    <col min="13334" max="13334" width="3.7109375" style="446" customWidth="1"/>
    <col min="13335" max="13335" width="11.140625" style="446" bestFit="1" customWidth="1"/>
    <col min="13336" max="13568" width="10.5703125" style="446"/>
    <col min="13569" max="13576" width="0" style="446" hidden="1" customWidth="1"/>
    <col min="13577" max="13579" width="3.7109375" style="446" customWidth="1"/>
    <col min="13580" max="13580" width="12.7109375" style="446" customWidth="1"/>
    <col min="13581" max="13581" width="51.140625" style="446" customWidth="1"/>
    <col min="13582" max="13582" width="0" style="446" hidden="1" customWidth="1"/>
    <col min="13583" max="13583" width="18.7109375" style="446" customWidth="1"/>
    <col min="13584" max="13585" width="0" style="446" hidden="1" customWidth="1"/>
    <col min="13586" max="13586" width="11.7109375" style="446" customWidth="1"/>
    <col min="13587" max="13587" width="6.42578125" style="446" bestFit="1" customWidth="1"/>
    <col min="13588" max="13588" width="11.7109375" style="446" customWidth="1"/>
    <col min="13589" max="13589" width="0" style="446" hidden="1" customWidth="1"/>
    <col min="13590" max="13590" width="3.7109375" style="446" customWidth="1"/>
    <col min="13591" max="13591" width="11.140625" style="446" bestFit="1" customWidth="1"/>
    <col min="13592" max="13824" width="10.5703125" style="446"/>
    <col min="13825" max="13832" width="0" style="446" hidden="1" customWidth="1"/>
    <col min="13833" max="13835" width="3.7109375" style="446" customWidth="1"/>
    <col min="13836" max="13836" width="12.7109375" style="446" customWidth="1"/>
    <col min="13837" max="13837" width="51.140625" style="446" customWidth="1"/>
    <col min="13838" max="13838" width="0" style="446" hidden="1" customWidth="1"/>
    <col min="13839" max="13839" width="18.7109375" style="446" customWidth="1"/>
    <col min="13840" max="13841" width="0" style="446" hidden="1" customWidth="1"/>
    <col min="13842" max="13842" width="11.7109375" style="446" customWidth="1"/>
    <col min="13843" max="13843" width="6.42578125" style="446" bestFit="1" customWidth="1"/>
    <col min="13844" max="13844" width="11.7109375" style="446" customWidth="1"/>
    <col min="13845" max="13845" width="0" style="446" hidden="1" customWidth="1"/>
    <col min="13846" max="13846" width="3.7109375" style="446" customWidth="1"/>
    <col min="13847" max="13847" width="11.140625" style="446" bestFit="1" customWidth="1"/>
    <col min="13848" max="14080" width="10.5703125" style="446"/>
    <col min="14081" max="14088" width="0" style="446" hidden="1" customWidth="1"/>
    <col min="14089" max="14091" width="3.7109375" style="446" customWidth="1"/>
    <col min="14092" max="14092" width="12.7109375" style="446" customWidth="1"/>
    <col min="14093" max="14093" width="51.140625" style="446" customWidth="1"/>
    <col min="14094" max="14094" width="0" style="446" hidden="1" customWidth="1"/>
    <col min="14095" max="14095" width="18.7109375" style="446" customWidth="1"/>
    <col min="14096" max="14097" width="0" style="446" hidden="1" customWidth="1"/>
    <col min="14098" max="14098" width="11.7109375" style="446" customWidth="1"/>
    <col min="14099" max="14099" width="6.42578125" style="446" bestFit="1" customWidth="1"/>
    <col min="14100" max="14100" width="11.7109375" style="446" customWidth="1"/>
    <col min="14101" max="14101" width="0" style="446" hidden="1" customWidth="1"/>
    <col min="14102" max="14102" width="3.7109375" style="446" customWidth="1"/>
    <col min="14103" max="14103" width="11.140625" style="446" bestFit="1" customWidth="1"/>
    <col min="14104" max="14336" width="10.5703125" style="446"/>
    <col min="14337" max="14344" width="0" style="446" hidden="1" customWidth="1"/>
    <col min="14345" max="14347" width="3.7109375" style="446" customWidth="1"/>
    <col min="14348" max="14348" width="12.7109375" style="446" customWidth="1"/>
    <col min="14349" max="14349" width="51.140625" style="446" customWidth="1"/>
    <col min="14350" max="14350" width="0" style="446" hidden="1" customWidth="1"/>
    <col min="14351" max="14351" width="18.7109375" style="446" customWidth="1"/>
    <col min="14352" max="14353" width="0" style="446" hidden="1" customWidth="1"/>
    <col min="14354" max="14354" width="11.7109375" style="446" customWidth="1"/>
    <col min="14355" max="14355" width="6.42578125" style="446" bestFit="1" customWidth="1"/>
    <col min="14356" max="14356" width="11.7109375" style="446" customWidth="1"/>
    <col min="14357" max="14357" width="0" style="446" hidden="1" customWidth="1"/>
    <col min="14358" max="14358" width="3.7109375" style="446" customWidth="1"/>
    <col min="14359" max="14359" width="11.140625" style="446" bestFit="1" customWidth="1"/>
    <col min="14360" max="14592" width="10.5703125" style="446"/>
    <col min="14593" max="14600" width="0" style="446" hidden="1" customWidth="1"/>
    <col min="14601" max="14603" width="3.7109375" style="446" customWidth="1"/>
    <col min="14604" max="14604" width="12.7109375" style="446" customWidth="1"/>
    <col min="14605" max="14605" width="51.140625" style="446" customWidth="1"/>
    <col min="14606" max="14606" width="0" style="446" hidden="1" customWidth="1"/>
    <col min="14607" max="14607" width="18.7109375" style="446" customWidth="1"/>
    <col min="14608" max="14609" width="0" style="446" hidden="1" customWidth="1"/>
    <col min="14610" max="14610" width="11.7109375" style="446" customWidth="1"/>
    <col min="14611" max="14611" width="6.42578125" style="446" bestFit="1" customWidth="1"/>
    <col min="14612" max="14612" width="11.7109375" style="446" customWidth="1"/>
    <col min="14613" max="14613" width="0" style="446" hidden="1" customWidth="1"/>
    <col min="14614" max="14614" width="3.7109375" style="446" customWidth="1"/>
    <col min="14615" max="14615" width="11.140625" style="446" bestFit="1" customWidth="1"/>
    <col min="14616" max="14848" width="10.5703125" style="446"/>
    <col min="14849" max="14856" width="0" style="446" hidden="1" customWidth="1"/>
    <col min="14857" max="14859" width="3.7109375" style="446" customWidth="1"/>
    <col min="14860" max="14860" width="12.7109375" style="446" customWidth="1"/>
    <col min="14861" max="14861" width="51.140625" style="446" customWidth="1"/>
    <col min="14862" max="14862" width="0" style="446" hidden="1" customWidth="1"/>
    <col min="14863" max="14863" width="18.7109375" style="446" customWidth="1"/>
    <col min="14864" max="14865" width="0" style="446" hidden="1" customWidth="1"/>
    <col min="14866" max="14866" width="11.7109375" style="446" customWidth="1"/>
    <col min="14867" max="14867" width="6.42578125" style="446" bestFit="1" customWidth="1"/>
    <col min="14868" max="14868" width="11.7109375" style="446" customWidth="1"/>
    <col min="14869" max="14869" width="0" style="446" hidden="1" customWidth="1"/>
    <col min="14870" max="14870" width="3.7109375" style="446" customWidth="1"/>
    <col min="14871" max="14871" width="11.140625" style="446" bestFit="1" customWidth="1"/>
    <col min="14872" max="15104" width="10.5703125" style="446"/>
    <col min="15105" max="15112" width="0" style="446" hidden="1" customWidth="1"/>
    <col min="15113" max="15115" width="3.7109375" style="446" customWidth="1"/>
    <col min="15116" max="15116" width="12.7109375" style="446" customWidth="1"/>
    <col min="15117" max="15117" width="51.140625" style="446" customWidth="1"/>
    <col min="15118" max="15118" width="0" style="446" hidden="1" customWidth="1"/>
    <col min="15119" max="15119" width="18.7109375" style="446" customWidth="1"/>
    <col min="15120" max="15121" width="0" style="446" hidden="1" customWidth="1"/>
    <col min="15122" max="15122" width="11.7109375" style="446" customWidth="1"/>
    <col min="15123" max="15123" width="6.42578125" style="446" bestFit="1" customWidth="1"/>
    <col min="15124" max="15124" width="11.7109375" style="446" customWidth="1"/>
    <col min="15125" max="15125" width="0" style="446" hidden="1" customWidth="1"/>
    <col min="15126" max="15126" width="3.7109375" style="446" customWidth="1"/>
    <col min="15127" max="15127" width="11.140625" style="446" bestFit="1" customWidth="1"/>
    <col min="15128" max="15360" width="10.5703125" style="446"/>
    <col min="15361" max="15368" width="0" style="446" hidden="1" customWidth="1"/>
    <col min="15369" max="15371" width="3.7109375" style="446" customWidth="1"/>
    <col min="15372" max="15372" width="12.7109375" style="446" customWidth="1"/>
    <col min="15373" max="15373" width="51.140625" style="446" customWidth="1"/>
    <col min="15374" max="15374" width="0" style="446" hidden="1" customWidth="1"/>
    <col min="15375" max="15375" width="18.7109375" style="446" customWidth="1"/>
    <col min="15376" max="15377" width="0" style="446" hidden="1" customWidth="1"/>
    <col min="15378" max="15378" width="11.7109375" style="446" customWidth="1"/>
    <col min="15379" max="15379" width="6.42578125" style="446" bestFit="1" customWidth="1"/>
    <col min="15380" max="15380" width="11.7109375" style="446" customWidth="1"/>
    <col min="15381" max="15381" width="0" style="446" hidden="1" customWidth="1"/>
    <col min="15382" max="15382" width="3.7109375" style="446" customWidth="1"/>
    <col min="15383" max="15383" width="11.140625" style="446" bestFit="1" customWidth="1"/>
    <col min="15384" max="15616" width="10.5703125" style="446"/>
    <col min="15617" max="15624" width="0" style="446" hidden="1" customWidth="1"/>
    <col min="15625" max="15627" width="3.7109375" style="446" customWidth="1"/>
    <col min="15628" max="15628" width="12.7109375" style="446" customWidth="1"/>
    <col min="15629" max="15629" width="51.140625" style="446" customWidth="1"/>
    <col min="15630" max="15630" width="0" style="446" hidden="1" customWidth="1"/>
    <col min="15631" max="15631" width="18.7109375" style="446" customWidth="1"/>
    <col min="15632" max="15633" width="0" style="446" hidden="1" customWidth="1"/>
    <col min="15634" max="15634" width="11.7109375" style="446" customWidth="1"/>
    <col min="15635" max="15635" width="6.42578125" style="446" bestFit="1" customWidth="1"/>
    <col min="15636" max="15636" width="11.7109375" style="446" customWidth="1"/>
    <col min="15637" max="15637" width="0" style="446" hidden="1" customWidth="1"/>
    <col min="15638" max="15638" width="3.7109375" style="446" customWidth="1"/>
    <col min="15639" max="15639" width="11.140625" style="446" bestFit="1" customWidth="1"/>
    <col min="15640" max="15872" width="10.5703125" style="446"/>
    <col min="15873" max="15880" width="0" style="446" hidden="1" customWidth="1"/>
    <col min="15881" max="15883" width="3.7109375" style="446" customWidth="1"/>
    <col min="15884" max="15884" width="12.7109375" style="446" customWidth="1"/>
    <col min="15885" max="15885" width="51.140625" style="446" customWidth="1"/>
    <col min="15886" max="15886" width="0" style="446" hidden="1" customWidth="1"/>
    <col min="15887" max="15887" width="18.7109375" style="446" customWidth="1"/>
    <col min="15888" max="15889" width="0" style="446" hidden="1" customWidth="1"/>
    <col min="15890" max="15890" width="11.7109375" style="446" customWidth="1"/>
    <col min="15891" max="15891" width="6.42578125" style="446" bestFit="1" customWidth="1"/>
    <col min="15892" max="15892" width="11.7109375" style="446" customWidth="1"/>
    <col min="15893" max="15893" width="0" style="446" hidden="1" customWidth="1"/>
    <col min="15894" max="15894" width="3.7109375" style="446" customWidth="1"/>
    <col min="15895" max="15895" width="11.140625" style="446" bestFit="1" customWidth="1"/>
    <col min="15896" max="16128" width="10.5703125" style="446"/>
    <col min="16129" max="16136" width="0" style="446" hidden="1" customWidth="1"/>
    <col min="16137" max="16139" width="3.7109375" style="446" customWidth="1"/>
    <col min="16140" max="16140" width="12.7109375" style="446" customWidth="1"/>
    <col min="16141" max="16141" width="51.140625" style="446" customWidth="1"/>
    <col min="16142" max="16142" width="0" style="446" hidden="1" customWidth="1"/>
    <col min="16143" max="16143" width="18.7109375" style="446" customWidth="1"/>
    <col min="16144" max="16145" width="0" style="446" hidden="1" customWidth="1"/>
    <col min="16146" max="16146" width="11.7109375" style="446" customWidth="1"/>
    <col min="16147" max="16147" width="6.42578125" style="446" bestFit="1" customWidth="1"/>
    <col min="16148" max="16148" width="11.7109375" style="446" customWidth="1"/>
    <col min="16149" max="16149" width="0" style="446" hidden="1" customWidth="1"/>
    <col min="16150" max="16150" width="3.7109375" style="446" customWidth="1"/>
    <col min="16151" max="16151" width="11.140625" style="446" bestFit="1" customWidth="1"/>
    <col min="16152" max="16384" width="10.5703125" style="446"/>
  </cols>
  <sheetData>
    <row r="1" spans="1:33" hidden="1"/>
    <row r="2" spans="1:33" hidden="1"/>
    <row r="3" spans="1:33" hidden="1"/>
    <row r="4" spans="1:33" ht="3" customHeight="1">
      <c r="J4" s="451"/>
      <c r="K4" s="451"/>
      <c r="L4" s="447"/>
      <c r="M4" s="447"/>
      <c r="N4" s="447"/>
      <c r="O4" s="454"/>
      <c r="P4" s="454"/>
      <c r="Q4" s="454"/>
      <c r="R4" s="454"/>
      <c r="S4" s="454"/>
      <c r="T4" s="454"/>
      <c r="U4" s="447"/>
    </row>
    <row r="5" spans="1:33" ht="26.1" customHeight="1">
      <c r="J5" s="451"/>
      <c r="K5" s="451"/>
      <c r="L5" s="1306" t="s">
        <v>717</v>
      </c>
      <c r="M5" s="1306"/>
      <c r="N5" s="1306"/>
      <c r="O5" s="1306"/>
      <c r="P5" s="1306"/>
      <c r="Q5" s="1306"/>
      <c r="R5" s="1306"/>
      <c r="S5" s="1306"/>
      <c r="T5" s="1306"/>
      <c r="U5" s="467"/>
    </row>
    <row r="6" spans="1:33" ht="3" customHeight="1">
      <c r="J6" s="451"/>
      <c r="K6" s="451"/>
      <c r="L6" s="447"/>
      <c r="M6" s="447"/>
      <c r="N6" s="447"/>
      <c r="O6" s="450"/>
      <c r="P6" s="450"/>
      <c r="Q6" s="450"/>
      <c r="R6" s="450"/>
      <c r="S6" s="450"/>
      <c r="T6" s="450"/>
      <c r="U6" s="447"/>
    </row>
    <row r="7" spans="1:33" s="746" customFormat="1" ht="5.25" hidden="1">
      <c r="A7" s="1122"/>
      <c r="B7" s="1122"/>
      <c r="C7" s="1122"/>
      <c r="D7" s="1122"/>
      <c r="E7" s="1122"/>
      <c r="F7" s="1122"/>
      <c r="G7" s="1122"/>
      <c r="H7" s="1122"/>
      <c r="L7" s="1173"/>
      <c r="M7" s="1046"/>
      <c r="O7" s="1282"/>
      <c r="P7" s="1282"/>
      <c r="Q7" s="1282"/>
      <c r="R7" s="1282"/>
      <c r="S7" s="1282"/>
      <c r="T7" s="1282"/>
      <c r="U7" s="780"/>
      <c r="V7" s="780"/>
      <c r="X7" s="1122"/>
      <c r="Y7" s="1122"/>
      <c r="Z7" s="1122"/>
      <c r="AA7" s="1122"/>
      <c r="AB7" s="1122"/>
    </row>
    <row r="8" spans="1:33" s="461" customFormat="1" ht="18.75">
      <c r="A8" s="481"/>
      <c r="B8" s="481"/>
      <c r="C8" s="481"/>
      <c r="D8" s="481"/>
      <c r="E8" s="481"/>
      <c r="F8" s="481"/>
      <c r="G8" s="481"/>
      <c r="H8" s="481"/>
      <c r="L8" s="469"/>
      <c r="M8" s="586" t="str">
        <f>"Дата подачи заявления об "&amp;IF(datePr_ch="","утверждении","изменении") &amp; " тарифов"</f>
        <v>Дата подачи заявления об утверждении тарифов</v>
      </c>
      <c r="N8" s="1126"/>
      <c r="O8" s="1283" t="str">
        <f>IF(datePr_ch="",IF(datePr="","",datePr),datePr_ch)</f>
        <v>31.08.2022</v>
      </c>
      <c r="P8" s="1283"/>
      <c r="Q8" s="1283"/>
      <c r="R8" s="1283"/>
      <c r="S8" s="1283"/>
      <c r="T8" s="1283"/>
      <c r="U8" s="551"/>
      <c r="V8" s="551"/>
      <c r="W8" s="489"/>
      <c r="X8" s="475"/>
      <c r="Y8" s="475"/>
      <c r="Z8" s="475"/>
      <c r="AA8" s="475"/>
      <c r="AB8" s="475"/>
      <c r="AC8" s="475"/>
      <c r="AD8" s="475"/>
      <c r="AE8" s="475"/>
      <c r="AF8" s="475"/>
      <c r="AG8" s="475"/>
    </row>
    <row r="9" spans="1:33" s="461" customFormat="1" ht="22.5">
      <c r="A9" s="481"/>
      <c r="B9" s="481"/>
      <c r="C9" s="481"/>
      <c r="D9" s="481"/>
      <c r="E9" s="481"/>
      <c r="F9" s="481"/>
      <c r="G9" s="481"/>
      <c r="H9" s="481"/>
      <c r="L9" s="145"/>
      <c r="M9" s="586" t="str">
        <f>"Номер подачи заявления об "&amp;IF(numberPr_ch="","утверждении","изменении") &amp; " тарифов"</f>
        <v>Номер подачи заявления об утверждении тарифов</v>
      </c>
      <c r="N9" s="1126"/>
      <c r="O9" s="1283" t="str">
        <f>IF(numberPr_ch="",IF(numberPr="","",numberPr),numberPr_ch)</f>
        <v>Исх.№ 5191/05-02 (Вх.№ 7599)</v>
      </c>
      <c r="P9" s="1283"/>
      <c r="Q9" s="1283"/>
      <c r="R9" s="1283"/>
      <c r="S9" s="1283"/>
      <c r="T9" s="1283"/>
      <c r="U9" s="551"/>
      <c r="V9" s="551"/>
      <c r="W9" s="489"/>
      <c r="X9" s="475"/>
      <c r="Y9" s="475"/>
      <c r="Z9" s="475"/>
      <c r="AA9" s="475"/>
      <c r="AB9" s="475"/>
      <c r="AC9" s="475"/>
      <c r="AD9" s="475"/>
      <c r="AE9" s="475"/>
      <c r="AF9" s="475"/>
      <c r="AG9" s="475"/>
    </row>
    <row r="10" spans="1:33" s="746" customFormat="1" ht="5.25" hidden="1">
      <c r="A10" s="1122"/>
      <c r="B10" s="1122"/>
      <c r="C10" s="1122"/>
      <c r="D10" s="1122"/>
      <c r="E10" s="1122"/>
      <c r="F10" s="1122"/>
      <c r="G10" s="1122"/>
      <c r="H10" s="1122"/>
      <c r="L10" s="1173"/>
      <c r="M10" s="1046"/>
      <c r="O10" s="1282"/>
      <c r="P10" s="1282"/>
      <c r="Q10" s="1282"/>
      <c r="R10" s="1282"/>
      <c r="S10" s="1282"/>
      <c r="T10" s="1282"/>
      <c r="U10" s="780"/>
      <c r="V10" s="780"/>
      <c r="X10" s="1122"/>
      <c r="Y10" s="1122"/>
      <c r="Z10" s="1122"/>
      <c r="AA10" s="1122"/>
      <c r="AB10" s="1122"/>
    </row>
    <row r="11" spans="1:33" s="461" customFormat="1" ht="11.25" hidden="1">
      <c r="A11" s="481"/>
      <c r="B11" s="481"/>
      <c r="C11" s="481"/>
      <c r="D11" s="481"/>
      <c r="E11" s="481"/>
      <c r="F11" s="481"/>
      <c r="G11" s="481"/>
      <c r="H11" s="481"/>
      <c r="L11" s="145"/>
      <c r="M11" s="145"/>
      <c r="N11" s="458"/>
      <c r="O11" s="468"/>
      <c r="P11" s="468"/>
      <c r="Q11" s="468"/>
      <c r="R11" s="468"/>
      <c r="S11" s="468"/>
      <c r="T11" s="468"/>
      <c r="U11" s="473" t="s">
        <v>371</v>
      </c>
      <c r="X11" s="475"/>
      <c r="Y11" s="475"/>
      <c r="Z11" s="475"/>
      <c r="AA11" s="475"/>
      <c r="AB11" s="475"/>
      <c r="AC11" s="475"/>
      <c r="AD11" s="475"/>
      <c r="AE11" s="475"/>
      <c r="AF11" s="475"/>
      <c r="AG11" s="475"/>
    </row>
    <row r="12" spans="1:33" ht="15" customHeight="1">
      <c r="H12" s="480" t="s">
        <v>92</v>
      </c>
      <c r="J12" s="451"/>
      <c r="K12" s="451"/>
      <c r="L12" s="447"/>
      <c r="M12" s="447"/>
      <c r="N12" s="447"/>
      <c r="O12" s="1323"/>
      <c r="P12" s="1323"/>
      <c r="Q12" s="1323"/>
      <c r="R12" s="1323"/>
      <c r="S12" s="1323"/>
      <c r="T12" s="1323"/>
      <c r="U12" s="1323"/>
    </row>
    <row r="13" spans="1:33">
      <c r="J13" s="451"/>
      <c r="K13" s="451"/>
      <c r="L13" s="1234" t="s">
        <v>445</v>
      </c>
      <c r="M13" s="1234"/>
      <c r="N13" s="1234"/>
      <c r="O13" s="1234"/>
      <c r="P13" s="1234"/>
      <c r="Q13" s="1234"/>
      <c r="R13" s="1234"/>
      <c r="S13" s="1234"/>
      <c r="T13" s="1234"/>
      <c r="U13" s="1234"/>
      <c r="V13" s="1234"/>
      <c r="W13" s="1234" t="s">
        <v>446</v>
      </c>
    </row>
    <row r="14" spans="1:33" ht="14.25" customHeight="1">
      <c r="J14" s="451"/>
      <c r="K14" s="451"/>
      <c r="L14" s="1290" t="s">
        <v>91</v>
      </c>
      <c r="M14" s="1290" t="s">
        <v>602</v>
      </c>
      <c r="N14" s="444"/>
      <c r="O14" s="1291" t="s">
        <v>604</v>
      </c>
      <c r="P14" s="1292"/>
      <c r="Q14" s="1292"/>
      <c r="R14" s="1292"/>
      <c r="S14" s="1292"/>
      <c r="T14" s="1293"/>
      <c r="U14" s="1301" t="s">
        <v>339</v>
      </c>
      <c r="V14" s="1322" t="s">
        <v>274</v>
      </c>
      <c r="W14" s="1234"/>
    </row>
    <row r="15" spans="1:33" ht="14.25" customHeight="1">
      <c r="J15" s="451"/>
      <c r="K15" s="451"/>
      <c r="L15" s="1290"/>
      <c r="M15" s="1290"/>
      <c r="N15" s="443"/>
      <c r="O15" s="1296" t="s">
        <v>603</v>
      </c>
      <c r="P15" s="624"/>
      <c r="Q15" s="624"/>
      <c r="R15" s="1299" t="s">
        <v>615</v>
      </c>
      <c r="S15" s="1299"/>
      <c r="T15" s="1300"/>
      <c r="U15" s="1302"/>
      <c r="V15" s="1322"/>
      <c r="W15" s="1234"/>
    </row>
    <row r="16" spans="1:33" ht="30.75" customHeight="1">
      <c r="J16" s="451"/>
      <c r="K16" s="451"/>
      <c r="L16" s="1290"/>
      <c r="M16" s="1290"/>
      <c r="N16" s="442"/>
      <c r="O16" s="1297"/>
      <c r="P16" s="622"/>
      <c r="Q16" s="623"/>
      <c r="R16" s="506" t="s">
        <v>273</v>
      </c>
      <c r="S16" s="1285" t="s">
        <v>272</v>
      </c>
      <c r="T16" s="1286"/>
      <c r="U16" s="1303"/>
      <c r="V16" s="1322"/>
      <c r="W16" s="1234"/>
    </row>
    <row r="17" spans="1:33">
      <c r="J17" s="451"/>
      <c r="K17" s="459">
        <v>1</v>
      </c>
      <c r="L17" s="606" t="s">
        <v>92</v>
      </c>
      <c r="M17" s="606" t="s">
        <v>48</v>
      </c>
      <c r="N17" s="479" t="s">
        <v>48</v>
      </c>
      <c r="O17" s="607">
        <f ca="1">OFFSET(O17,0,-1)+1</f>
        <v>3</v>
      </c>
      <c r="P17" s="608">
        <f ca="1">OFFSET(P17,0,-1)</f>
        <v>3</v>
      </c>
      <c r="Q17" s="608">
        <f ca="1">OFFSET(Q17,0,-1)</f>
        <v>3</v>
      </c>
      <c r="R17" s="607">
        <f ca="1">OFFSET(R17,0,-1)+1</f>
        <v>4</v>
      </c>
      <c r="S17" s="1320">
        <f ca="1">OFFSET(S17,0,-1)+1</f>
        <v>5</v>
      </c>
      <c r="T17" s="1320"/>
      <c r="U17" s="607">
        <f ca="1">OFFSET(U17,0,-2)+1</f>
        <v>6</v>
      </c>
      <c r="V17" s="608">
        <f ca="1">OFFSET(V17,0,-1)</f>
        <v>6</v>
      </c>
      <c r="W17" s="607">
        <f ca="1">OFFSET(W17,0,-1)+1</f>
        <v>7</v>
      </c>
    </row>
    <row r="18" spans="1:33" ht="22.5">
      <c r="A18" s="1309">
        <v>1</v>
      </c>
      <c r="B18" s="849"/>
      <c r="C18" s="849"/>
      <c r="D18" s="849"/>
      <c r="E18" s="850"/>
      <c r="F18" s="851"/>
      <c r="G18" s="851"/>
      <c r="H18" s="851"/>
      <c r="I18" s="852"/>
      <c r="J18" s="847"/>
      <c r="K18" s="854"/>
      <c r="L18" s="562" t="e">
        <f ca="1">mergeValue(A18)</f>
        <v>#NAME?</v>
      </c>
      <c r="M18" s="610" t="s">
        <v>19</v>
      </c>
      <c r="N18" s="549"/>
      <c r="O18" s="1321"/>
      <c r="P18" s="1321"/>
      <c r="Q18" s="1321"/>
      <c r="R18" s="1321"/>
      <c r="S18" s="1321"/>
      <c r="T18" s="1321"/>
      <c r="U18" s="1321"/>
      <c r="V18" s="1321"/>
      <c r="W18" s="1130" t="s">
        <v>718</v>
      </c>
    </row>
    <row r="19" spans="1:33" ht="22.5">
      <c r="A19" s="1309"/>
      <c r="B19" s="1309">
        <v>1</v>
      </c>
      <c r="C19" s="849"/>
      <c r="D19" s="849"/>
      <c r="E19" s="851"/>
      <c r="F19" s="851"/>
      <c r="G19" s="851"/>
      <c r="H19" s="851"/>
      <c r="I19" s="846"/>
      <c r="J19" s="845"/>
      <c r="K19" s="848"/>
      <c r="L19" s="562" t="e">
        <f ca="1">mergeValue(A19) &amp;"."&amp; mergeValue(B19)</f>
        <v>#NAME?</v>
      </c>
      <c r="M19" s="516" t="s">
        <v>15</v>
      </c>
      <c r="N19" s="549"/>
      <c r="O19" s="1321"/>
      <c r="P19" s="1321"/>
      <c r="Q19" s="1321"/>
      <c r="R19" s="1321"/>
      <c r="S19" s="1321"/>
      <c r="T19" s="1321"/>
      <c r="U19" s="1321"/>
      <c r="V19" s="1321"/>
      <c r="W19" s="1130" t="s">
        <v>459</v>
      </c>
    </row>
    <row r="20" spans="1:33" ht="22.5">
      <c r="A20" s="1309"/>
      <c r="B20" s="1309"/>
      <c r="C20" s="1309">
        <v>1</v>
      </c>
      <c r="D20" s="849"/>
      <c r="E20" s="851"/>
      <c r="F20" s="851"/>
      <c r="G20" s="851"/>
      <c r="H20" s="851"/>
      <c r="I20" s="853"/>
      <c r="J20" s="845"/>
      <c r="K20" s="848"/>
      <c r="L20" s="562" t="e">
        <f ca="1">mergeValue(A20) &amp;"."&amp; mergeValue(B20)&amp;"."&amp; mergeValue(C20)</f>
        <v>#NAME?</v>
      </c>
      <c r="M20" s="517" t="s">
        <v>7</v>
      </c>
      <c r="N20" s="549"/>
      <c r="O20" s="1321"/>
      <c r="P20" s="1321"/>
      <c r="Q20" s="1321"/>
      <c r="R20" s="1321"/>
      <c r="S20" s="1321"/>
      <c r="T20" s="1321"/>
      <c r="U20" s="1321"/>
      <c r="V20" s="1321"/>
      <c r="W20" s="1130" t="s">
        <v>600</v>
      </c>
    </row>
    <row r="21" spans="1:33" ht="22.5">
      <c r="A21" s="1309"/>
      <c r="B21" s="1309"/>
      <c r="C21" s="1309"/>
      <c r="D21" s="1309">
        <v>1</v>
      </c>
      <c r="E21" s="851"/>
      <c r="F21" s="851"/>
      <c r="G21" s="851"/>
      <c r="H21" s="851"/>
      <c r="I21" s="853"/>
      <c r="J21" s="845"/>
      <c r="K21" s="848"/>
      <c r="L21" s="562" t="e">
        <f ca="1">mergeValue(A21) &amp;"."&amp; mergeValue(B21)&amp;"."&amp; mergeValue(C21)&amp;"."&amp; mergeValue(D21)</f>
        <v>#NAME?</v>
      </c>
      <c r="M21" s="518" t="s">
        <v>21</v>
      </c>
      <c r="N21" s="549"/>
      <c r="O21" s="1321"/>
      <c r="P21" s="1321"/>
      <c r="Q21" s="1321"/>
      <c r="R21" s="1321"/>
      <c r="S21" s="1321"/>
      <c r="T21" s="1321"/>
      <c r="U21" s="1321"/>
      <c r="V21" s="1321"/>
      <c r="W21" s="1130" t="s">
        <v>601</v>
      </c>
    </row>
    <row r="22" spans="1:33" ht="78.75">
      <c r="A22" s="1309"/>
      <c r="B22" s="1309"/>
      <c r="C22" s="1309"/>
      <c r="D22" s="1309"/>
      <c r="E22" s="1309">
        <v>1</v>
      </c>
      <c r="F22" s="851"/>
      <c r="G22" s="851"/>
      <c r="H22" s="849">
        <v>1</v>
      </c>
      <c r="I22" s="1309">
        <v>1</v>
      </c>
      <c r="J22" s="851"/>
      <c r="K22" s="856"/>
      <c r="L22" s="562" t="e">
        <f ca="1">mergeValue(A22) &amp;"."&amp; mergeValue(B22)&amp;"."&amp; mergeValue(C22)&amp;"."&amp; mergeValue(D22)&amp;"."&amp; mergeValue(E22)</f>
        <v>#NAME?</v>
      </c>
      <c r="M22" s="524" t="s">
        <v>8</v>
      </c>
      <c r="N22" s="550"/>
      <c r="O22" s="1311"/>
      <c r="P22" s="1311"/>
      <c r="Q22" s="1311"/>
      <c r="R22" s="1311"/>
      <c r="S22" s="1311"/>
      <c r="T22" s="1311"/>
      <c r="U22" s="1311"/>
      <c r="V22" s="1311"/>
      <c r="W22" s="1130" t="s">
        <v>719</v>
      </c>
    </row>
    <row r="23" spans="1:33" ht="33.75">
      <c r="A23" s="1309"/>
      <c r="B23" s="1309"/>
      <c r="C23" s="1309"/>
      <c r="D23" s="1309"/>
      <c r="E23" s="1309"/>
      <c r="F23" s="1309">
        <v>1</v>
      </c>
      <c r="G23" s="849"/>
      <c r="H23" s="849"/>
      <c r="I23" s="1309"/>
      <c r="J23" s="1309">
        <v>1</v>
      </c>
      <c r="K23" s="857"/>
      <c r="L23" s="562" t="e">
        <f ca="1">mergeValue(A23) &amp;"."&amp; mergeValue(B23)&amp;"."&amp; mergeValue(C23)&amp;"."&amp; mergeValue(D23)&amp;"."&amp; mergeValue(E23)&amp;"."&amp; mergeValue(F23)</f>
        <v>#NAME?</v>
      </c>
      <c r="M23" s="525" t="s">
        <v>9</v>
      </c>
      <c r="N23" s="550"/>
      <c r="O23" s="1312"/>
      <c r="P23" s="1313"/>
      <c r="Q23" s="1313"/>
      <c r="R23" s="1313"/>
      <c r="S23" s="1313"/>
      <c r="T23" s="1313"/>
      <c r="U23" s="1313"/>
      <c r="V23" s="1314"/>
      <c r="W23" s="1130" t="s">
        <v>720</v>
      </c>
      <c r="Y23" s="474" t="e">
        <f ca="1">strCheckUnique(Z23:Z26)</f>
        <v>#NAME?</v>
      </c>
      <c r="AA23" s="474" t="str">
        <f>IF(O23="","",O23 &amp; ":_")</f>
        <v/>
      </c>
    </row>
    <row r="24" spans="1:33" ht="122.1" customHeight="1">
      <c r="A24" s="1309"/>
      <c r="B24" s="1309"/>
      <c r="C24" s="1309"/>
      <c r="D24" s="1309"/>
      <c r="E24" s="1309"/>
      <c r="F24" s="1309"/>
      <c r="G24" s="849">
        <v>1</v>
      </c>
      <c r="H24" s="849"/>
      <c r="I24" s="1309"/>
      <c r="J24" s="1309"/>
      <c r="K24" s="857">
        <v>1</v>
      </c>
      <c r="L24" s="562" t="e">
        <f ca="1">mergeValue(A24) &amp;"."&amp; mergeValue(B24)&amp;"."&amp; mergeValue(C24)&amp;"."&amp; mergeValue(D24)&amp;"."&amp; mergeValue(E24)&amp;"."&amp; mergeValue(F24)&amp;"."&amp; mergeValue(G24)</f>
        <v>#NAME?</v>
      </c>
      <c r="M24" s="1088"/>
      <c r="N24" s="555"/>
      <c r="O24" s="1104"/>
      <c r="P24" s="532"/>
      <c r="Q24" s="532"/>
      <c r="R24" s="1315"/>
      <c r="S24" s="1305" t="s">
        <v>83</v>
      </c>
      <c r="T24" s="1315"/>
      <c r="U24" s="1305" t="s">
        <v>84</v>
      </c>
      <c r="V24" s="547"/>
      <c r="W24" s="1279" t="s">
        <v>721</v>
      </c>
      <c r="X24" s="470" t="e">
        <f ca="1">strCheckDate(O25:V25)</f>
        <v>#NAME?</v>
      </c>
      <c r="Y24" s="474"/>
      <c r="Z24" s="474" t="str">
        <f>IF(M24="","",M24 )</f>
        <v/>
      </c>
      <c r="AA24" s="474"/>
      <c r="AB24" s="474"/>
      <c r="AC24" s="474"/>
    </row>
    <row r="25" spans="1:33" ht="11.25" hidden="1">
      <c r="A25" s="1309"/>
      <c r="B25" s="1309"/>
      <c r="C25" s="1309"/>
      <c r="D25" s="1309"/>
      <c r="E25" s="1309"/>
      <c r="F25" s="1309"/>
      <c r="G25" s="849"/>
      <c r="H25" s="849"/>
      <c r="I25" s="1309"/>
      <c r="J25" s="1309"/>
      <c r="K25" s="857"/>
      <c r="L25" s="569"/>
      <c r="M25" s="615"/>
      <c r="N25" s="555"/>
      <c r="O25" s="553"/>
      <c r="P25" s="532"/>
      <c r="Q25" s="553" t="str">
        <f>R24 &amp; "-" &amp; T24</f>
        <v>-</v>
      </c>
      <c r="R25" s="1304"/>
      <c r="S25" s="1305"/>
      <c r="T25" s="1304"/>
      <c r="U25" s="1305"/>
      <c r="V25" s="547"/>
      <c r="W25" s="1280"/>
    </row>
    <row r="26" spans="1:33" s="445" customFormat="1" ht="15" customHeight="1">
      <c r="A26" s="1309"/>
      <c r="B26" s="1309"/>
      <c r="C26" s="1309"/>
      <c r="D26" s="1309"/>
      <c r="E26" s="1309"/>
      <c r="F26" s="1309"/>
      <c r="G26" s="851"/>
      <c r="H26" s="849"/>
      <c r="I26" s="1309"/>
      <c r="J26" s="1309"/>
      <c r="K26" s="856"/>
      <c r="L26" s="508"/>
      <c r="M26" s="527" t="s">
        <v>24</v>
      </c>
      <c r="N26" s="521"/>
      <c r="O26" s="515"/>
      <c r="P26" s="515"/>
      <c r="Q26" s="515"/>
      <c r="R26" s="542"/>
      <c r="S26" s="534"/>
      <c r="T26" s="533"/>
      <c r="U26" s="521"/>
      <c r="V26" s="530"/>
      <c r="W26" s="1281"/>
      <c r="X26" s="471"/>
      <c r="Y26" s="471"/>
      <c r="Z26" s="471"/>
      <c r="AA26" s="471"/>
      <c r="AB26" s="471"/>
      <c r="AC26" s="471"/>
      <c r="AD26" s="471"/>
      <c r="AE26" s="471"/>
      <c r="AF26" s="471"/>
      <c r="AG26" s="471"/>
    </row>
    <row r="27" spans="1:33" s="445" customFormat="1" ht="15" customHeight="1">
      <c r="A27" s="1309"/>
      <c r="B27" s="1309"/>
      <c r="C27" s="1309"/>
      <c r="D27" s="1309"/>
      <c r="E27" s="1309"/>
      <c r="F27" s="851"/>
      <c r="G27" s="851"/>
      <c r="H27" s="849"/>
      <c r="I27" s="1309"/>
      <c r="J27" s="851"/>
      <c r="K27" s="856"/>
      <c r="L27" s="508"/>
      <c r="M27" s="526" t="s">
        <v>10</v>
      </c>
      <c r="N27" s="520"/>
      <c r="O27" s="515"/>
      <c r="P27" s="515"/>
      <c r="Q27" s="515"/>
      <c r="R27" s="542"/>
      <c r="S27" s="534"/>
      <c r="T27" s="533"/>
      <c r="U27" s="520"/>
      <c r="V27" s="534"/>
      <c r="W27" s="530"/>
      <c r="X27" s="471"/>
      <c r="Y27" s="471"/>
      <c r="Z27" s="471"/>
      <c r="AA27" s="471"/>
      <c r="AB27" s="471"/>
      <c r="AC27" s="471"/>
      <c r="AD27" s="471"/>
      <c r="AE27" s="471"/>
      <c r="AF27" s="471"/>
      <c r="AG27" s="471"/>
    </row>
    <row r="28" spans="1:33" s="445" customFormat="1" ht="15" customHeight="1">
      <c r="A28" s="1309"/>
      <c r="B28" s="1309"/>
      <c r="C28" s="1309"/>
      <c r="D28" s="1309"/>
      <c r="E28" s="855"/>
      <c r="F28" s="851"/>
      <c r="G28" s="851"/>
      <c r="H28" s="851"/>
      <c r="I28" s="847"/>
      <c r="J28" s="844"/>
      <c r="K28" s="854"/>
      <c r="L28" s="508"/>
      <c r="M28" s="521" t="s">
        <v>11</v>
      </c>
      <c r="N28" s="519"/>
      <c r="O28" s="515"/>
      <c r="P28" s="515"/>
      <c r="Q28" s="515"/>
      <c r="R28" s="542"/>
      <c r="S28" s="534"/>
      <c r="T28" s="533"/>
      <c r="U28" s="519"/>
      <c r="V28" s="534"/>
      <c r="W28" s="530"/>
      <c r="X28" s="471"/>
      <c r="Y28" s="471"/>
      <c r="Z28" s="471"/>
      <c r="AA28" s="471"/>
      <c r="AB28" s="471"/>
      <c r="AC28" s="471"/>
      <c r="AD28" s="471"/>
      <c r="AE28" s="471"/>
      <c r="AF28" s="471"/>
      <c r="AG28" s="471"/>
    </row>
    <row r="29" spans="1:33" s="445" customFormat="1" ht="15" customHeight="1">
      <c r="A29" s="1309"/>
      <c r="B29" s="1309"/>
      <c r="C29" s="1309"/>
      <c r="D29" s="855"/>
      <c r="E29" s="855"/>
      <c r="F29" s="851"/>
      <c r="G29" s="851"/>
      <c r="H29" s="851"/>
      <c r="I29" s="847"/>
      <c r="J29" s="844"/>
      <c r="K29" s="854"/>
      <c r="L29" s="508"/>
      <c r="M29" s="520" t="s">
        <v>16</v>
      </c>
      <c r="N29" s="519"/>
      <c r="O29" s="515"/>
      <c r="P29" s="515"/>
      <c r="Q29" s="515"/>
      <c r="R29" s="542"/>
      <c r="S29" s="534"/>
      <c r="T29" s="533"/>
      <c r="U29" s="519"/>
      <c r="V29" s="534"/>
      <c r="W29" s="530"/>
      <c r="X29" s="471"/>
      <c r="Y29" s="471"/>
      <c r="Z29" s="471"/>
      <c r="AA29" s="471"/>
      <c r="AB29" s="471"/>
      <c r="AC29" s="471"/>
      <c r="AD29" s="471"/>
      <c r="AE29" s="471"/>
      <c r="AF29" s="471"/>
      <c r="AG29" s="471"/>
    </row>
    <row r="30" spans="1:33" s="445" customFormat="1" ht="15" customHeight="1">
      <c r="A30" s="1309"/>
      <c r="B30" s="1309"/>
      <c r="C30" s="855"/>
      <c r="D30" s="855"/>
      <c r="E30" s="855"/>
      <c r="F30" s="855"/>
      <c r="G30" s="860"/>
      <c r="H30" s="847"/>
      <c r="I30" s="858"/>
      <c r="J30" s="844"/>
      <c r="K30" s="859"/>
      <c r="L30" s="508"/>
      <c r="M30" s="519" t="s">
        <v>17</v>
      </c>
      <c r="N30" s="519"/>
      <c r="O30" s="515"/>
      <c r="P30" s="515"/>
      <c r="Q30" s="515"/>
      <c r="R30" s="542"/>
      <c r="S30" s="534"/>
      <c r="T30" s="533"/>
      <c r="U30" s="519"/>
      <c r="V30" s="534"/>
      <c r="W30" s="530"/>
      <c r="X30" s="471"/>
      <c r="Y30" s="471"/>
      <c r="Z30" s="471"/>
      <c r="AA30" s="471"/>
      <c r="AB30" s="471"/>
      <c r="AC30" s="471"/>
      <c r="AD30" s="471"/>
      <c r="AE30" s="471"/>
      <c r="AF30" s="471"/>
      <c r="AG30" s="471"/>
    </row>
    <row r="31" spans="1:33" s="445" customFormat="1" ht="15" customHeight="1">
      <c r="A31" s="1309"/>
      <c r="B31" s="855"/>
      <c r="C31" s="855"/>
      <c r="D31" s="855"/>
      <c r="E31" s="855"/>
      <c r="F31" s="855"/>
      <c r="G31" s="860"/>
      <c r="H31" s="847"/>
      <c r="I31" s="847"/>
      <c r="J31" s="844"/>
      <c r="K31" s="854"/>
      <c r="L31" s="508"/>
      <c r="M31" s="528" t="s">
        <v>18</v>
      </c>
      <c r="N31" s="519"/>
      <c r="O31" s="515"/>
      <c r="P31" s="515"/>
      <c r="Q31" s="515"/>
      <c r="R31" s="542"/>
      <c r="S31" s="534"/>
      <c r="T31" s="533"/>
      <c r="U31" s="519"/>
      <c r="V31" s="534"/>
      <c r="W31" s="530"/>
      <c r="X31" s="471"/>
      <c r="Y31" s="471"/>
      <c r="Z31" s="471"/>
      <c r="AA31" s="471"/>
      <c r="AB31" s="471"/>
      <c r="AC31" s="471"/>
      <c r="AD31" s="471"/>
      <c r="AE31" s="471"/>
      <c r="AF31" s="471"/>
      <c r="AG31" s="471"/>
    </row>
    <row r="32" spans="1:33" s="445" customFormat="1" ht="15" customHeight="1">
      <c r="A32" s="843"/>
      <c r="B32" s="843"/>
      <c r="C32" s="843"/>
      <c r="D32" s="843"/>
      <c r="E32" s="843"/>
      <c r="F32" s="843"/>
      <c r="G32" s="843"/>
      <c r="H32" s="843"/>
      <c r="I32" s="843"/>
      <c r="J32" s="843"/>
      <c r="K32" s="843"/>
      <c r="L32" s="508"/>
      <c r="M32" s="535" t="s">
        <v>308</v>
      </c>
      <c r="N32" s="519"/>
      <c r="O32" s="515"/>
      <c r="P32" s="515"/>
      <c r="Q32" s="515"/>
      <c r="R32" s="542"/>
      <c r="S32" s="534"/>
      <c r="T32" s="533"/>
      <c r="U32" s="519"/>
      <c r="V32" s="534"/>
      <c r="W32" s="530"/>
      <c r="X32" s="471"/>
      <c r="Y32" s="471"/>
      <c r="Z32" s="471"/>
      <c r="AA32" s="471"/>
      <c r="AB32" s="471"/>
      <c r="AC32" s="471"/>
      <c r="AD32" s="471"/>
      <c r="AE32" s="471"/>
      <c r="AF32" s="471"/>
      <c r="AG32" s="471"/>
    </row>
    <row r="33" spans="12:23" ht="3" customHeight="1">
      <c r="L33" s="455"/>
      <c r="M33" s="455"/>
      <c r="N33" s="455"/>
      <c r="O33" s="455"/>
      <c r="P33" s="455"/>
      <c r="Q33" s="455"/>
      <c r="R33" s="455"/>
      <c r="S33" s="455"/>
      <c r="T33" s="455"/>
      <c r="U33" s="455"/>
    </row>
    <row r="34" spans="12:23" ht="133.5" customHeight="1">
      <c r="L34" s="1">
        <v>1</v>
      </c>
      <c r="M34" s="1272" t="s">
        <v>722</v>
      </c>
      <c r="N34" s="1272"/>
      <c r="O34" s="1272"/>
      <c r="P34" s="1272"/>
      <c r="Q34" s="1272"/>
      <c r="R34" s="1272"/>
      <c r="S34" s="1272"/>
      <c r="T34" s="1272"/>
      <c r="U34" s="1272"/>
      <c r="V34" s="1272"/>
      <c r="W34" s="1272"/>
    </row>
  </sheetData>
  <sheetProtection password="FA9C" sheet="1" objects="1" scenarios="1" formatColumns="0" formatRows="0"/>
  <dataConsolidate/>
  <mergeCells count="37">
    <mergeCell ref="L5:T5"/>
    <mergeCell ref="O9:T9"/>
    <mergeCell ref="O10:T10"/>
    <mergeCell ref="W13:W16"/>
    <mergeCell ref="S16:T16"/>
    <mergeCell ref="V14:V16"/>
    <mergeCell ref="L13:V13"/>
    <mergeCell ref="L14:L16"/>
    <mergeCell ref="M14:M16"/>
    <mergeCell ref="U14:U16"/>
    <mergeCell ref="O14:T14"/>
    <mergeCell ref="O7:T7"/>
    <mergeCell ref="O8:T8"/>
    <mergeCell ref="O15:O16"/>
    <mergeCell ref="R15:T15"/>
    <mergeCell ref="O12:U12"/>
    <mergeCell ref="A18:A31"/>
    <mergeCell ref="O18:V18"/>
    <mergeCell ref="B19:B30"/>
    <mergeCell ref="O19:V19"/>
    <mergeCell ref="C20:C29"/>
    <mergeCell ref="O20:V20"/>
    <mergeCell ref="D21:D28"/>
    <mergeCell ref="O21:V21"/>
    <mergeCell ref="E22:E27"/>
    <mergeCell ref="I22:I27"/>
    <mergeCell ref="O22:V22"/>
    <mergeCell ref="F23:F26"/>
    <mergeCell ref="J23:J26"/>
    <mergeCell ref="O23:V23"/>
    <mergeCell ref="R24:R25"/>
    <mergeCell ref="S24:S25"/>
    <mergeCell ref="T24:T25"/>
    <mergeCell ref="U24:U25"/>
    <mergeCell ref="M34:W34"/>
    <mergeCell ref="W24:W26"/>
    <mergeCell ref="S17:T17"/>
  </mergeCells>
  <dataValidations count="11">
    <dataValidation allowBlank="1" prompt="Для выбора выполните двойной щелчок левой клавиши мыши по соответствующей ячейке." sqref="WVT983066:WWE98307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W27:W32 L65562:W65568 L131098:W131104 L196634:W196640 L262170:W262176 L327706:W327712 L393242:W393248 L458778:W458784 L524314:W524320 L589850:W589856 L655386:W655392 L720922:W720928 L786458:W786464 L851994:W852000 L917530:W917536 L983066:W983072 L26:V32"/>
    <dataValidation type="list" allowBlank="1" showInputMessage="1" showErrorMessage="1" errorTitle="Ошибка" error="Выберите значение из списка" sqref="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formula1>kind_of_scheme_in</formula1>
    </dataValidation>
    <dataValidation type="textLength" operator="lessThanOrEqual" allowBlank="1" showInputMessage="1" showErrorMessage="1" errorTitle="Ошибка" error="Допускается ввод не более 900 символов!" sqref="WWE983058:WWE98306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JS18:JS24 TO18:TO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ADK18:ADK24">
      <formula1>900</formula1>
    </dataValidation>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formula1>kind_of_cons</formula1>
    </dataValidation>
    <dataValidation type="list" allowBlank="1" showInputMessage="1" errorTitle="Ошибка" error="Выберите значение из списка" prompt="Выберите значение из списка" sqref="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JI24 WLY98306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TE24">
      <formula1>kind_of_heat_transfer</formula1>
    </dataValidation>
    <dataValidation type="decimal" allowBlank="1" showErrorMessage="1" errorTitle="Ошибка" error="Допускается ввод только неотрицательных чисел!" sqref="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24 JK24 WVW98306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TG24">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WWB983064:WWB98306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dataValidation allowBlank="1" showInputMessage="1" showErrorMessage="1" prompt="Для выбора выполните двойной щелчок левой клавиши мыши по соответствующей ячейке." sqref="ADI24 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U196632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U24 U262168 U327704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393240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458776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524312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589848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655384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720920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786456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851992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917528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983064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65560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131096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WWC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JQ24 TM24 WWA24:WWA25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 type="list" allowBlank="1" showInputMessage="1" showErrorMessage="1" errorTitle="Ошибка" error="Выберите значение из списка" prompt="Выберите значение из списка" sqref="M24">
      <formula1>kind_of_heat_transfer</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4">
    <tabColor indexed="22"/>
  </sheetPr>
  <dimension ref="A1:T19"/>
  <sheetViews>
    <sheetView showGridLines="0" topLeftCell="E1" zoomScaleNormal="100" workbookViewId="0"/>
  </sheetViews>
  <sheetFormatPr defaultColWidth="10.5703125" defaultRowHeight="14.25"/>
  <cols>
    <col min="1" max="1" width="3.7109375" style="560" hidden="1" customWidth="1"/>
    <col min="2" max="4" width="3.7109375" style="554" hidden="1" customWidth="1"/>
    <col min="5" max="5" width="3.7109375" style="500" customWidth="1"/>
    <col min="6" max="6" width="9.7109375" style="493" customWidth="1"/>
    <col min="7" max="7" width="37.7109375" style="493" customWidth="1"/>
    <col min="8" max="8" width="66.85546875" style="493" customWidth="1"/>
    <col min="9" max="9" width="115.7109375" style="493" customWidth="1"/>
    <col min="10" max="11" width="10.5703125" style="554"/>
    <col min="12" max="12" width="11.140625" style="554" customWidth="1"/>
    <col min="13" max="20" width="10.5703125" style="554"/>
    <col min="21" max="16384" width="10.5703125" style="493"/>
  </cols>
  <sheetData>
    <row r="1" spans="1:20" ht="3" customHeight="1">
      <c r="A1" s="560" t="s">
        <v>50</v>
      </c>
    </row>
    <row r="2" spans="1:20" ht="22.5">
      <c r="F2" s="1273" t="s">
        <v>470</v>
      </c>
      <c r="G2" s="1274"/>
      <c r="H2" s="1275"/>
      <c r="I2" s="609"/>
    </row>
    <row r="3" spans="1:20" ht="3" customHeight="1"/>
    <row r="4" spans="1:20" s="539" customFormat="1" ht="11.25">
      <c r="A4" s="559"/>
      <c r="B4" s="559"/>
      <c r="C4" s="559"/>
      <c r="D4" s="559"/>
      <c r="F4" s="1234" t="s">
        <v>445</v>
      </c>
      <c r="G4" s="1234"/>
      <c r="H4" s="1234"/>
      <c r="I4" s="1276" t="s">
        <v>446</v>
      </c>
      <c r="J4" s="559"/>
      <c r="K4" s="559"/>
      <c r="L4" s="559"/>
      <c r="M4" s="559"/>
      <c r="N4" s="559"/>
      <c r="O4" s="559"/>
      <c r="P4" s="559"/>
      <c r="Q4" s="559"/>
      <c r="R4" s="559"/>
      <c r="S4" s="559"/>
      <c r="T4" s="559"/>
    </row>
    <row r="5" spans="1:20" s="539" customFormat="1" ht="11.25" customHeight="1">
      <c r="A5" s="559"/>
      <c r="B5" s="559"/>
      <c r="C5" s="559"/>
      <c r="D5" s="559"/>
      <c r="F5" s="575" t="s">
        <v>91</v>
      </c>
      <c r="G5" s="587" t="s">
        <v>448</v>
      </c>
      <c r="H5" s="574" t="s">
        <v>439</v>
      </c>
      <c r="I5" s="1276"/>
      <c r="J5" s="559"/>
      <c r="K5" s="559"/>
      <c r="L5" s="559"/>
      <c r="M5" s="559"/>
      <c r="N5" s="559"/>
      <c r="O5" s="559"/>
      <c r="P5" s="559"/>
      <c r="Q5" s="559"/>
      <c r="R5" s="559"/>
      <c r="S5" s="559"/>
      <c r="T5" s="559"/>
    </row>
    <row r="6" spans="1:20" s="539" customFormat="1" ht="12" customHeight="1">
      <c r="A6" s="559"/>
      <c r="B6" s="559"/>
      <c r="C6" s="559"/>
      <c r="D6" s="559"/>
      <c r="F6" s="576" t="s">
        <v>92</v>
      </c>
      <c r="G6" s="578">
        <v>2</v>
      </c>
      <c r="H6" s="579">
        <v>3</v>
      </c>
      <c r="I6" s="577">
        <v>4</v>
      </c>
      <c r="J6" s="559">
        <v>4</v>
      </c>
      <c r="K6" s="559"/>
      <c r="L6" s="559"/>
      <c r="M6" s="559"/>
      <c r="N6" s="559"/>
      <c r="O6" s="559"/>
      <c r="P6" s="559"/>
      <c r="Q6" s="559"/>
      <c r="R6" s="559"/>
      <c r="S6" s="559"/>
      <c r="T6" s="559"/>
    </row>
    <row r="7" spans="1:20" s="539" customFormat="1" ht="18.75">
      <c r="A7" s="559"/>
      <c r="B7" s="559"/>
      <c r="C7" s="559"/>
      <c r="D7" s="559"/>
      <c r="F7" s="585">
        <v>1</v>
      </c>
      <c r="G7" s="601" t="s">
        <v>471</v>
      </c>
      <c r="H7" s="573" t="str">
        <f>IF(dateCh="","",dateCh)</f>
        <v>07.11.2022</v>
      </c>
      <c r="I7" s="550" t="s">
        <v>472</v>
      </c>
      <c r="J7" s="584"/>
      <c r="K7" s="559"/>
      <c r="L7" s="559"/>
      <c r="M7" s="559"/>
      <c r="N7" s="559"/>
      <c r="O7" s="559"/>
      <c r="P7" s="559"/>
      <c r="Q7" s="559"/>
      <c r="R7" s="559"/>
      <c r="S7" s="559"/>
      <c r="T7" s="559"/>
    </row>
    <row r="8" spans="1:20" s="539" customFormat="1" ht="45">
      <c r="A8" s="1277">
        <v>1</v>
      </c>
      <c r="B8" s="559"/>
      <c r="C8" s="559"/>
      <c r="D8" s="559"/>
      <c r="F8" s="585" t="e">
        <f ca="1">"2." &amp;mergeValue(A8)</f>
        <v>#NAME?</v>
      </c>
      <c r="G8" s="601" t="s">
        <v>473</v>
      </c>
      <c r="H8" s="573"/>
      <c r="I8" s="550" t="s">
        <v>568</v>
      </c>
      <c r="J8" s="584"/>
      <c r="K8" s="559"/>
      <c r="L8" s="559"/>
      <c r="M8" s="559"/>
      <c r="N8" s="559"/>
      <c r="O8" s="559"/>
      <c r="P8" s="559"/>
      <c r="Q8" s="559"/>
      <c r="R8" s="559"/>
      <c r="S8" s="559"/>
      <c r="T8" s="559"/>
    </row>
    <row r="9" spans="1:20" s="539" customFormat="1" ht="22.5">
      <c r="A9" s="1277"/>
      <c r="B9" s="559"/>
      <c r="C9" s="559"/>
      <c r="D9" s="559"/>
      <c r="F9" s="585" t="e">
        <f ca="1">"3." &amp;mergeValue(A9)</f>
        <v>#NAME?</v>
      </c>
      <c r="G9" s="601" t="s">
        <v>474</v>
      </c>
      <c r="H9" s="573"/>
      <c r="I9" s="550" t="s">
        <v>566</v>
      </c>
      <c r="J9" s="584"/>
      <c r="K9" s="559"/>
      <c r="L9" s="559"/>
      <c r="M9" s="559"/>
      <c r="N9" s="559"/>
      <c r="O9" s="559"/>
      <c r="P9" s="559"/>
      <c r="Q9" s="559"/>
      <c r="R9" s="559"/>
      <c r="S9" s="559"/>
      <c r="T9" s="559"/>
    </row>
    <row r="10" spans="1:20" s="539" customFormat="1" ht="22.5">
      <c r="A10" s="1277"/>
      <c r="B10" s="559"/>
      <c r="C10" s="559"/>
      <c r="D10" s="559"/>
      <c r="F10" s="585" t="e">
        <f ca="1">"4."&amp;mergeValue(A10)</f>
        <v>#NAME?</v>
      </c>
      <c r="G10" s="601" t="s">
        <v>475</v>
      </c>
      <c r="H10" s="574" t="s">
        <v>449</v>
      </c>
      <c r="I10" s="550"/>
      <c r="J10" s="584"/>
      <c r="K10" s="559"/>
      <c r="L10" s="559"/>
      <c r="M10" s="559"/>
      <c r="N10" s="559"/>
      <c r="O10" s="559"/>
      <c r="P10" s="559"/>
      <c r="Q10" s="559"/>
      <c r="R10" s="559"/>
      <c r="S10" s="559"/>
      <c r="T10" s="559"/>
    </row>
    <row r="11" spans="1:20" s="539" customFormat="1" ht="18.75">
      <c r="A11" s="1277"/>
      <c r="B11" s="1277">
        <v>1</v>
      </c>
      <c r="C11" s="592"/>
      <c r="D11" s="592"/>
      <c r="F11" s="585" t="e">
        <f ca="1">"4."&amp;mergeValue(A11) &amp;"."&amp;mergeValue(B11)</f>
        <v>#NAME?</v>
      </c>
      <c r="G11" s="580" t="s">
        <v>570</v>
      </c>
      <c r="H11" s="573" t="str">
        <f>IF(region_name="","",region_name)</f>
        <v>Республика Татарстан</v>
      </c>
      <c r="I11" s="550" t="s">
        <v>478</v>
      </c>
      <c r="J11" s="584"/>
      <c r="K11" s="559"/>
      <c r="L11" s="559"/>
      <c r="M11" s="559"/>
      <c r="N11" s="559"/>
      <c r="O11" s="559"/>
      <c r="P11" s="559"/>
      <c r="Q11" s="559"/>
      <c r="R11" s="559"/>
      <c r="S11" s="559"/>
      <c r="T11" s="559"/>
    </row>
    <row r="12" spans="1:20" s="539" customFormat="1" ht="22.5">
      <c r="A12" s="1277"/>
      <c r="B12" s="1277"/>
      <c r="C12" s="1277">
        <v>1</v>
      </c>
      <c r="D12" s="592"/>
      <c r="F12" s="585" t="e">
        <f ca="1">"4."&amp;mergeValue(A12) &amp;"."&amp;mergeValue(B12)&amp;"."&amp;mergeValue(C12)</f>
        <v>#NAME?</v>
      </c>
      <c r="G12" s="591" t="s">
        <v>476</v>
      </c>
      <c r="H12" s="573"/>
      <c r="I12" s="550" t="s">
        <v>479</v>
      </c>
      <c r="J12" s="584"/>
      <c r="K12" s="559"/>
      <c r="L12" s="559"/>
      <c r="M12" s="559"/>
      <c r="N12" s="559"/>
      <c r="O12" s="559"/>
      <c r="P12" s="559"/>
      <c r="Q12" s="559"/>
      <c r="R12" s="559"/>
      <c r="S12" s="559"/>
      <c r="T12" s="559"/>
    </row>
    <row r="13" spans="1:20" s="539" customFormat="1" ht="39" customHeight="1">
      <c r="A13" s="1277"/>
      <c r="B13" s="1277"/>
      <c r="C13" s="1277"/>
      <c r="D13" s="592">
        <v>1</v>
      </c>
      <c r="F13" s="585" t="e">
        <f ca="1">"4."&amp;mergeValue(A13) &amp;"."&amp;mergeValue(B13)&amp;"."&amp;mergeValue(C13)&amp;"."&amp;mergeValue(D13)</f>
        <v>#NAME?</v>
      </c>
      <c r="G13" s="602" t="s">
        <v>477</v>
      </c>
      <c r="H13" s="573"/>
      <c r="I13" s="1278" t="s">
        <v>569</v>
      </c>
      <c r="J13" s="584"/>
      <c r="K13" s="559"/>
      <c r="L13" s="559"/>
      <c r="M13" s="559"/>
      <c r="N13" s="559"/>
      <c r="O13" s="559"/>
      <c r="P13" s="559"/>
      <c r="Q13" s="559"/>
      <c r="R13" s="559"/>
      <c r="S13" s="559"/>
      <c r="T13" s="559"/>
    </row>
    <row r="14" spans="1:20" s="539" customFormat="1" ht="18.75">
      <c r="A14" s="1277"/>
      <c r="B14" s="1277"/>
      <c r="C14" s="1277"/>
      <c r="D14" s="592"/>
      <c r="F14" s="588"/>
      <c r="G14" s="520" t="s">
        <v>4</v>
      </c>
      <c r="H14" s="593"/>
      <c r="I14" s="1278"/>
      <c r="J14" s="584"/>
      <c r="K14" s="559"/>
      <c r="L14" s="559"/>
      <c r="M14" s="559"/>
      <c r="N14" s="559"/>
      <c r="O14" s="559"/>
      <c r="P14" s="559"/>
      <c r="Q14" s="559"/>
      <c r="R14" s="559"/>
      <c r="S14" s="559"/>
      <c r="T14" s="559"/>
    </row>
    <row r="15" spans="1:20" s="539" customFormat="1" ht="18.75">
      <c r="A15" s="1277"/>
      <c r="B15" s="1277"/>
      <c r="C15" s="592"/>
      <c r="D15" s="592"/>
      <c r="F15" s="603"/>
      <c r="G15" s="546" t="s">
        <v>401</v>
      </c>
      <c r="H15" s="604"/>
      <c r="I15" s="605"/>
      <c r="J15" s="584"/>
      <c r="K15" s="559"/>
      <c r="L15" s="559"/>
      <c r="M15" s="559"/>
      <c r="N15" s="559"/>
      <c r="O15" s="559"/>
      <c r="P15" s="559"/>
      <c r="Q15" s="559"/>
      <c r="R15" s="559"/>
      <c r="S15" s="559"/>
      <c r="T15" s="559"/>
    </row>
    <row r="16" spans="1:20" s="539" customFormat="1" ht="18.75">
      <c r="A16" s="1277"/>
      <c r="B16" s="559"/>
      <c r="C16" s="559"/>
      <c r="D16" s="559"/>
      <c r="F16" s="588"/>
      <c r="G16" s="528" t="s">
        <v>483</v>
      </c>
      <c r="H16" s="589"/>
      <c r="I16" s="590"/>
      <c r="J16" s="584"/>
      <c r="K16" s="559"/>
      <c r="L16" s="559"/>
      <c r="M16" s="559"/>
      <c r="N16" s="559"/>
      <c r="O16" s="559"/>
      <c r="P16" s="559"/>
      <c r="Q16" s="559"/>
      <c r="R16" s="559"/>
      <c r="S16" s="559"/>
      <c r="T16" s="559"/>
    </row>
    <row r="17" spans="1:20" s="539" customFormat="1" ht="18.75">
      <c r="A17" s="559"/>
      <c r="B17" s="559"/>
      <c r="C17" s="559"/>
      <c r="D17" s="559"/>
      <c r="F17" s="588"/>
      <c r="G17" s="535" t="s">
        <v>482</v>
      </c>
      <c r="H17" s="589"/>
      <c r="I17" s="590"/>
      <c r="J17" s="584"/>
      <c r="K17" s="559"/>
      <c r="L17" s="559"/>
      <c r="M17" s="559"/>
      <c r="N17" s="559"/>
      <c r="O17" s="559"/>
      <c r="P17" s="559"/>
      <c r="Q17" s="559"/>
      <c r="R17" s="559"/>
      <c r="S17" s="559"/>
      <c r="T17" s="559"/>
    </row>
    <row r="18" spans="1:20" s="582" customFormat="1" ht="3" customHeight="1">
      <c r="A18" s="583"/>
      <c r="B18" s="583"/>
      <c r="C18" s="583"/>
      <c r="D18" s="583"/>
      <c r="F18" s="594"/>
      <c r="G18" s="595"/>
      <c r="H18" s="596"/>
      <c r="I18" s="597"/>
      <c r="J18" s="583"/>
      <c r="K18" s="583"/>
      <c r="L18" s="583"/>
      <c r="M18" s="583"/>
      <c r="N18" s="583"/>
      <c r="O18" s="583"/>
      <c r="P18" s="583"/>
      <c r="Q18" s="583"/>
      <c r="R18" s="583"/>
      <c r="S18" s="583"/>
      <c r="T18" s="583"/>
    </row>
    <row r="19" spans="1:20" s="582" customFormat="1" ht="15" customHeight="1">
      <c r="A19" s="583"/>
      <c r="B19" s="583"/>
      <c r="C19" s="583"/>
      <c r="D19" s="583"/>
      <c r="F19" s="581"/>
      <c r="G19" s="1272" t="s">
        <v>571</v>
      </c>
      <c r="H19" s="1272"/>
      <c r="I19" s="563"/>
      <c r="J19" s="583"/>
      <c r="K19" s="583"/>
      <c r="L19" s="583"/>
      <c r="M19" s="583"/>
      <c r="N19" s="583"/>
      <c r="O19" s="583"/>
      <c r="P19" s="583"/>
      <c r="Q19" s="583"/>
      <c r="R19" s="583"/>
      <c r="S19" s="583"/>
      <c r="T19" s="58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4">
    <tabColor rgb="FFEAEBEE"/>
    <pageSetUpPr fitToPage="1"/>
  </sheetPr>
  <dimension ref="A1:AJ34"/>
  <sheetViews>
    <sheetView showGridLines="0" topLeftCell="I4" zoomScaleNormal="100" workbookViewId="0"/>
  </sheetViews>
  <sheetFormatPr defaultColWidth="10.5703125" defaultRowHeight="14.25"/>
  <cols>
    <col min="1" max="6" width="10.5703125" style="554" hidden="1" customWidth="1"/>
    <col min="7" max="8" width="9.140625" style="560" hidden="1" customWidth="1"/>
    <col min="9" max="9" width="3.7109375" style="501" customWidth="1"/>
    <col min="10" max="11" width="3.7109375" style="500" customWidth="1"/>
    <col min="12" max="12" width="12.7109375" style="493" customWidth="1"/>
    <col min="13" max="13" width="44.7109375" style="493" customWidth="1"/>
    <col min="14" max="14" width="1.7109375" style="493" hidden="1" customWidth="1"/>
    <col min="15" max="15" width="23.7109375" style="493" customWidth="1"/>
    <col min="16" max="17" width="1.7109375" style="493" hidden="1" customWidth="1"/>
    <col min="18" max="18" width="11.7109375" style="493" customWidth="1"/>
    <col min="19" max="19" width="3.7109375" style="493" customWidth="1"/>
    <col min="20" max="20" width="11.7109375" style="493" customWidth="1"/>
    <col min="21" max="21" width="8.5703125" style="493" hidden="1" customWidth="1"/>
    <col min="22" max="22" width="4.7109375" style="493" customWidth="1"/>
    <col min="23" max="23" width="115.7109375" style="493" customWidth="1"/>
    <col min="24" max="35" width="10.5703125" style="554"/>
    <col min="36" max="256" width="10.5703125" style="493"/>
    <col min="257" max="264" width="0" style="493" hidden="1" customWidth="1"/>
    <col min="265" max="267" width="3.7109375" style="493" customWidth="1"/>
    <col min="268" max="268" width="12.7109375" style="493" customWidth="1"/>
    <col min="269" max="269" width="47.42578125" style="493" customWidth="1"/>
    <col min="270" max="273" width="0" style="493" hidden="1" customWidth="1"/>
    <col min="274" max="274" width="11.7109375" style="493" customWidth="1"/>
    <col min="275" max="275" width="6.42578125" style="493" bestFit="1" customWidth="1"/>
    <col min="276" max="276" width="11.7109375" style="493" customWidth="1"/>
    <col min="277" max="277" width="0" style="493" hidden="1" customWidth="1"/>
    <col min="278" max="278" width="3.7109375" style="493" customWidth="1"/>
    <col min="279" max="279" width="11.140625" style="493" bestFit="1" customWidth="1"/>
    <col min="280" max="512" width="10.5703125" style="493"/>
    <col min="513" max="520" width="0" style="493" hidden="1" customWidth="1"/>
    <col min="521" max="523" width="3.7109375" style="493" customWidth="1"/>
    <col min="524" max="524" width="12.7109375" style="493" customWidth="1"/>
    <col min="525" max="525" width="47.42578125" style="493" customWidth="1"/>
    <col min="526" max="529" width="0" style="493" hidden="1" customWidth="1"/>
    <col min="530" max="530" width="11.7109375" style="493" customWidth="1"/>
    <col min="531" max="531" width="6.42578125" style="493" bestFit="1" customWidth="1"/>
    <col min="532" max="532" width="11.7109375" style="493" customWidth="1"/>
    <col min="533" max="533" width="0" style="493" hidden="1" customWidth="1"/>
    <col min="534" max="534" width="3.7109375" style="493" customWidth="1"/>
    <col min="535" max="535" width="11.140625" style="493" bestFit="1" customWidth="1"/>
    <col min="536" max="768" width="10.5703125" style="493"/>
    <col min="769" max="776" width="0" style="493" hidden="1" customWidth="1"/>
    <col min="777" max="779" width="3.7109375" style="493" customWidth="1"/>
    <col min="780" max="780" width="12.7109375" style="493" customWidth="1"/>
    <col min="781" max="781" width="47.42578125" style="493" customWidth="1"/>
    <col min="782" max="785" width="0" style="493" hidden="1" customWidth="1"/>
    <col min="786" max="786" width="11.7109375" style="493" customWidth="1"/>
    <col min="787" max="787" width="6.42578125" style="493" bestFit="1" customWidth="1"/>
    <col min="788" max="788" width="11.7109375" style="493" customWidth="1"/>
    <col min="789" max="789" width="0" style="493" hidden="1" customWidth="1"/>
    <col min="790" max="790" width="3.7109375" style="493" customWidth="1"/>
    <col min="791" max="791" width="11.140625" style="493" bestFit="1" customWidth="1"/>
    <col min="792" max="1024" width="10.5703125" style="493"/>
    <col min="1025" max="1032" width="0" style="493" hidden="1" customWidth="1"/>
    <col min="1033" max="1035" width="3.7109375" style="493" customWidth="1"/>
    <col min="1036" max="1036" width="12.7109375" style="493" customWidth="1"/>
    <col min="1037" max="1037" width="47.42578125" style="493" customWidth="1"/>
    <col min="1038" max="1041" width="0" style="493" hidden="1" customWidth="1"/>
    <col min="1042" max="1042" width="11.7109375" style="493" customWidth="1"/>
    <col min="1043" max="1043" width="6.42578125" style="493" bestFit="1" customWidth="1"/>
    <col min="1044" max="1044" width="11.7109375" style="493" customWidth="1"/>
    <col min="1045" max="1045" width="0" style="493" hidden="1" customWidth="1"/>
    <col min="1046" max="1046" width="3.7109375" style="493" customWidth="1"/>
    <col min="1047" max="1047" width="11.140625" style="493" bestFit="1" customWidth="1"/>
    <col min="1048" max="1280" width="10.5703125" style="493"/>
    <col min="1281" max="1288" width="0" style="493" hidden="1" customWidth="1"/>
    <col min="1289" max="1291" width="3.7109375" style="493" customWidth="1"/>
    <col min="1292" max="1292" width="12.7109375" style="493" customWidth="1"/>
    <col min="1293" max="1293" width="47.42578125" style="493" customWidth="1"/>
    <col min="1294" max="1297" width="0" style="493" hidden="1" customWidth="1"/>
    <col min="1298" max="1298" width="11.7109375" style="493" customWidth="1"/>
    <col min="1299" max="1299" width="6.42578125" style="493" bestFit="1" customWidth="1"/>
    <col min="1300" max="1300" width="11.7109375" style="493" customWidth="1"/>
    <col min="1301" max="1301" width="0" style="493" hidden="1" customWidth="1"/>
    <col min="1302" max="1302" width="3.7109375" style="493" customWidth="1"/>
    <col min="1303" max="1303" width="11.140625" style="493" bestFit="1" customWidth="1"/>
    <col min="1304" max="1536" width="10.5703125" style="493"/>
    <col min="1537" max="1544" width="0" style="493" hidden="1" customWidth="1"/>
    <col min="1545" max="1547" width="3.7109375" style="493" customWidth="1"/>
    <col min="1548" max="1548" width="12.7109375" style="493" customWidth="1"/>
    <col min="1549" max="1549" width="47.42578125" style="493" customWidth="1"/>
    <col min="1550" max="1553" width="0" style="493" hidden="1" customWidth="1"/>
    <col min="1554" max="1554" width="11.7109375" style="493" customWidth="1"/>
    <col min="1555" max="1555" width="6.42578125" style="493" bestFit="1" customWidth="1"/>
    <col min="1556" max="1556" width="11.7109375" style="493" customWidth="1"/>
    <col min="1557" max="1557" width="0" style="493" hidden="1" customWidth="1"/>
    <col min="1558" max="1558" width="3.7109375" style="493" customWidth="1"/>
    <col min="1559" max="1559" width="11.140625" style="493" bestFit="1" customWidth="1"/>
    <col min="1560" max="1792" width="10.5703125" style="493"/>
    <col min="1793" max="1800" width="0" style="493" hidden="1" customWidth="1"/>
    <col min="1801" max="1803" width="3.7109375" style="493" customWidth="1"/>
    <col min="1804" max="1804" width="12.7109375" style="493" customWidth="1"/>
    <col min="1805" max="1805" width="47.42578125" style="493" customWidth="1"/>
    <col min="1806" max="1809" width="0" style="493" hidden="1" customWidth="1"/>
    <col min="1810" max="1810" width="11.7109375" style="493" customWidth="1"/>
    <col min="1811" max="1811" width="6.42578125" style="493" bestFit="1" customWidth="1"/>
    <col min="1812" max="1812" width="11.7109375" style="493" customWidth="1"/>
    <col min="1813" max="1813" width="0" style="493" hidden="1" customWidth="1"/>
    <col min="1814" max="1814" width="3.7109375" style="493" customWidth="1"/>
    <col min="1815" max="1815" width="11.140625" style="493" bestFit="1" customWidth="1"/>
    <col min="1816" max="2048" width="10.5703125" style="493"/>
    <col min="2049" max="2056" width="0" style="493" hidden="1" customWidth="1"/>
    <col min="2057" max="2059" width="3.7109375" style="493" customWidth="1"/>
    <col min="2060" max="2060" width="12.7109375" style="493" customWidth="1"/>
    <col min="2061" max="2061" width="47.42578125" style="493" customWidth="1"/>
    <col min="2062" max="2065" width="0" style="493" hidden="1" customWidth="1"/>
    <col min="2066" max="2066" width="11.7109375" style="493" customWidth="1"/>
    <col min="2067" max="2067" width="6.42578125" style="493" bestFit="1" customWidth="1"/>
    <col min="2068" max="2068" width="11.7109375" style="493" customWidth="1"/>
    <col min="2069" max="2069" width="0" style="493" hidden="1" customWidth="1"/>
    <col min="2070" max="2070" width="3.7109375" style="493" customWidth="1"/>
    <col min="2071" max="2071" width="11.140625" style="493" bestFit="1" customWidth="1"/>
    <col min="2072" max="2304" width="10.5703125" style="493"/>
    <col min="2305" max="2312" width="0" style="493" hidden="1" customWidth="1"/>
    <col min="2313" max="2315" width="3.7109375" style="493" customWidth="1"/>
    <col min="2316" max="2316" width="12.7109375" style="493" customWidth="1"/>
    <col min="2317" max="2317" width="47.42578125" style="493" customWidth="1"/>
    <col min="2318" max="2321" width="0" style="493" hidden="1" customWidth="1"/>
    <col min="2322" max="2322" width="11.7109375" style="493" customWidth="1"/>
    <col min="2323" max="2323" width="6.42578125" style="493" bestFit="1" customWidth="1"/>
    <col min="2324" max="2324" width="11.7109375" style="493" customWidth="1"/>
    <col min="2325" max="2325" width="0" style="493" hidden="1" customWidth="1"/>
    <col min="2326" max="2326" width="3.7109375" style="493" customWidth="1"/>
    <col min="2327" max="2327" width="11.140625" style="493" bestFit="1" customWidth="1"/>
    <col min="2328" max="2560" width="10.5703125" style="493"/>
    <col min="2561" max="2568" width="0" style="493" hidden="1" customWidth="1"/>
    <col min="2569" max="2571" width="3.7109375" style="493" customWidth="1"/>
    <col min="2572" max="2572" width="12.7109375" style="493" customWidth="1"/>
    <col min="2573" max="2573" width="47.42578125" style="493" customWidth="1"/>
    <col min="2574" max="2577" width="0" style="493" hidden="1" customWidth="1"/>
    <col min="2578" max="2578" width="11.7109375" style="493" customWidth="1"/>
    <col min="2579" max="2579" width="6.42578125" style="493" bestFit="1" customWidth="1"/>
    <col min="2580" max="2580" width="11.7109375" style="493" customWidth="1"/>
    <col min="2581" max="2581" width="0" style="493" hidden="1" customWidth="1"/>
    <col min="2582" max="2582" width="3.7109375" style="493" customWidth="1"/>
    <col min="2583" max="2583" width="11.140625" style="493" bestFit="1" customWidth="1"/>
    <col min="2584" max="2816" width="10.5703125" style="493"/>
    <col min="2817" max="2824" width="0" style="493" hidden="1" customWidth="1"/>
    <col min="2825" max="2827" width="3.7109375" style="493" customWidth="1"/>
    <col min="2828" max="2828" width="12.7109375" style="493" customWidth="1"/>
    <col min="2829" max="2829" width="47.42578125" style="493" customWidth="1"/>
    <col min="2830" max="2833" width="0" style="493" hidden="1" customWidth="1"/>
    <col min="2834" max="2834" width="11.7109375" style="493" customWidth="1"/>
    <col min="2835" max="2835" width="6.42578125" style="493" bestFit="1" customWidth="1"/>
    <col min="2836" max="2836" width="11.7109375" style="493" customWidth="1"/>
    <col min="2837" max="2837" width="0" style="493" hidden="1" customWidth="1"/>
    <col min="2838" max="2838" width="3.7109375" style="493" customWidth="1"/>
    <col min="2839" max="2839" width="11.140625" style="493" bestFit="1" customWidth="1"/>
    <col min="2840" max="3072" width="10.5703125" style="493"/>
    <col min="3073" max="3080" width="0" style="493" hidden="1" customWidth="1"/>
    <col min="3081" max="3083" width="3.7109375" style="493" customWidth="1"/>
    <col min="3084" max="3084" width="12.7109375" style="493" customWidth="1"/>
    <col min="3085" max="3085" width="47.42578125" style="493" customWidth="1"/>
    <col min="3086" max="3089" width="0" style="493" hidden="1" customWidth="1"/>
    <col min="3090" max="3090" width="11.7109375" style="493" customWidth="1"/>
    <col min="3091" max="3091" width="6.42578125" style="493" bestFit="1" customWidth="1"/>
    <col min="3092" max="3092" width="11.7109375" style="493" customWidth="1"/>
    <col min="3093" max="3093" width="0" style="493" hidden="1" customWidth="1"/>
    <col min="3094" max="3094" width="3.7109375" style="493" customWidth="1"/>
    <col min="3095" max="3095" width="11.140625" style="493" bestFit="1" customWidth="1"/>
    <col min="3096" max="3328" width="10.5703125" style="493"/>
    <col min="3329" max="3336" width="0" style="493" hidden="1" customWidth="1"/>
    <col min="3337" max="3339" width="3.7109375" style="493" customWidth="1"/>
    <col min="3340" max="3340" width="12.7109375" style="493" customWidth="1"/>
    <col min="3341" max="3341" width="47.42578125" style="493" customWidth="1"/>
    <col min="3342" max="3345" width="0" style="493" hidden="1" customWidth="1"/>
    <col min="3346" max="3346" width="11.7109375" style="493" customWidth="1"/>
    <col min="3347" max="3347" width="6.42578125" style="493" bestFit="1" customWidth="1"/>
    <col min="3348" max="3348" width="11.7109375" style="493" customWidth="1"/>
    <col min="3349" max="3349" width="0" style="493" hidden="1" customWidth="1"/>
    <col min="3350" max="3350" width="3.7109375" style="493" customWidth="1"/>
    <col min="3351" max="3351" width="11.140625" style="493" bestFit="1" customWidth="1"/>
    <col min="3352" max="3584" width="10.5703125" style="493"/>
    <col min="3585" max="3592" width="0" style="493" hidden="1" customWidth="1"/>
    <col min="3593" max="3595" width="3.7109375" style="493" customWidth="1"/>
    <col min="3596" max="3596" width="12.7109375" style="493" customWidth="1"/>
    <col min="3597" max="3597" width="47.42578125" style="493" customWidth="1"/>
    <col min="3598" max="3601" width="0" style="493" hidden="1" customWidth="1"/>
    <col min="3602" max="3602" width="11.7109375" style="493" customWidth="1"/>
    <col min="3603" max="3603" width="6.42578125" style="493" bestFit="1" customWidth="1"/>
    <col min="3604" max="3604" width="11.7109375" style="493" customWidth="1"/>
    <col min="3605" max="3605" width="0" style="493" hidden="1" customWidth="1"/>
    <col min="3606" max="3606" width="3.7109375" style="493" customWidth="1"/>
    <col min="3607" max="3607" width="11.140625" style="493" bestFit="1" customWidth="1"/>
    <col min="3608" max="3840" width="10.5703125" style="493"/>
    <col min="3841" max="3848" width="0" style="493" hidden="1" customWidth="1"/>
    <col min="3849" max="3851" width="3.7109375" style="493" customWidth="1"/>
    <col min="3852" max="3852" width="12.7109375" style="493" customWidth="1"/>
    <col min="3853" max="3853" width="47.42578125" style="493" customWidth="1"/>
    <col min="3854" max="3857" width="0" style="493" hidden="1" customWidth="1"/>
    <col min="3858" max="3858" width="11.7109375" style="493" customWidth="1"/>
    <col min="3859" max="3859" width="6.42578125" style="493" bestFit="1" customWidth="1"/>
    <col min="3860" max="3860" width="11.7109375" style="493" customWidth="1"/>
    <col min="3861" max="3861" width="0" style="493" hidden="1" customWidth="1"/>
    <col min="3862" max="3862" width="3.7109375" style="493" customWidth="1"/>
    <col min="3863" max="3863" width="11.140625" style="493" bestFit="1" customWidth="1"/>
    <col min="3864" max="4096" width="10.5703125" style="493"/>
    <col min="4097" max="4104" width="0" style="493" hidden="1" customWidth="1"/>
    <col min="4105" max="4107" width="3.7109375" style="493" customWidth="1"/>
    <col min="4108" max="4108" width="12.7109375" style="493" customWidth="1"/>
    <col min="4109" max="4109" width="47.42578125" style="493" customWidth="1"/>
    <col min="4110" max="4113" width="0" style="493" hidden="1" customWidth="1"/>
    <col min="4114" max="4114" width="11.7109375" style="493" customWidth="1"/>
    <col min="4115" max="4115" width="6.42578125" style="493" bestFit="1" customWidth="1"/>
    <col min="4116" max="4116" width="11.7109375" style="493" customWidth="1"/>
    <col min="4117" max="4117" width="0" style="493" hidden="1" customWidth="1"/>
    <col min="4118" max="4118" width="3.7109375" style="493" customWidth="1"/>
    <col min="4119" max="4119" width="11.140625" style="493" bestFit="1" customWidth="1"/>
    <col min="4120" max="4352" width="10.5703125" style="493"/>
    <col min="4353" max="4360" width="0" style="493" hidden="1" customWidth="1"/>
    <col min="4361" max="4363" width="3.7109375" style="493" customWidth="1"/>
    <col min="4364" max="4364" width="12.7109375" style="493" customWidth="1"/>
    <col min="4365" max="4365" width="47.42578125" style="493" customWidth="1"/>
    <col min="4366" max="4369" width="0" style="493" hidden="1" customWidth="1"/>
    <col min="4370" max="4370" width="11.7109375" style="493" customWidth="1"/>
    <col min="4371" max="4371" width="6.42578125" style="493" bestFit="1" customWidth="1"/>
    <col min="4372" max="4372" width="11.7109375" style="493" customWidth="1"/>
    <col min="4373" max="4373" width="0" style="493" hidden="1" customWidth="1"/>
    <col min="4374" max="4374" width="3.7109375" style="493" customWidth="1"/>
    <col min="4375" max="4375" width="11.140625" style="493" bestFit="1" customWidth="1"/>
    <col min="4376" max="4608" width="10.5703125" style="493"/>
    <col min="4609" max="4616" width="0" style="493" hidden="1" customWidth="1"/>
    <col min="4617" max="4619" width="3.7109375" style="493" customWidth="1"/>
    <col min="4620" max="4620" width="12.7109375" style="493" customWidth="1"/>
    <col min="4621" max="4621" width="47.42578125" style="493" customWidth="1"/>
    <col min="4622" max="4625" width="0" style="493" hidden="1" customWidth="1"/>
    <col min="4626" max="4626" width="11.7109375" style="493" customWidth="1"/>
    <col min="4627" max="4627" width="6.42578125" style="493" bestFit="1" customWidth="1"/>
    <col min="4628" max="4628" width="11.7109375" style="493" customWidth="1"/>
    <col min="4629" max="4629" width="0" style="493" hidden="1" customWidth="1"/>
    <col min="4630" max="4630" width="3.7109375" style="493" customWidth="1"/>
    <col min="4631" max="4631" width="11.140625" style="493" bestFit="1" customWidth="1"/>
    <col min="4632" max="4864" width="10.5703125" style="493"/>
    <col min="4865" max="4872" width="0" style="493" hidden="1" customWidth="1"/>
    <col min="4873" max="4875" width="3.7109375" style="493" customWidth="1"/>
    <col min="4876" max="4876" width="12.7109375" style="493" customWidth="1"/>
    <col min="4877" max="4877" width="47.42578125" style="493" customWidth="1"/>
    <col min="4878" max="4881" width="0" style="493" hidden="1" customWidth="1"/>
    <col min="4882" max="4882" width="11.7109375" style="493" customWidth="1"/>
    <col min="4883" max="4883" width="6.42578125" style="493" bestFit="1" customWidth="1"/>
    <col min="4884" max="4884" width="11.7109375" style="493" customWidth="1"/>
    <col min="4885" max="4885" width="0" style="493" hidden="1" customWidth="1"/>
    <col min="4886" max="4886" width="3.7109375" style="493" customWidth="1"/>
    <col min="4887" max="4887" width="11.140625" style="493" bestFit="1" customWidth="1"/>
    <col min="4888" max="5120" width="10.5703125" style="493"/>
    <col min="5121" max="5128" width="0" style="493" hidden="1" customWidth="1"/>
    <col min="5129" max="5131" width="3.7109375" style="493" customWidth="1"/>
    <col min="5132" max="5132" width="12.7109375" style="493" customWidth="1"/>
    <col min="5133" max="5133" width="47.42578125" style="493" customWidth="1"/>
    <col min="5134" max="5137" width="0" style="493" hidden="1" customWidth="1"/>
    <col min="5138" max="5138" width="11.7109375" style="493" customWidth="1"/>
    <col min="5139" max="5139" width="6.42578125" style="493" bestFit="1" customWidth="1"/>
    <col min="5140" max="5140" width="11.7109375" style="493" customWidth="1"/>
    <col min="5141" max="5141" width="0" style="493" hidden="1" customWidth="1"/>
    <col min="5142" max="5142" width="3.7109375" style="493" customWidth="1"/>
    <col min="5143" max="5143" width="11.140625" style="493" bestFit="1" customWidth="1"/>
    <col min="5144" max="5376" width="10.5703125" style="493"/>
    <col min="5377" max="5384" width="0" style="493" hidden="1" customWidth="1"/>
    <col min="5385" max="5387" width="3.7109375" style="493" customWidth="1"/>
    <col min="5388" max="5388" width="12.7109375" style="493" customWidth="1"/>
    <col min="5389" max="5389" width="47.42578125" style="493" customWidth="1"/>
    <col min="5390" max="5393" width="0" style="493" hidden="1" customWidth="1"/>
    <col min="5394" max="5394" width="11.7109375" style="493" customWidth="1"/>
    <col min="5395" max="5395" width="6.42578125" style="493" bestFit="1" customWidth="1"/>
    <col min="5396" max="5396" width="11.7109375" style="493" customWidth="1"/>
    <col min="5397" max="5397" width="0" style="493" hidden="1" customWidth="1"/>
    <col min="5398" max="5398" width="3.7109375" style="493" customWidth="1"/>
    <col min="5399" max="5399" width="11.140625" style="493" bestFit="1" customWidth="1"/>
    <col min="5400" max="5632" width="10.5703125" style="493"/>
    <col min="5633" max="5640" width="0" style="493" hidden="1" customWidth="1"/>
    <col min="5641" max="5643" width="3.7109375" style="493" customWidth="1"/>
    <col min="5644" max="5644" width="12.7109375" style="493" customWidth="1"/>
    <col min="5645" max="5645" width="47.42578125" style="493" customWidth="1"/>
    <col min="5646" max="5649" width="0" style="493" hidden="1" customWidth="1"/>
    <col min="5650" max="5650" width="11.7109375" style="493" customWidth="1"/>
    <col min="5651" max="5651" width="6.42578125" style="493" bestFit="1" customWidth="1"/>
    <col min="5652" max="5652" width="11.7109375" style="493" customWidth="1"/>
    <col min="5653" max="5653" width="0" style="493" hidden="1" customWidth="1"/>
    <col min="5654" max="5654" width="3.7109375" style="493" customWidth="1"/>
    <col min="5655" max="5655" width="11.140625" style="493" bestFit="1" customWidth="1"/>
    <col min="5656" max="5888" width="10.5703125" style="493"/>
    <col min="5889" max="5896" width="0" style="493" hidden="1" customWidth="1"/>
    <col min="5897" max="5899" width="3.7109375" style="493" customWidth="1"/>
    <col min="5900" max="5900" width="12.7109375" style="493" customWidth="1"/>
    <col min="5901" max="5901" width="47.42578125" style="493" customWidth="1"/>
    <col min="5902" max="5905" width="0" style="493" hidden="1" customWidth="1"/>
    <col min="5906" max="5906" width="11.7109375" style="493" customWidth="1"/>
    <col min="5907" max="5907" width="6.42578125" style="493" bestFit="1" customWidth="1"/>
    <col min="5908" max="5908" width="11.7109375" style="493" customWidth="1"/>
    <col min="5909" max="5909" width="0" style="493" hidden="1" customWidth="1"/>
    <col min="5910" max="5910" width="3.7109375" style="493" customWidth="1"/>
    <col min="5911" max="5911" width="11.140625" style="493" bestFit="1" customWidth="1"/>
    <col min="5912" max="6144" width="10.5703125" style="493"/>
    <col min="6145" max="6152" width="0" style="493" hidden="1" customWidth="1"/>
    <col min="6153" max="6155" width="3.7109375" style="493" customWidth="1"/>
    <col min="6156" max="6156" width="12.7109375" style="493" customWidth="1"/>
    <col min="6157" max="6157" width="47.42578125" style="493" customWidth="1"/>
    <col min="6158" max="6161" width="0" style="493" hidden="1" customWidth="1"/>
    <col min="6162" max="6162" width="11.7109375" style="493" customWidth="1"/>
    <col min="6163" max="6163" width="6.42578125" style="493" bestFit="1" customWidth="1"/>
    <col min="6164" max="6164" width="11.7109375" style="493" customWidth="1"/>
    <col min="6165" max="6165" width="0" style="493" hidden="1" customWidth="1"/>
    <col min="6166" max="6166" width="3.7109375" style="493" customWidth="1"/>
    <col min="6167" max="6167" width="11.140625" style="493" bestFit="1" customWidth="1"/>
    <col min="6168" max="6400" width="10.5703125" style="493"/>
    <col min="6401" max="6408" width="0" style="493" hidden="1" customWidth="1"/>
    <col min="6409" max="6411" width="3.7109375" style="493" customWidth="1"/>
    <col min="6412" max="6412" width="12.7109375" style="493" customWidth="1"/>
    <col min="6413" max="6413" width="47.42578125" style="493" customWidth="1"/>
    <col min="6414" max="6417" width="0" style="493" hidden="1" customWidth="1"/>
    <col min="6418" max="6418" width="11.7109375" style="493" customWidth="1"/>
    <col min="6419" max="6419" width="6.42578125" style="493" bestFit="1" customWidth="1"/>
    <col min="6420" max="6420" width="11.7109375" style="493" customWidth="1"/>
    <col min="6421" max="6421" width="0" style="493" hidden="1" customWidth="1"/>
    <col min="6422" max="6422" width="3.7109375" style="493" customWidth="1"/>
    <col min="6423" max="6423" width="11.140625" style="493" bestFit="1" customWidth="1"/>
    <col min="6424" max="6656" width="10.5703125" style="493"/>
    <col min="6657" max="6664" width="0" style="493" hidden="1" customWidth="1"/>
    <col min="6665" max="6667" width="3.7109375" style="493" customWidth="1"/>
    <col min="6668" max="6668" width="12.7109375" style="493" customWidth="1"/>
    <col min="6669" max="6669" width="47.42578125" style="493" customWidth="1"/>
    <col min="6670" max="6673" width="0" style="493" hidden="1" customWidth="1"/>
    <col min="6674" max="6674" width="11.7109375" style="493" customWidth="1"/>
    <col min="6675" max="6675" width="6.42578125" style="493" bestFit="1" customWidth="1"/>
    <col min="6676" max="6676" width="11.7109375" style="493" customWidth="1"/>
    <col min="6677" max="6677" width="0" style="493" hidden="1" customWidth="1"/>
    <col min="6678" max="6678" width="3.7109375" style="493" customWidth="1"/>
    <col min="6679" max="6679" width="11.140625" style="493" bestFit="1" customWidth="1"/>
    <col min="6680" max="6912" width="10.5703125" style="493"/>
    <col min="6913" max="6920" width="0" style="493" hidden="1" customWidth="1"/>
    <col min="6921" max="6923" width="3.7109375" style="493" customWidth="1"/>
    <col min="6924" max="6924" width="12.7109375" style="493" customWidth="1"/>
    <col min="6925" max="6925" width="47.42578125" style="493" customWidth="1"/>
    <col min="6926" max="6929" width="0" style="493" hidden="1" customWidth="1"/>
    <col min="6930" max="6930" width="11.7109375" style="493" customWidth="1"/>
    <col min="6931" max="6931" width="6.42578125" style="493" bestFit="1" customWidth="1"/>
    <col min="6932" max="6932" width="11.7109375" style="493" customWidth="1"/>
    <col min="6933" max="6933" width="0" style="493" hidden="1" customWidth="1"/>
    <col min="6934" max="6934" width="3.7109375" style="493" customWidth="1"/>
    <col min="6935" max="6935" width="11.140625" style="493" bestFit="1" customWidth="1"/>
    <col min="6936" max="7168" width="10.5703125" style="493"/>
    <col min="7169" max="7176" width="0" style="493" hidden="1" customWidth="1"/>
    <col min="7177" max="7179" width="3.7109375" style="493" customWidth="1"/>
    <col min="7180" max="7180" width="12.7109375" style="493" customWidth="1"/>
    <col min="7181" max="7181" width="47.42578125" style="493" customWidth="1"/>
    <col min="7182" max="7185" width="0" style="493" hidden="1" customWidth="1"/>
    <col min="7186" max="7186" width="11.7109375" style="493" customWidth="1"/>
    <col min="7187" max="7187" width="6.42578125" style="493" bestFit="1" customWidth="1"/>
    <col min="7188" max="7188" width="11.7109375" style="493" customWidth="1"/>
    <col min="7189" max="7189" width="0" style="493" hidden="1" customWidth="1"/>
    <col min="7190" max="7190" width="3.7109375" style="493" customWidth="1"/>
    <col min="7191" max="7191" width="11.140625" style="493" bestFit="1" customWidth="1"/>
    <col min="7192" max="7424" width="10.5703125" style="493"/>
    <col min="7425" max="7432" width="0" style="493" hidden="1" customWidth="1"/>
    <col min="7433" max="7435" width="3.7109375" style="493" customWidth="1"/>
    <col min="7436" max="7436" width="12.7109375" style="493" customWidth="1"/>
    <col min="7437" max="7437" width="47.42578125" style="493" customWidth="1"/>
    <col min="7438" max="7441" width="0" style="493" hidden="1" customWidth="1"/>
    <col min="7442" max="7442" width="11.7109375" style="493" customWidth="1"/>
    <col min="7443" max="7443" width="6.42578125" style="493" bestFit="1" customWidth="1"/>
    <col min="7444" max="7444" width="11.7109375" style="493" customWidth="1"/>
    <col min="7445" max="7445" width="0" style="493" hidden="1" customWidth="1"/>
    <col min="7446" max="7446" width="3.7109375" style="493" customWidth="1"/>
    <col min="7447" max="7447" width="11.140625" style="493" bestFit="1" customWidth="1"/>
    <col min="7448" max="7680" width="10.5703125" style="493"/>
    <col min="7681" max="7688" width="0" style="493" hidden="1" customWidth="1"/>
    <col min="7689" max="7691" width="3.7109375" style="493" customWidth="1"/>
    <col min="7692" max="7692" width="12.7109375" style="493" customWidth="1"/>
    <col min="7693" max="7693" width="47.42578125" style="493" customWidth="1"/>
    <col min="7694" max="7697" width="0" style="493" hidden="1" customWidth="1"/>
    <col min="7698" max="7698" width="11.7109375" style="493" customWidth="1"/>
    <col min="7699" max="7699" width="6.42578125" style="493" bestFit="1" customWidth="1"/>
    <col min="7700" max="7700" width="11.7109375" style="493" customWidth="1"/>
    <col min="7701" max="7701" width="0" style="493" hidden="1" customWidth="1"/>
    <col min="7702" max="7702" width="3.7109375" style="493" customWidth="1"/>
    <col min="7703" max="7703" width="11.140625" style="493" bestFit="1" customWidth="1"/>
    <col min="7704" max="7936" width="10.5703125" style="493"/>
    <col min="7937" max="7944" width="0" style="493" hidden="1" customWidth="1"/>
    <col min="7945" max="7947" width="3.7109375" style="493" customWidth="1"/>
    <col min="7948" max="7948" width="12.7109375" style="493" customWidth="1"/>
    <col min="7949" max="7949" width="47.42578125" style="493" customWidth="1"/>
    <col min="7950" max="7953" width="0" style="493" hidden="1" customWidth="1"/>
    <col min="7954" max="7954" width="11.7109375" style="493" customWidth="1"/>
    <col min="7955" max="7955" width="6.42578125" style="493" bestFit="1" customWidth="1"/>
    <col min="7956" max="7956" width="11.7109375" style="493" customWidth="1"/>
    <col min="7957" max="7957" width="0" style="493" hidden="1" customWidth="1"/>
    <col min="7958" max="7958" width="3.7109375" style="493" customWidth="1"/>
    <col min="7959" max="7959" width="11.140625" style="493" bestFit="1" customWidth="1"/>
    <col min="7960" max="8192" width="10.5703125" style="493"/>
    <col min="8193" max="8200" width="0" style="493" hidden="1" customWidth="1"/>
    <col min="8201" max="8203" width="3.7109375" style="493" customWidth="1"/>
    <col min="8204" max="8204" width="12.7109375" style="493" customWidth="1"/>
    <col min="8205" max="8205" width="47.42578125" style="493" customWidth="1"/>
    <col min="8206" max="8209" width="0" style="493" hidden="1" customWidth="1"/>
    <col min="8210" max="8210" width="11.7109375" style="493" customWidth="1"/>
    <col min="8211" max="8211" width="6.42578125" style="493" bestFit="1" customWidth="1"/>
    <col min="8212" max="8212" width="11.7109375" style="493" customWidth="1"/>
    <col min="8213" max="8213" width="0" style="493" hidden="1" customWidth="1"/>
    <col min="8214" max="8214" width="3.7109375" style="493" customWidth="1"/>
    <col min="8215" max="8215" width="11.140625" style="493" bestFit="1" customWidth="1"/>
    <col min="8216" max="8448" width="10.5703125" style="493"/>
    <col min="8449" max="8456" width="0" style="493" hidden="1" customWidth="1"/>
    <col min="8457" max="8459" width="3.7109375" style="493" customWidth="1"/>
    <col min="8460" max="8460" width="12.7109375" style="493" customWidth="1"/>
    <col min="8461" max="8461" width="47.42578125" style="493" customWidth="1"/>
    <col min="8462" max="8465" width="0" style="493" hidden="1" customWidth="1"/>
    <col min="8466" max="8466" width="11.7109375" style="493" customWidth="1"/>
    <col min="8467" max="8467" width="6.42578125" style="493" bestFit="1" customWidth="1"/>
    <col min="8468" max="8468" width="11.7109375" style="493" customWidth="1"/>
    <col min="8469" max="8469" width="0" style="493" hidden="1" customWidth="1"/>
    <col min="8470" max="8470" width="3.7109375" style="493" customWidth="1"/>
    <col min="8471" max="8471" width="11.140625" style="493" bestFit="1" customWidth="1"/>
    <col min="8472" max="8704" width="10.5703125" style="493"/>
    <col min="8705" max="8712" width="0" style="493" hidden="1" customWidth="1"/>
    <col min="8713" max="8715" width="3.7109375" style="493" customWidth="1"/>
    <col min="8716" max="8716" width="12.7109375" style="493" customWidth="1"/>
    <col min="8717" max="8717" width="47.42578125" style="493" customWidth="1"/>
    <col min="8718" max="8721" width="0" style="493" hidden="1" customWidth="1"/>
    <col min="8722" max="8722" width="11.7109375" style="493" customWidth="1"/>
    <col min="8723" max="8723" width="6.42578125" style="493" bestFit="1" customWidth="1"/>
    <col min="8724" max="8724" width="11.7109375" style="493" customWidth="1"/>
    <col min="8725" max="8725" width="0" style="493" hidden="1" customWidth="1"/>
    <col min="8726" max="8726" width="3.7109375" style="493" customWidth="1"/>
    <col min="8727" max="8727" width="11.140625" style="493" bestFit="1" customWidth="1"/>
    <col min="8728" max="8960" width="10.5703125" style="493"/>
    <col min="8961" max="8968" width="0" style="493" hidden="1" customWidth="1"/>
    <col min="8969" max="8971" width="3.7109375" style="493" customWidth="1"/>
    <col min="8972" max="8972" width="12.7109375" style="493" customWidth="1"/>
    <col min="8973" max="8973" width="47.42578125" style="493" customWidth="1"/>
    <col min="8974" max="8977" width="0" style="493" hidden="1" customWidth="1"/>
    <col min="8978" max="8978" width="11.7109375" style="493" customWidth="1"/>
    <col min="8979" max="8979" width="6.42578125" style="493" bestFit="1" customWidth="1"/>
    <col min="8980" max="8980" width="11.7109375" style="493" customWidth="1"/>
    <col min="8981" max="8981" width="0" style="493" hidden="1" customWidth="1"/>
    <col min="8982" max="8982" width="3.7109375" style="493" customWidth="1"/>
    <col min="8983" max="8983" width="11.140625" style="493" bestFit="1" customWidth="1"/>
    <col min="8984" max="9216" width="10.5703125" style="493"/>
    <col min="9217" max="9224" width="0" style="493" hidden="1" customWidth="1"/>
    <col min="9225" max="9227" width="3.7109375" style="493" customWidth="1"/>
    <col min="9228" max="9228" width="12.7109375" style="493" customWidth="1"/>
    <col min="9229" max="9229" width="47.42578125" style="493" customWidth="1"/>
    <col min="9230" max="9233" width="0" style="493" hidden="1" customWidth="1"/>
    <col min="9234" max="9234" width="11.7109375" style="493" customWidth="1"/>
    <col min="9235" max="9235" width="6.42578125" style="493" bestFit="1" customWidth="1"/>
    <col min="9236" max="9236" width="11.7109375" style="493" customWidth="1"/>
    <col min="9237" max="9237" width="0" style="493" hidden="1" customWidth="1"/>
    <col min="9238" max="9238" width="3.7109375" style="493" customWidth="1"/>
    <col min="9239" max="9239" width="11.140625" style="493" bestFit="1" customWidth="1"/>
    <col min="9240" max="9472" width="10.5703125" style="493"/>
    <col min="9473" max="9480" width="0" style="493" hidden="1" customWidth="1"/>
    <col min="9481" max="9483" width="3.7109375" style="493" customWidth="1"/>
    <col min="9484" max="9484" width="12.7109375" style="493" customWidth="1"/>
    <col min="9485" max="9485" width="47.42578125" style="493" customWidth="1"/>
    <col min="9486" max="9489" width="0" style="493" hidden="1" customWidth="1"/>
    <col min="9490" max="9490" width="11.7109375" style="493" customWidth="1"/>
    <col min="9491" max="9491" width="6.42578125" style="493" bestFit="1" customWidth="1"/>
    <col min="9492" max="9492" width="11.7109375" style="493" customWidth="1"/>
    <col min="9493" max="9493" width="0" style="493" hidden="1" customWidth="1"/>
    <col min="9494" max="9494" width="3.7109375" style="493" customWidth="1"/>
    <col min="9495" max="9495" width="11.140625" style="493" bestFit="1" customWidth="1"/>
    <col min="9496" max="9728" width="10.5703125" style="493"/>
    <col min="9729" max="9736" width="0" style="493" hidden="1" customWidth="1"/>
    <col min="9737" max="9739" width="3.7109375" style="493" customWidth="1"/>
    <col min="9740" max="9740" width="12.7109375" style="493" customWidth="1"/>
    <col min="9741" max="9741" width="47.42578125" style="493" customWidth="1"/>
    <col min="9742" max="9745" width="0" style="493" hidden="1" customWidth="1"/>
    <col min="9746" max="9746" width="11.7109375" style="493" customWidth="1"/>
    <col min="9747" max="9747" width="6.42578125" style="493" bestFit="1" customWidth="1"/>
    <col min="9748" max="9748" width="11.7109375" style="493" customWidth="1"/>
    <col min="9749" max="9749" width="0" style="493" hidden="1" customWidth="1"/>
    <col min="9750" max="9750" width="3.7109375" style="493" customWidth="1"/>
    <col min="9751" max="9751" width="11.140625" style="493" bestFit="1" customWidth="1"/>
    <col min="9752" max="9984" width="10.5703125" style="493"/>
    <col min="9985" max="9992" width="0" style="493" hidden="1" customWidth="1"/>
    <col min="9993" max="9995" width="3.7109375" style="493" customWidth="1"/>
    <col min="9996" max="9996" width="12.7109375" style="493" customWidth="1"/>
    <col min="9997" max="9997" width="47.42578125" style="493" customWidth="1"/>
    <col min="9998" max="10001" width="0" style="493" hidden="1" customWidth="1"/>
    <col min="10002" max="10002" width="11.7109375" style="493" customWidth="1"/>
    <col min="10003" max="10003" width="6.42578125" style="493" bestFit="1" customWidth="1"/>
    <col min="10004" max="10004" width="11.7109375" style="493" customWidth="1"/>
    <col min="10005" max="10005" width="0" style="493" hidden="1" customWidth="1"/>
    <col min="10006" max="10006" width="3.7109375" style="493" customWidth="1"/>
    <col min="10007" max="10007" width="11.140625" style="493" bestFit="1" customWidth="1"/>
    <col min="10008" max="10240" width="10.5703125" style="493"/>
    <col min="10241" max="10248" width="0" style="493" hidden="1" customWidth="1"/>
    <col min="10249" max="10251" width="3.7109375" style="493" customWidth="1"/>
    <col min="10252" max="10252" width="12.7109375" style="493" customWidth="1"/>
    <col min="10253" max="10253" width="47.42578125" style="493" customWidth="1"/>
    <col min="10254" max="10257" width="0" style="493" hidden="1" customWidth="1"/>
    <col min="10258" max="10258" width="11.7109375" style="493" customWidth="1"/>
    <col min="10259" max="10259" width="6.42578125" style="493" bestFit="1" customWidth="1"/>
    <col min="10260" max="10260" width="11.7109375" style="493" customWidth="1"/>
    <col min="10261" max="10261" width="0" style="493" hidden="1" customWidth="1"/>
    <col min="10262" max="10262" width="3.7109375" style="493" customWidth="1"/>
    <col min="10263" max="10263" width="11.140625" style="493" bestFit="1" customWidth="1"/>
    <col min="10264" max="10496" width="10.5703125" style="493"/>
    <col min="10497" max="10504" width="0" style="493" hidden="1" customWidth="1"/>
    <col min="10505" max="10507" width="3.7109375" style="493" customWidth="1"/>
    <col min="10508" max="10508" width="12.7109375" style="493" customWidth="1"/>
    <col min="10509" max="10509" width="47.42578125" style="493" customWidth="1"/>
    <col min="10510" max="10513" width="0" style="493" hidden="1" customWidth="1"/>
    <col min="10514" max="10514" width="11.7109375" style="493" customWidth="1"/>
    <col min="10515" max="10515" width="6.42578125" style="493" bestFit="1" customWidth="1"/>
    <col min="10516" max="10516" width="11.7109375" style="493" customWidth="1"/>
    <col min="10517" max="10517" width="0" style="493" hidden="1" customWidth="1"/>
    <col min="10518" max="10518" width="3.7109375" style="493" customWidth="1"/>
    <col min="10519" max="10519" width="11.140625" style="493" bestFit="1" customWidth="1"/>
    <col min="10520" max="10752" width="10.5703125" style="493"/>
    <col min="10753" max="10760" width="0" style="493" hidden="1" customWidth="1"/>
    <col min="10761" max="10763" width="3.7109375" style="493" customWidth="1"/>
    <col min="10764" max="10764" width="12.7109375" style="493" customWidth="1"/>
    <col min="10765" max="10765" width="47.42578125" style="493" customWidth="1"/>
    <col min="10766" max="10769" width="0" style="493" hidden="1" customWidth="1"/>
    <col min="10770" max="10770" width="11.7109375" style="493" customWidth="1"/>
    <col min="10771" max="10771" width="6.42578125" style="493" bestFit="1" customWidth="1"/>
    <col min="10772" max="10772" width="11.7109375" style="493" customWidth="1"/>
    <col min="10773" max="10773" width="0" style="493" hidden="1" customWidth="1"/>
    <col min="10774" max="10774" width="3.7109375" style="493" customWidth="1"/>
    <col min="10775" max="10775" width="11.140625" style="493" bestFit="1" customWidth="1"/>
    <col min="10776" max="11008" width="10.5703125" style="493"/>
    <col min="11009" max="11016" width="0" style="493" hidden="1" customWidth="1"/>
    <col min="11017" max="11019" width="3.7109375" style="493" customWidth="1"/>
    <col min="11020" max="11020" width="12.7109375" style="493" customWidth="1"/>
    <col min="11021" max="11021" width="47.42578125" style="493" customWidth="1"/>
    <col min="11022" max="11025" width="0" style="493" hidden="1" customWidth="1"/>
    <col min="11026" max="11026" width="11.7109375" style="493" customWidth="1"/>
    <col min="11027" max="11027" width="6.42578125" style="493" bestFit="1" customWidth="1"/>
    <col min="11028" max="11028" width="11.7109375" style="493" customWidth="1"/>
    <col min="11029" max="11029" width="0" style="493" hidden="1" customWidth="1"/>
    <col min="11030" max="11030" width="3.7109375" style="493" customWidth="1"/>
    <col min="11031" max="11031" width="11.140625" style="493" bestFit="1" customWidth="1"/>
    <col min="11032" max="11264" width="10.5703125" style="493"/>
    <col min="11265" max="11272" width="0" style="493" hidden="1" customWidth="1"/>
    <col min="11273" max="11275" width="3.7109375" style="493" customWidth="1"/>
    <col min="11276" max="11276" width="12.7109375" style="493" customWidth="1"/>
    <col min="11277" max="11277" width="47.42578125" style="493" customWidth="1"/>
    <col min="11278" max="11281" width="0" style="493" hidden="1" customWidth="1"/>
    <col min="11282" max="11282" width="11.7109375" style="493" customWidth="1"/>
    <col min="11283" max="11283" width="6.42578125" style="493" bestFit="1" customWidth="1"/>
    <col min="11284" max="11284" width="11.7109375" style="493" customWidth="1"/>
    <col min="11285" max="11285" width="0" style="493" hidden="1" customWidth="1"/>
    <col min="11286" max="11286" width="3.7109375" style="493" customWidth="1"/>
    <col min="11287" max="11287" width="11.140625" style="493" bestFit="1" customWidth="1"/>
    <col min="11288" max="11520" width="10.5703125" style="493"/>
    <col min="11521" max="11528" width="0" style="493" hidden="1" customWidth="1"/>
    <col min="11529" max="11531" width="3.7109375" style="493" customWidth="1"/>
    <col min="11532" max="11532" width="12.7109375" style="493" customWidth="1"/>
    <col min="11533" max="11533" width="47.42578125" style="493" customWidth="1"/>
    <col min="11534" max="11537" width="0" style="493" hidden="1" customWidth="1"/>
    <col min="11538" max="11538" width="11.7109375" style="493" customWidth="1"/>
    <col min="11539" max="11539" width="6.42578125" style="493" bestFit="1" customWidth="1"/>
    <col min="11540" max="11540" width="11.7109375" style="493" customWidth="1"/>
    <col min="11541" max="11541" width="0" style="493" hidden="1" customWidth="1"/>
    <col min="11542" max="11542" width="3.7109375" style="493" customWidth="1"/>
    <col min="11543" max="11543" width="11.140625" style="493" bestFit="1" customWidth="1"/>
    <col min="11544" max="11776" width="10.5703125" style="493"/>
    <col min="11777" max="11784" width="0" style="493" hidden="1" customWidth="1"/>
    <col min="11785" max="11787" width="3.7109375" style="493" customWidth="1"/>
    <col min="11788" max="11788" width="12.7109375" style="493" customWidth="1"/>
    <col min="11789" max="11789" width="47.42578125" style="493" customWidth="1"/>
    <col min="11790" max="11793" width="0" style="493" hidden="1" customWidth="1"/>
    <col min="11794" max="11794" width="11.7109375" style="493" customWidth="1"/>
    <col min="11795" max="11795" width="6.42578125" style="493" bestFit="1" customWidth="1"/>
    <col min="11796" max="11796" width="11.7109375" style="493" customWidth="1"/>
    <col min="11797" max="11797" width="0" style="493" hidden="1" customWidth="1"/>
    <col min="11798" max="11798" width="3.7109375" style="493" customWidth="1"/>
    <col min="11799" max="11799" width="11.140625" style="493" bestFit="1" customWidth="1"/>
    <col min="11800" max="12032" width="10.5703125" style="493"/>
    <col min="12033" max="12040" width="0" style="493" hidden="1" customWidth="1"/>
    <col min="12041" max="12043" width="3.7109375" style="493" customWidth="1"/>
    <col min="12044" max="12044" width="12.7109375" style="493" customWidth="1"/>
    <col min="12045" max="12045" width="47.42578125" style="493" customWidth="1"/>
    <col min="12046" max="12049" width="0" style="493" hidden="1" customWidth="1"/>
    <col min="12050" max="12050" width="11.7109375" style="493" customWidth="1"/>
    <col min="12051" max="12051" width="6.42578125" style="493" bestFit="1" customWidth="1"/>
    <col min="12052" max="12052" width="11.7109375" style="493" customWidth="1"/>
    <col min="12053" max="12053" width="0" style="493" hidden="1" customWidth="1"/>
    <col min="12054" max="12054" width="3.7109375" style="493" customWidth="1"/>
    <col min="12055" max="12055" width="11.140625" style="493" bestFit="1" customWidth="1"/>
    <col min="12056" max="12288" width="10.5703125" style="493"/>
    <col min="12289" max="12296" width="0" style="493" hidden="1" customWidth="1"/>
    <col min="12297" max="12299" width="3.7109375" style="493" customWidth="1"/>
    <col min="12300" max="12300" width="12.7109375" style="493" customWidth="1"/>
    <col min="12301" max="12301" width="47.42578125" style="493" customWidth="1"/>
    <col min="12302" max="12305" width="0" style="493" hidden="1" customWidth="1"/>
    <col min="12306" max="12306" width="11.7109375" style="493" customWidth="1"/>
    <col min="12307" max="12307" width="6.42578125" style="493" bestFit="1" customWidth="1"/>
    <col min="12308" max="12308" width="11.7109375" style="493" customWidth="1"/>
    <col min="12309" max="12309" width="0" style="493" hidden="1" customWidth="1"/>
    <col min="12310" max="12310" width="3.7109375" style="493" customWidth="1"/>
    <col min="12311" max="12311" width="11.140625" style="493" bestFit="1" customWidth="1"/>
    <col min="12312" max="12544" width="10.5703125" style="493"/>
    <col min="12545" max="12552" width="0" style="493" hidden="1" customWidth="1"/>
    <col min="12553" max="12555" width="3.7109375" style="493" customWidth="1"/>
    <col min="12556" max="12556" width="12.7109375" style="493" customWidth="1"/>
    <col min="12557" max="12557" width="47.42578125" style="493" customWidth="1"/>
    <col min="12558" max="12561" width="0" style="493" hidden="1" customWidth="1"/>
    <col min="12562" max="12562" width="11.7109375" style="493" customWidth="1"/>
    <col min="12563" max="12563" width="6.42578125" style="493" bestFit="1" customWidth="1"/>
    <col min="12564" max="12564" width="11.7109375" style="493" customWidth="1"/>
    <col min="12565" max="12565" width="0" style="493" hidden="1" customWidth="1"/>
    <col min="12566" max="12566" width="3.7109375" style="493" customWidth="1"/>
    <col min="12567" max="12567" width="11.140625" style="493" bestFit="1" customWidth="1"/>
    <col min="12568" max="12800" width="10.5703125" style="493"/>
    <col min="12801" max="12808" width="0" style="493" hidden="1" customWidth="1"/>
    <col min="12809" max="12811" width="3.7109375" style="493" customWidth="1"/>
    <col min="12812" max="12812" width="12.7109375" style="493" customWidth="1"/>
    <col min="12813" max="12813" width="47.42578125" style="493" customWidth="1"/>
    <col min="12814" max="12817" width="0" style="493" hidden="1" customWidth="1"/>
    <col min="12818" max="12818" width="11.7109375" style="493" customWidth="1"/>
    <col min="12819" max="12819" width="6.42578125" style="493" bestFit="1" customWidth="1"/>
    <col min="12820" max="12820" width="11.7109375" style="493" customWidth="1"/>
    <col min="12821" max="12821" width="0" style="493" hidden="1" customWidth="1"/>
    <col min="12822" max="12822" width="3.7109375" style="493" customWidth="1"/>
    <col min="12823" max="12823" width="11.140625" style="493" bestFit="1" customWidth="1"/>
    <col min="12824" max="13056" width="10.5703125" style="493"/>
    <col min="13057" max="13064" width="0" style="493" hidden="1" customWidth="1"/>
    <col min="13065" max="13067" width="3.7109375" style="493" customWidth="1"/>
    <col min="13068" max="13068" width="12.7109375" style="493" customWidth="1"/>
    <col min="13069" max="13069" width="47.42578125" style="493" customWidth="1"/>
    <col min="13070" max="13073" width="0" style="493" hidden="1" customWidth="1"/>
    <col min="13074" max="13074" width="11.7109375" style="493" customWidth="1"/>
    <col min="13075" max="13075" width="6.42578125" style="493" bestFit="1" customWidth="1"/>
    <col min="13076" max="13076" width="11.7109375" style="493" customWidth="1"/>
    <col min="13077" max="13077" width="0" style="493" hidden="1" customWidth="1"/>
    <col min="13078" max="13078" width="3.7109375" style="493" customWidth="1"/>
    <col min="13079" max="13079" width="11.140625" style="493" bestFit="1" customWidth="1"/>
    <col min="13080" max="13312" width="10.5703125" style="493"/>
    <col min="13313" max="13320" width="0" style="493" hidden="1" customWidth="1"/>
    <col min="13321" max="13323" width="3.7109375" style="493" customWidth="1"/>
    <col min="13324" max="13324" width="12.7109375" style="493" customWidth="1"/>
    <col min="13325" max="13325" width="47.42578125" style="493" customWidth="1"/>
    <col min="13326" max="13329" width="0" style="493" hidden="1" customWidth="1"/>
    <col min="13330" max="13330" width="11.7109375" style="493" customWidth="1"/>
    <col min="13331" max="13331" width="6.42578125" style="493" bestFit="1" customWidth="1"/>
    <col min="13332" max="13332" width="11.7109375" style="493" customWidth="1"/>
    <col min="13333" max="13333" width="0" style="493" hidden="1" customWidth="1"/>
    <col min="13334" max="13334" width="3.7109375" style="493" customWidth="1"/>
    <col min="13335" max="13335" width="11.140625" style="493" bestFit="1" customWidth="1"/>
    <col min="13336" max="13568" width="10.5703125" style="493"/>
    <col min="13569" max="13576" width="0" style="493" hidden="1" customWidth="1"/>
    <col min="13577" max="13579" width="3.7109375" style="493" customWidth="1"/>
    <col min="13580" max="13580" width="12.7109375" style="493" customWidth="1"/>
    <col min="13581" max="13581" width="47.42578125" style="493" customWidth="1"/>
    <col min="13582" max="13585" width="0" style="493" hidden="1" customWidth="1"/>
    <col min="13586" max="13586" width="11.7109375" style="493" customWidth="1"/>
    <col min="13587" max="13587" width="6.42578125" style="493" bestFit="1" customWidth="1"/>
    <col min="13588" max="13588" width="11.7109375" style="493" customWidth="1"/>
    <col min="13589" max="13589" width="0" style="493" hidden="1" customWidth="1"/>
    <col min="13590" max="13590" width="3.7109375" style="493" customWidth="1"/>
    <col min="13591" max="13591" width="11.140625" style="493" bestFit="1" customWidth="1"/>
    <col min="13592" max="13824" width="10.5703125" style="493"/>
    <col min="13825" max="13832" width="0" style="493" hidden="1" customWidth="1"/>
    <col min="13833" max="13835" width="3.7109375" style="493" customWidth="1"/>
    <col min="13836" max="13836" width="12.7109375" style="493" customWidth="1"/>
    <col min="13837" max="13837" width="47.42578125" style="493" customWidth="1"/>
    <col min="13838" max="13841" width="0" style="493" hidden="1" customWidth="1"/>
    <col min="13842" max="13842" width="11.7109375" style="493" customWidth="1"/>
    <col min="13843" max="13843" width="6.42578125" style="493" bestFit="1" customWidth="1"/>
    <col min="13844" max="13844" width="11.7109375" style="493" customWidth="1"/>
    <col min="13845" max="13845" width="0" style="493" hidden="1" customWidth="1"/>
    <col min="13846" max="13846" width="3.7109375" style="493" customWidth="1"/>
    <col min="13847" max="13847" width="11.140625" style="493" bestFit="1" customWidth="1"/>
    <col min="13848" max="14080" width="10.5703125" style="493"/>
    <col min="14081" max="14088" width="0" style="493" hidden="1" customWidth="1"/>
    <col min="14089" max="14091" width="3.7109375" style="493" customWidth="1"/>
    <col min="14092" max="14092" width="12.7109375" style="493" customWidth="1"/>
    <col min="14093" max="14093" width="47.42578125" style="493" customWidth="1"/>
    <col min="14094" max="14097" width="0" style="493" hidden="1" customWidth="1"/>
    <col min="14098" max="14098" width="11.7109375" style="493" customWidth="1"/>
    <col min="14099" max="14099" width="6.42578125" style="493" bestFit="1" customWidth="1"/>
    <col min="14100" max="14100" width="11.7109375" style="493" customWidth="1"/>
    <col min="14101" max="14101" width="0" style="493" hidden="1" customWidth="1"/>
    <col min="14102" max="14102" width="3.7109375" style="493" customWidth="1"/>
    <col min="14103" max="14103" width="11.140625" style="493" bestFit="1" customWidth="1"/>
    <col min="14104" max="14336" width="10.5703125" style="493"/>
    <col min="14337" max="14344" width="0" style="493" hidden="1" customWidth="1"/>
    <col min="14345" max="14347" width="3.7109375" style="493" customWidth="1"/>
    <col min="14348" max="14348" width="12.7109375" style="493" customWidth="1"/>
    <col min="14349" max="14349" width="47.42578125" style="493" customWidth="1"/>
    <col min="14350" max="14353" width="0" style="493" hidden="1" customWidth="1"/>
    <col min="14354" max="14354" width="11.7109375" style="493" customWidth="1"/>
    <col min="14355" max="14355" width="6.42578125" style="493" bestFit="1" customWidth="1"/>
    <col min="14356" max="14356" width="11.7109375" style="493" customWidth="1"/>
    <col min="14357" max="14357" width="0" style="493" hidden="1" customWidth="1"/>
    <col min="14358" max="14358" width="3.7109375" style="493" customWidth="1"/>
    <col min="14359" max="14359" width="11.140625" style="493" bestFit="1" customWidth="1"/>
    <col min="14360" max="14592" width="10.5703125" style="493"/>
    <col min="14593" max="14600" width="0" style="493" hidden="1" customWidth="1"/>
    <col min="14601" max="14603" width="3.7109375" style="493" customWidth="1"/>
    <col min="14604" max="14604" width="12.7109375" style="493" customWidth="1"/>
    <col min="14605" max="14605" width="47.42578125" style="493" customWidth="1"/>
    <col min="14606" max="14609" width="0" style="493" hidden="1" customWidth="1"/>
    <col min="14610" max="14610" width="11.7109375" style="493" customWidth="1"/>
    <col min="14611" max="14611" width="6.42578125" style="493" bestFit="1" customWidth="1"/>
    <col min="14612" max="14612" width="11.7109375" style="493" customWidth="1"/>
    <col min="14613" max="14613" width="0" style="493" hidden="1" customWidth="1"/>
    <col min="14614" max="14614" width="3.7109375" style="493" customWidth="1"/>
    <col min="14615" max="14615" width="11.140625" style="493" bestFit="1" customWidth="1"/>
    <col min="14616" max="14848" width="10.5703125" style="493"/>
    <col min="14849" max="14856" width="0" style="493" hidden="1" customWidth="1"/>
    <col min="14857" max="14859" width="3.7109375" style="493" customWidth="1"/>
    <col min="14860" max="14860" width="12.7109375" style="493" customWidth="1"/>
    <col min="14861" max="14861" width="47.42578125" style="493" customWidth="1"/>
    <col min="14862" max="14865" width="0" style="493" hidden="1" customWidth="1"/>
    <col min="14866" max="14866" width="11.7109375" style="493" customWidth="1"/>
    <col min="14867" max="14867" width="6.42578125" style="493" bestFit="1" customWidth="1"/>
    <col min="14868" max="14868" width="11.7109375" style="493" customWidth="1"/>
    <col min="14869" max="14869" width="0" style="493" hidden="1" customWidth="1"/>
    <col min="14870" max="14870" width="3.7109375" style="493" customWidth="1"/>
    <col min="14871" max="14871" width="11.140625" style="493" bestFit="1" customWidth="1"/>
    <col min="14872" max="15104" width="10.5703125" style="493"/>
    <col min="15105" max="15112" width="0" style="493" hidden="1" customWidth="1"/>
    <col min="15113" max="15115" width="3.7109375" style="493" customWidth="1"/>
    <col min="15116" max="15116" width="12.7109375" style="493" customWidth="1"/>
    <col min="15117" max="15117" width="47.42578125" style="493" customWidth="1"/>
    <col min="15118" max="15121" width="0" style="493" hidden="1" customWidth="1"/>
    <col min="15122" max="15122" width="11.7109375" style="493" customWidth="1"/>
    <col min="15123" max="15123" width="6.42578125" style="493" bestFit="1" customWidth="1"/>
    <col min="15124" max="15124" width="11.7109375" style="493" customWidth="1"/>
    <col min="15125" max="15125" width="0" style="493" hidden="1" customWidth="1"/>
    <col min="15126" max="15126" width="3.7109375" style="493" customWidth="1"/>
    <col min="15127" max="15127" width="11.140625" style="493" bestFit="1" customWidth="1"/>
    <col min="15128" max="15360" width="10.5703125" style="493"/>
    <col min="15361" max="15368" width="0" style="493" hidden="1" customWidth="1"/>
    <col min="15369" max="15371" width="3.7109375" style="493" customWidth="1"/>
    <col min="15372" max="15372" width="12.7109375" style="493" customWidth="1"/>
    <col min="15373" max="15373" width="47.42578125" style="493" customWidth="1"/>
    <col min="15374" max="15377" width="0" style="493" hidden="1" customWidth="1"/>
    <col min="15378" max="15378" width="11.7109375" style="493" customWidth="1"/>
    <col min="15379" max="15379" width="6.42578125" style="493" bestFit="1" customWidth="1"/>
    <col min="15380" max="15380" width="11.7109375" style="493" customWidth="1"/>
    <col min="15381" max="15381" width="0" style="493" hidden="1" customWidth="1"/>
    <col min="15382" max="15382" width="3.7109375" style="493" customWidth="1"/>
    <col min="15383" max="15383" width="11.140625" style="493" bestFit="1" customWidth="1"/>
    <col min="15384" max="15616" width="10.5703125" style="493"/>
    <col min="15617" max="15624" width="0" style="493" hidden="1" customWidth="1"/>
    <col min="15625" max="15627" width="3.7109375" style="493" customWidth="1"/>
    <col min="15628" max="15628" width="12.7109375" style="493" customWidth="1"/>
    <col min="15629" max="15629" width="47.42578125" style="493" customWidth="1"/>
    <col min="15630" max="15633" width="0" style="493" hidden="1" customWidth="1"/>
    <col min="15634" max="15634" width="11.7109375" style="493" customWidth="1"/>
    <col min="15635" max="15635" width="6.42578125" style="493" bestFit="1" customWidth="1"/>
    <col min="15636" max="15636" width="11.7109375" style="493" customWidth="1"/>
    <col min="15637" max="15637" width="0" style="493" hidden="1" customWidth="1"/>
    <col min="15638" max="15638" width="3.7109375" style="493" customWidth="1"/>
    <col min="15639" max="15639" width="11.140625" style="493" bestFit="1" customWidth="1"/>
    <col min="15640" max="15872" width="10.5703125" style="493"/>
    <col min="15873" max="15880" width="0" style="493" hidden="1" customWidth="1"/>
    <col min="15881" max="15883" width="3.7109375" style="493" customWidth="1"/>
    <col min="15884" max="15884" width="12.7109375" style="493" customWidth="1"/>
    <col min="15885" max="15885" width="47.42578125" style="493" customWidth="1"/>
    <col min="15886" max="15889" width="0" style="493" hidden="1" customWidth="1"/>
    <col min="15890" max="15890" width="11.7109375" style="493" customWidth="1"/>
    <col min="15891" max="15891" width="6.42578125" style="493" bestFit="1" customWidth="1"/>
    <col min="15892" max="15892" width="11.7109375" style="493" customWidth="1"/>
    <col min="15893" max="15893" width="0" style="493" hidden="1" customWidth="1"/>
    <col min="15894" max="15894" width="3.7109375" style="493" customWidth="1"/>
    <col min="15895" max="15895" width="11.140625" style="493" bestFit="1" customWidth="1"/>
    <col min="15896" max="16128" width="10.5703125" style="493"/>
    <col min="16129" max="16136" width="0" style="493" hidden="1" customWidth="1"/>
    <col min="16137" max="16139" width="3.7109375" style="493" customWidth="1"/>
    <col min="16140" max="16140" width="12.7109375" style="493" customWidth="1"/>
    <col min="16141" max="16141" width="47.42578125" style="493" customWidth="1"/>
    <col min="16142" max="16145" width="0" style="493" hidden="1" customWidth="1"/>
    <col min="16146" max="16146" width="11.7109375" style="493" customWidth="1"/>
    <col min="16147" max="16147" width="6.42578125" style="493" bestFit="1" customWidth="1"/>
    <col min="16148" max="16148" width="11.7109375" style="493" customWidth="1"/>
    <col min="16149" max="16149" width="0" style="493" hidden="1" customWidth="1"/>
    <col min="16150" max="16150" width="3.7109375" style="493" customWidth="1"/>
    <col min="16151" max="16151" width="11.140625" style="493" bestFit="1" customWidth="1"/>
    <col min="16152" max="16384" width="10.5703125" style="493"/>
  </cols>
  <sheetData>
    <row r="1" spans="1:35" ht="14.25" hidden="1" customHeight="1"/>
    <row r="2" spans="1:35" ht="14.25" hidden="1" customHeight="1"/>
    <row r="3" spans="1:35" ht="14.25" hidden="1" customHeight="1"/>
    <row r="4" spans="1:35" ht="3" customHeight="1">
      <c r="J4" s="499"/>
      <c r="K4" s="499"/>
      <c r="L4" s="494"/>
      <c r="M4" s="494"/>
      <c r="N4" s="494"/>
      <c r="O4" s="502"/>
      <c r="P4" s="502"/>
      <c r="Q4" s="502"/>
      <c r="R4" s="502"/>
      <c r="S4" s="502"/>
      <c r="T4" s="502"/>
      <c r="U4" s="494"/>
    </row>
    <row r="5" spans="1:35" ht="22.5" customHeight="1">
      <c r="J5" s="499"/>
      <c r="K5" s="499"/>
      <c r="L5" s="1306" t="s">
        <v>732</v>
      </c>
      <c r="M5" s="1306"/>
      <c r="N5" s="1306"/>
      <c r="O5" s="1306"/>
      <c r="P5" s="1306"/>
      <c r="Q5" s="1306"/>
      <c r="R5" s="1306"/>
      <c r="S5" s="1306"/>
      <c r="T5" s="1306"/>
      <c r="U5" s="548"/>
    </row>
    <row r="6" spans="1:35" ht="3" customHeight="1">
      <c r="J6" s="499"/>
      <c r="K6" s="499"/>
      <c r="L6" s="494"/>
      <c r="M6" s="494"/>
      <c r="N6" s="494"/>
      <c r="O6" s="498"/>
      <c r="P6" s="498"/>
      <c r="Q6" s="498"/>
      <c r="R6" s="498"/>
      <c r="S6" s="498"/>
      <c r="T6" s="498"/>
      <c r="U6" s="494"/>
    </row>
    <row r="7" spans="1:35" s="746" customFormat="1" ht="5.25" hidden="1">
      <c r="A7" s="1122"/>
      <c r="B7" s="1122"/>
      <c r="C7" s="1122"/>
      <c r="D7" s="1122"/>
      <c r="E7" s="1122"/>
      <c r="F7" s="1122"/>
      <c r="G7" s="1122"/>
      <c r="H7" s="1122"/>
      <c r="L7" s="1173"/>
      <c r="M7" s="1046"/>
      <c r="O7" s="1282"/>
      <c r="P7" s="1282"/>
      <c r="Q7" s="1282"/>
      <c r="R7" s="1282"/>
      <c r="S7" s="1282"/>
      <c r="T7" s="1282"/>
      <c r="U7" s="780"/>
      <c r="V7" s="780"/>
      <c r="X7" s="1122"/>
      <c r="Y7" s="1122"/>
      <c r="Z7" s="1122"/>
      <c r="AA7" s="1122"/>
      <c r="AB7" s="1122"/>
    </row>
    <row r="8" spans="1:35" s="539" customFormat="1" ht="18.75">
      <c r="A8" s="559"/>
      <c r="B8" s="559"/>
      <c r="C8" s="559"/>
      <c r="D8" s="559"/>
      <c r="E8" s="559"/>
      <c r="F8" s="559"/>
      <c r="G8" s="559"/>
      <c r="H8" s="559"/>
      <c r="L8" s="469"/>
      <c r="M8" s="586" t="str">
        <f>"Дата подачи заявления об "&amp;IF(datePr_ch="","утверждении","изменении") &amp; " тарифов"</f>
        <v>Дата подачи заявления об утверждении тарифов</v>
      </c>
      <c r="N8" s="1126"/>
      <c r="O8" s="1283" t="str">
        <f>IF(datePr_ch="",IF(datePr="","",datePr),datePr_ch)</f>
        <v>31.08.2022</v>
      </c>
      <c r="P8" s="1283"/>
      <c r="Q8" s="1283"/>
      <c r="R8" s="1283"/>
      <c r="S8" s="1283"/>
      <c r="T8" s="1283"/>
      <c r="U8" s="635"/>
      <c r="X8" s="559"/>
      <c r="Y8" s="559"/>
      <c r="Z8" s="559"/>
      <c r="AA8" s="559"/>
      <c r="AB8" s="559"/>
      <c r="AC8" s="559"/>
      <c r="AD8" s="559"/>
      <c r="AE8" s="559"/>
      <c r="AF8" s="559"/>
      <c r="AG8" s="559"/>
      <c r="AH8" s="559"/>
      <c r="AI8" s="559"/>
    </row>
    <row r="9" spans="1:35" s="539" customFormat="1" ht="22.5">
      <c r="A9" s="559"/>
      <c r="B9" s="559"/>
      <c r="C9" s="559"/>
      <c r="D9" s="559"/>
      <c r="E9" s="559"/>
      <c r="F9" s="559"/>
      <c r="G9" s="559"/>
      <c r="H9" s="559"/>
      <c r="L9" s="522"/>
      <c r="M9" s="586" t="str">
        <f>"Номер подачи заявления об "&amp;IF(numberPr_ch="","утверждении","изменении") &amp; " тарифов"</f>
        <v>Номер подачи заявления об утверждении тарифов</v>
      </c>
      <c r="N9" s="1126"/>
      <c r="O9" s="1283" t="str">
        <f>IF(numberPr_ch="",IF(numberPr="","",numberPr),numberPr_ch)</f>
        <v>Исх.№ 5191/05-02 (Вх.№ 7599)</v>
      </c>
      <c r="P9" s="1283"/>
      <c r="Q9" s="1283"/>
      <c r="R9" s="1283"/>
      <c r="S9" s="1283"/>
      <c r="T9" s="1283"/>
      <c r="U9" s="635"/>
      <c r="X9" s="559"/>
      <c r="Y9" s="559"/>
      <c r="Z9" s="559"/>
      <c r="AA9" s="559"/>
      <c r="AB9" s="559"/>
      <c r="AC9" s="559"/>
      <c r="AD9" s="559"/>
      <c r="AE9" s="559"/>
      <c r="AF9" s="559"/>
      <c r="AG9" s="559"/>
      <c r="AH9" s="559"/>
      <c r="AI9" s="559"/>
    </row>
    <row r="10" spans="1:35" s="746" customFormat="1" ht="5.25" hidden="1">
      <c r="A10" s="1122"/>
      <c r="B10" s="1122"/>
      <c r="C10" s="1122"/>
      <c r="D10" s="1122"/>
      <c r="E10" s="1122"/>
      <c r="F10" s="1122"/>
      <c r="G10" s="1122"/>
      <c r="H10" s="1122"/>
      <c r="L10" s="1173"/>
      <c r="M10" s="1046"/>
      <c r="O10" s="1282"/>
      <c r="P10" s="1282"/>
      <c r="Q10" s="1282"/>
      <c r="R10" s="1282"/>
      <c r="S10" s="1282"/>
      <c r="T10" s="1282"/>
      <c r="U10" s="780"/>
      <c r="V10" s="780"/>
      <c r="X10" s="1122"/>
      <c r="Y10" s="1122"/>
      <c r="Z10" s="1122"/>
      <c r="AA10" s="1122"/>
      <c r="AB10" s="1122"/>
    </row>
    <row r="11" spans="1:35" s="539" customFormat="1" ht="11.25" hidden="1" customHeight="1">
      <c r="A11" s="559"/>
      <c r="B11" s="559"/>
      <c r="C11" s="559"/>
      <c r="D11" s="559"/>
      <c r="E11" s="559"/>
      <c r="F11" s="559"/>
      <c r="G11" s="559"/>
      <c r="H11" s="559"/>
      <c r="L11" s="1307"/>
      <c r="M11" s="1307"/>
      <c r="N11" s="536"/>
      <c r="O11" s="1324"/>
      <c r="P11" s="1324"/>
      <c r="Q11" s="1324"/>
      <c r="R11" s="1324"/>
      <c r="S11" s="1324"/>
      <c r="T11" s="1324"/>
      <c r="U11" s="557" t="s">
        <v>371</v>
      </c>
      <c r="X11" s="559"/>
      <c r="Y11" s="559"/>
      <c r="Z11" s="559"/>
      <c r="AA11" s="559"/>
      <c r="AB11" s="559"/>
      <c r="AC11" s="559"/>
      <c r="AD11" s="559"/>
      <c r="AE11" s="559"/>
      <c r="AF11" s="559"/>
      <c r="AG11" s="559"/>
      <c r="AH11" s="559"/>
      <c r="AI11" s="559"/>
    </row>
    <row r="12" spans="1:35">
      <c r="J12" s="499"/>
      <c r="K12" s="499"/>
      <c r="L12" s="494"/>
      <c r="M12" s="494"/>
      <c r="N12" s="494"/>
      <c r="O12" s="1325"/>
      <c r="P12" s="1325"/>
      <c r="Q12" s="1325"/>
      <c r="R12" s="1325"/>
      <c r="S12" s="1325"/>
      <c r="T12" s="1325"/>
      <c r="U12" s="1325"/>
    </row>
    <row r="13" spans="1:35" ht="14.25" customHeight="1">
      <c r="J13" s="499"/>
      <c r="K13" s="499"/>
      <c r="L13" s="1234" t="s">
        <v>445</v>
      </c>
      <c r="M13" s="1234"/>
      <c r="N13" s="1234"/>
      <c r="O13" s="1234"/>
      <c r="P13" s="1234"/>
      <c r="Q13" s="1234"/>
      <c r="R13" s="1234"/>
      <c r="S13" s="1234"/>
      <c r="T13" s="1234"/>
      <c r="U13" s="1234"/>
      <c r="V13" s="1234"/>
      <c r="W13" s="1234" t="s">
        <v>446</v>
      </c>
    </row>
    <row r="14" spans="1:35" ht="14.25" customHeight="1">
      <c r="J14" s="499"/>
      <c r="K14" s="499"/>
      <c r="L14" s="1290" t="s">
        <v>91</v>
      </c>
      <c r="M14" s="1290" t="s">
        <v>602</v>
      </c>
      <c r="N14" s="491"/>
      <c r="O14" s="1291" t="s">
        <v>604</v>
      </c>
      <c r="P14" s="1292"/>
      <c r="Q14" s="1292"/>
      <c r="R14" s="1292"/>
      <c r="S14" s="1292"/>
      <c r="T14" s="1293"/>
      <c r="U14" s="1301" t="s">
        <v>339</v>
      </c>
      <c r="V14" s="1287" t="s">
        <v>274</v>
      </c>
      <c r="W14" s="1234"/>
    </row>
    <row r="15" spans="1:35" ht="14.25" customHeight="1">
      <c r="J15" s="499"/>
      <c r="K15" s="499"/>
      <c r="L15" s="1290"/>
      <c r="M15" s="1290"/>
      <c r="N15" s="491"/>
      <c r="O15" s="1296" t="s">
        <v>590</v>
      </c>
      <c r="P15" s="1294"/>
      <c r="Q15" s="1295"/>
      <c r="R15" s="1299" t="s">
        <v>615</v>
      </c>
      <c r="S15" s="1299"/>
      <c r="T15" s="1300"/>
      <c r="U15" s="1302"/>
      <c r="V15" s="1288"/>
      <c r="W15" s="1234"/>
    </row>
    <row r="16" spans="1:35" ht="30" customHeight="1">
      <c r="J16" s="499"/>
      <c r="K16" s="499"/>
      <c r="L16" s="1290"/>
      <c r="M16" s="1290"/>
      <c r="N16" s="490"/>
      <c r="O16" s="1297"/>
      <c r="P16" s="505"/>
      <c r="Q16" s="505"/>
      <c r="R16" s="506" t="s">
        <v>273</v>
      </c>
      <c r="S16" s="1285" t="s">
        <v>272</v>
      </c>
      <c r="T16" s="1286"/>
      <c r="U16" s="1303"/>
      <c r="V16" s="1289"/>
      <c r="W16" s="1234"/>
    </row>
    <row r="17" spans="1:36">
      <c r="J17" s="499"/>
      <c r="K17" s="538">
        <v>1</v>
      </c>
      <c r="L17" s="616" t="s">
        <v>92</v>
      </c>
      <c r="M17" s="616" t="s">
        <v>48</v>
      </c>
      <c r="N17" s="636" t="s">
        <v>48</v>
      </c>
      <c r="O17" s="617">
        <f ca="1">OFFSET(O17,0,-1)+1</f>
        <v>3</v>
      </c>
      <c r="P17" s="618">
        <f ca="1">OFFSET(P17,0,-1)</f>
        <v>3</v>
      </c>
      <c r="Q17" s="618">
        <f ca="1">OFFSET(Q17,0,-1)</f>
        <v>3</v>
      </c>
      <c r="R17" s="617">
        <f ca="1">OFFSET(R17,0,-1)+1</f>
        <v>4</v>
      </c>
      <c r="S17" s="1308">
        <f ca="1">OFFSET(S17,0,-1)+1</f>
        <v>5</v>
      </c>
      <c r="T17" s="1308"/>
      <c r="U17" s="617">
        <f ca="1">OFFSET(U17,0,-2)+1</f>
        <v>6</v>
      </c>
      <c r="V17" s="618">
        <f ca="1">OFFSET(V17,0,-1)</f>
        <v>6</v>
      </c>
      <c r="W17" s="617">
        <f ca="1">OFFSET(W17,0,-1)+1</f>
        <v>7</v>
      </c>
    </row>
    <row r="18" spans="1:36" ht="22.5">
      <c r="A18" s="1309">
        <v>1</v>
      </c>
      <c r="B18" s="867"/>
      <c r="C18" s="867"/>
      <c r="D18" s="867"/>
      <c r="E18" s="868"/>
      <c r="F18" s="869"/>
      <c r="G18" s="867"/>
      <c r="H18" s="867"/>
      <c r="I18" s="870"/>
      <c r="J18" s="865"/>
      <c r="K18" s="874">
        <v>1</v>
      </c>
      <c r="L18" s="562" t="e">
        <f ca="1">mergeValue(A18)</f>
        <v>#NAME?</v>
      </c>
      <c r="M18" s="610" t="s">
        <v>19</v>
      </c>
      <c r="N18" s="549"/>
      <c r="O18" s="1321"/>
      <c r="P18" s="1321"/>
      <c r="Q18" s="1321"/>
      <c r="R18" s="1321"/>
      <c r="S18" s="1321"/>
      <c r="T18" s="1321"/>
      <c r="U18" s="1321"/>
      <c r="V18" s="1321"/>
      <c r="W18" s="599" t="s">
        <v>718</v>
      </c>
    </row>
    <row r="19" spans="1:36" ht="22.5">
      <c r="A19" s="1309"/>
      <c r="B19" s="1309">
        <v>1</v>
      </c>
      <c r="C19" s="867"/>
      <c r="D19" s="867"/>
      <c r="E19" s="869"/>
      <c r="F19" s="869"/>
      <c r="G19" s="867"/>
      <c r="H19" s="867"/>
      <c r="I19" s="864"/>
      <c r="J19" s="863"/>
      <c r="K19" s="874">
        <v>1</v>
      </c>
      <c r="L19" s="562" t="e">
        <f ca="1">mergeValue(A19) &amp;"."&amp; mergeValue(B19)</f>
        <v>#NAME?</v>
      </c>
      <c r="M19" s="516" t="s">
        <v>15</v>
      </c>
      <c r="N19" s="549"/>
      <c r="O19" s="1321"/>
      <c r="P19" s="1321"/>
      <c r="Q19" s="1321"/>
      <c r="R19" s="1321"/>
      <c r="S19" s="1321"/>
      <c r="T19" s="1321"/>
      <c r="U19" s="1321"/>
      <c r="V19" s="1321"/>
      <c r="W19" s="599" t="s">
        <v>459</v>
      </c>
    </row>
    <row r="20" spans="1:36" ht="22.5">
      <c r="A20" s="1309"/>
      <c r="B20" s="1309"/>
      <c r="C20" s="1309">
        <v>1</v>
      </c>
      <c r="D20" s="867"/>
      <c r="E20" s="869"/>
      <c r="F20" s="869"/>
      <c r="G20" s="867"/>
      <c r="H20" s="867"/>
      <c r="I20" s="871"/>
      <c r="J20" s="863"/>
      <c r="K20" s="874">
        <v>1</v>
      </c>
      <c r="L20" s="562" t="e">
        <f ca="1">mergeValue(A20) &amp;"."&amp; mergeValue(B20)&amp;"."&amp; mergeValue(C20)</f>
        <v>#NAME?</v>
      </c>
      <c r="M20" s="517" t="s">
        <v>7</v>
      </c>
      <c r="N20" s="549"/>
      <c r="O20" s="1321"/>
      <c r="P20" s="1321"/>
      <c r="Q20" s="1321"/>
      <c r="R20" s="1321"/>
      <c r="S20" s="1321"/>
      <c r="T20" s="1321"/>
      <c r="U20" s="1321"/>
      <c r="V20" s="1321"/>
      <c r="W20" s="599" t="s">
        <v>600</v>
      </c>
    </row>
    <row r="21" spans="1:36" ht="22.5">
      <c r="A21" s="1309"/>
      <c r="B21" s="1309"/>
      <c r="C21" s="1309"/>
      <c r="D21" s="1309">
        <v>1</v>
      </c>
      <c r="E21" s="869"/>
      <c r="F21" s="869"/>
      <c r="G21" s="867"/>
      <c r="H21" s="867"/>
      <c r="I21" s="1309">
        <v>1</v>
      </c>
      <c r="J21" s="863"/>
      <c r="K21" s="874">
        <v>1</v>
      </c>
      <c r="L21" s="562" t="e">
        <f ca="1">mergeValue(A21) &amp;"."&amp; mergeValue(B21)&amp;"."&amp; mergeValue(C21)&amp;"."&amp; mergeValue(D21)</f>
        <v>#NAME?</v>
      </c>
      <c r="M21" s="518" t="s">
        <v>21</v>
      </c>
      <c r="N21" s="549"/>
      <c r="O21" s="1321"/>
      <c r="P21" s="1321"/>
      <c r="Q21" s="1321"/>
      <c r="R21" s="1321"/>
      <c r="S21" s="1321"/>
      <c r="T21" s="1321"/>
      <c r="U21" s="1321"/>
      <c r="V21" s="1321"/>
      <c r="W21" s="599" t="s">
        <v>601</v>
      </c>
    </row>
    <row r="22" spans="1:36" ht="11.25" hidden="1" customHeight="1">
      <c r="A22" s="1309"/>
      <c r="B22" s="1309"/>
      <c r="C22" s="1309"/>
      <c r="D22" s="1309"/>
      <c r="E22" s="1309">
        <v>1</v>
      </c>
      <c r="F22" s="869"/>
      <c r="G22" s="867"/>
      <c r="H22" s="867"/>
      <c r="I22" s="1309"/>
      <c r="J22" s="869"/>
      <c r="K22" s="874">
        <v>1</v>
      </c>
      <c r="L22" s="562"/>
      <c r="M22" s="524"/>
      <c r="N22" s="550"/>
      <c r="O22" s="600"/>
      <c r="P22" s="600"/>
      <c r="Q22" s="600"/>
      <c r="R22" s="600"/>
      <c r="S22" s="600"/>
      <c r="T22" s="600"/>
      <c r="U22" s="562"/>
      <c r="V22" s="477"/>
      <c r="W22" s="529"/>
    </row>
    <row r="23" spans="1:36" ht="33.75">
      <c r="A23" s="1309"/>
      <c r="B23" s="1309"/>
      <c r="C23" s="1309"/>
      <c r="D23" s="1309"/>
      <c r="E23" s="1309"/>
      <c r="F23" s="1309">
        <v>1</v>
      </c>
      <c r="G23" s="867"/>
      <c r="H23" s="867"/>
      <c r="I23" s="1309"/>
      <c r="J23" s="1326"/>
      <c r="K23" s="874">
        <v>1</v>
      </c>
      <c r="L23" s="562" t="e">
        <f ca="1">mergeValue(A23) &amp;"."&amp; mergeValue(B23)&amp;"."&amp; mergeValue(C23)&amp;"."&amp; mergeValue(D23)&amp;"."&amp;  mergeValue(F23)</f>
        <v>#NAME?</v>
      </c>
      <c r="M23" s="524" t="s">
        <v>9</v>
      </c>
      <c r="N23" s="550"/>
      <c r="O23" s="1311"/>
      <c r="P23" s="1311"/>
      <c r="Q23" s="1311"/>
      <c r="R23" s="1311"/>
      <c r="S23" s="1311"/>
      <c r="T23" s="1311"/>
      <c r="U23" s="1311"/>
      <c r="V23" s="1311"/>
      <c r="W23" s="599" t="s">
        <v>720</v>
      </c>
      <c r="Y23" s="558" t="e">
        <f ca="1">strCheckUnique(Z23:Z26)</f>
        <v>#NAME?</v>
      </c>
      <c r="AA23" s="558"/>
    </row>
    <row r="24" spans="1:36" ht="99" customHeight="1">
      <c r="A24" s="1309"/>
      <c r="B24" s="1309"/>
      <c r="C24" s="1309"/>
      <c r="D24" s="1309"/>
      <c r="E24" s="1309"/>
      <c r="F24" s="1309"/>
      <c r="G24" s="867">
        <v>1</v>
      </c>
      <c r="H24" s="867"/>
      <c r="I24" s="1309"/>
      <c r="J24" s="1326"/>
      <c r="K24" s="866"/>
      <c r="L24" s="562" t="e">
        <f ca="1">mergeValue(A24) &amp;"."&amp; mergeValue(B24)&amp;"."&amp; mergeValue(C24)&amp;"."&amp; mergeValue(D24)&amp;"."&amp;  mergeValue(F24)&amp;"."&amp;  mergeValue(G24)</f>
        <v>#NAME?</v>
      </c>
      <c r="M24" s="1088"/>
      <c r="N24" s="555"/>
      <c r="O24" s="532"/>
      <c r="P24" s="532"/>
      <c r="Q24" s="532"/>
      <c r="R24" s="1315"/>
      <c r="S24" s="1305" t="s">
        <v>83</v>
      </c>
      <c r="T24" s="1315"/>
      <c r="U24" s="1305" t="s">
        <v>84</v>
      </c>
      <c r="V24" s="507"/>
      <c r="W24" s="1279" t="s">
        <v>733</v>
      </c>
      <c r="X24" s="554" t="e">
        <f ca="1">strCheckDate(O25:V25)</f>
        <v>#NAME?</v>
      </c>
      <c r="Y24" s="558"/>
      <c r="Z24" s="558" t="str">
        <f>IF(M24="","",M24 )</f>
        <v/>
      </c>
      <c r="AA24" s="558"/>
      <c r="AB24" s="558"/>
      <c r="AC24" s="558"/>
    </row>
    <row r="25" spans="1:36" ht="11.25" hidden="1">
      <c r="A25" s="1309"/>
      <c r="B25" s="1309"/>
      <c r="C25" s="1309"/>
      <c r="D25" s="1309"/>
      <c r="E25" s="1309"/>
      <c r="F25" s="1309"/>
      <c r="G25" s="867"/>
      <c r="H25" s="867"/>
      <c r="I25" s="1309"/>
      <c r="J25" s="1326"/>
      <c r="K25" s="874">
        <v>1</v>
      </c>
      <c r="L25" s="569"/>
      <c r="M25" s="615"/>
      <c r="N25" s="555"/>
      <c r="O25" s="532"/>
      <c r="P25" s="532"/>
      <c r="Q25" s="553" t="str">
        <f>R24 &amp; "-" &amp; T24</f>
        <v>-</v>
      </c>
      <c r="R25" s="1315"/>
      <c r="S25" s="1305"/>
      <c r="T25" s="1315"/>
      <c r="U25" s="1305"/>
      <c r="V25" s="507"/>
      <c r="W25" s="1280"/>
      <c r="Y25" s="558"/>
      <c r="Z25" s="558"/>
      <c r="AA25" s="558"/>
      <c r="AB25" s="558"/>
      <c r="AC25" s="558"/>
    </row>
    <row r="26" spans="1:36" s="492" customFormat="1" ht="15" customHeight="1">
      <c r="A26" s="1309"/>
      <c r="B26" s="1309"/>
      <c r="C26" s="1309"/>
      <c r="D26" s="1309"/>
      <c r="E26" s="1309"/>
      <c r="F26" s="1309"/>
      <c r="G26" s="867"/>
      <c r="H26" s="867"/>
      <c r="I26" s="1309"/>
      <c r="J26" s="1326"/>
      <c r="K26" s="874">
        <v>1</v>
      </c>
      <c r="L26" s="508"/>
      <c r="M26" s="526" t="s">
        <v>24</v>
      </c>
      <c r="N26" s="521"/>
      <c r="O26" s="515"/>
      <c r="P26" s="515"/>
      <c r="Q26" s="515"/>
      <c r="R26" s="542"/>
      <c r="S26" s="534"/>
      <c r="T26" s="533"/>
      <c r="U26" s="521"/>
      <c r="V26" s="530"/>
      <c r="W26" s="1281"/>
      <c r="X26" s="556"/>
      <c r="Y26" s="556"/>
      <c r="Z26" s="556"/>
      <c r="AA26" s="556"/>
      <c r="AB26" s="556"/>
      <c r="AC26" s="556"/>
      <c r="AD26" s="556"/>
      <c r="AE26" s="556"/>
      <c r="AF26" s="556"/>
      <c r="AG26" s="556"/>
      <c r="AH26" s="556"/>
      <c r="AI26" s="556"/>
    </row>
    <row r="27" spans="1:36" s="492" customFormat="1" ht="15" customHeight="1">
      <c r="A27" s="1309"/>
      <c r="B27" s="1309"/>
      <c r="C27" s="1309"/>
      <c r="D27" s="1309"/>
      <c r="E27" s="1309"/>
      <c r="F27" s="869"/>
      <c r="G27" s="869"/>
      <c r="H27" s="867"/>
      <c r="I27" s="1309"/>
      <c r="J27" s="869"/>
      <c r="K27" s="873"/>
      <c r="L27" s="508"/>
      <c r="M27" s="521" t="s">
        <v>10</v>
      </c>
      <c r="N27" s="526"/>
      <c r="O27" s="526"/>
      <c r="P27" s="526"/>
      <c r="Q27" s="526"/>
      <c r="R27" s="526"/>
      <c r="S27" s="526"/>
      <c r="T27" s="526"/>
      <c r="U27" s="526"/>
      <c r="V27" s="526"/>
      <c r="W27" s="530"/>
      <c r="X27" s="556"/>
      <c r="Y27" s="556"/>
      <c r="Z27" s="556"/>
      <c r="AA27" s="556"/>
      <c r="AB27" s="556"/>
      <c r="AC27" s="556"/>
      <c r="AD27" s="556"/>
      <c r="AE27" s="556"/>
      <c r="AF27" s="556"/>
      <c r="AG27" s="556"/>
      <c r="AH27" s="556"/>
      <c r="AI27" s="556"/>
      <c r="AJ27" s="556"/>
    </row>
    <row r="28" spans="1:36" s="492" customFormat="1" ht="15" hidden="1" customHeight="1">
      <c r="A28" s="1309"/>
      <c r="B28" s="1309"/>
      <c r="C28" s="1309"/>
      <c r="D28" s="1309"/>
      <c r="E28" s="869"/>
      <c r="F28" s="869"/>
      <c r="G28" s="869"/>
      <c r="H28" s="867"/>
      <c r="I28" s="1309"/>
      <c r="J28" s="869"/>
      <c r="K28" s="873"/>
      <c r="L28" s="508"/>
      <c r="M28" s="521"/>
      <c r="N28" s="526"/>
      <c r="O28" s="526"/>
      <c r="P28" s="526"/>
      <c r="Q28" s="526"/>
      <c r="R28" s="526"/>
      <c r="S28" s="526"/>
      <c r="T28" s="526"/>
      <c r="U28" s="526"/>
      <c r="V28" s="526"/>
      <c r="W28" s="530"/>
      <c r="X28" s="556"/>
      <c r="Y28" s="556"/>
      <c r="Z28" s="556"/>
      <c r="AA28" s="556"/>
      <c r="AB28" s="556"/>
      <c r="AC28" s="556"/>
      <c r="AD28" s="556"/>
      <c r="AE28" s="556"/>
      <c r="AF28" s="556"/>
      <c r="AG28" s="556"/>
      <c r="AH28" s="556"/>
      <c r="AI28" s="556"/>
      <c r="AJ28" s="556"/>
    </row>
    <row r="29" spans="1:36" s="492" customFormat="1" ht="15" customHeight="1">
      <c r="A29" s="1309"/>
      <c r="B29" s="1309"/>
      <c r="C29" s="1309"/>
      <c r="D29" s="872"/>
      <c r="E29" s="872"/>
      <c r="F29" s="869"/>
      <c r="G29" s="867"/>
      <c r="H29" s="867"/>
      <c r="I29" s="865"/>
      <c r="J29" s="862"/>
      <c r="K29" s="874">
        <v>1</v>
      </c>
      <c r="L29" s="508"/>
      <c r="M29" s="520" t="s">
        <v>16</v>
      </c>
      <c r="N29" s="519"/>
      <c r="O29" s="515"/>
      <c r="P29" s="515"/>
      <c r="Q29" s="515"/>
      <c r="R29" s="542"/>
      <c r="S29" s="534"/>
      <c r="T29" s="533"/>
      <c r="U29" s="519"/>
      <c r="V29" s="534"/>
      <c r="W29" s="530"/>
      <c r="X29" s="556"/>
      <c r="Y29" s="556"/>
      <c r="Z29" s="556"/>
      <c r="AA29" s="556"/>
      <c r="AB29" s="556"/>
      <c r="AC29" s="556"/>
      <c r="AD29" s="556"/>
      <c r="AE29" s="556"/>
      <c r="AF29" s="556"/>
      <c r="AG29" s="556"/>
      <c r="AH29" s="556"/>
      <c r="AI29" s="556"/>
    </row>
    <row r="30" spans="1:36" s="492" customFormat="1" ht="15" customHeight="1">
      <c r="A30" s="1309"/>
      <c r="B30" s="1309"/>
      <c r="C30" s="872"/>
      <c r="D30" s="872"/>
      <c r="E30" s="872"/>
      <c r="F30" s="872"/>
      <c r="G30" s="867"/>
      <c r="H30" s="867"/>
      <c r="I30" s="875"/>
      <c r="J30" s="862"/>
      <c r="K30" s="874">
        <v>1</v>
      </c>
      <c r="L30" s="508"/>
      <c r="M30" s="519" t="s">
        <v>17</v>
      </c>
      <c r="N30" s="519"/>
      <c r="O30" s="515"/>
      <c r="P30" s="515"/>
      <c r="Q30" s="515"/>
      <c r="R30" s="542"/>
      <c r="S30" s="534"/>
      <c r="T30" s="533"/>
      <c r="U30" s="519"/>
      <c r="V30" s="534"/>
      <c r="W30" s="530"/>
      <c r="X30" s="556"/>
      <c r="Y30" s="556"/>
      <c r="Z30" s="556"/>
      <c r="AA30" s="556"/>
      <c r="AB30" s="556"/>
      <c r="AC30" s="556"/>
      <c r="AD30" s="556"/>
      <c r="AE30" s="556"/>
      <c r="AF30" s="556"/>
      <c r="AG30" s="556"/>
      <c r="AH30" s="556"/>
      <c r="AI30" s="556"/>
    </row>
    <row r="31" spans="1:36" s="492" customFormat="1" ht="15" customHeight="1">
      <c r="A31" s="1309"/>
      <c r="B31" s="872"/>
      <c r="C31" s="872"/>
      <c r="D31" s="872"/>
      <c r="E31" s="872"/>
      <c r="F31" s="872"/>
      <c r="G31" s="867"/>
      <c r="H31" s="867"/>
      <c r="I31" s="865"/>
      <c r="J31" s="862"/>
      <c r="K31" s="874">
        <v>1</v>
      </c>
      <c r="L31" s="508"/>
      <c r="M31" s="528" t="s">
        <v>18</v>
      </c>
      <c r="N31" s="519"/>
      <c r="O31" s="515"/>
      <c r="P31" s="515"/>
      <c r="Q31" s="515"/>
      <c r="R31" s="542"/>
      <c r="S31" s="534"/>
      <c r="T31" s="533"/>
      <c r="U31" s="519"/>
      <c r="V31" s="534"/>
      <c r="W31" s="530"/>
      <c r="X31" s="556"/>
      <c r="Y31" s="556"/>
      <c r="Z31" s="556"/>
      <c r="AA31" s="556"/>
      <c r="AB31" s="556"/>
      <c r="AC31" s="556"/>
      <c r="AD31" s="556"/>
      <c r="AE31" s="556"/>
      <c r="AF31" s="556"/>
      <c r="AG31" s="556"/>
      <c r="AH31" s="556"/>
      <c r="AI31" s="556"/>
    </row>
    <row r="32" spans="1:36" s="492" customFormat="1" ht="15" customHeight="1">
      <c r="A32" s="861"/>
      <c r="B32" s="861"/>
      <c r="C32" s="861"/>
      <c r="D32" s="861"/>
      <c r="E32" s="861"/>
      <c r="F32" s="861"/>
      <c r="G32" s="861"/>
      <c r="H32" s="861"/>
      <c r="I32" s="861"/>
      <c r="J32" s="861"/>
      <c r="K32" s="861"/>
      <c r="L32" s="462"/>
      <c r="M32" s="535" t="s">
        <v>308</v>
      </c>
      <c r="N32" s="519"/>
      <c r="O32" s="515"/>
      <c r="P32" s="515"/>
      <c r="Q32" s="515"/>
      <c r="R32" s="542"/>
      <c r="S32" s="534"/>
      <c r="T32" s="533"/>
      <c r="U32" s="519"/>
      <c r="V32" s="534"/>
      <c r="W32" s="530"/>
      <c r="X32" s="556"/>
      <c r="Y32" s="556"/>
      <c r="Z32" s="556"/>
      <c r="AA32" s="556"/>
      <c r="AB32" s="556"/>
      <c r="AC32" s="556"/>
      <c r="AD32" s="556"/>
      <c r="AE32" s="556"/>
      <c r="AF32" s="556"/>
      <c r="AG32" s="556"/>
      <c r="AH32" s="556"/>
      <c r="AI32" s="556"/>
    </row>
    <row r="33" spans="12:23" ht="3" customHeight="1">
      <c r="L33" s="455"/>
      <c r="M33" s="455"/>
      <c r="N33" s="455"/>
      <c r="O33" s="455"/>
      <c r="P33" s="455"/>
      <c r="Q33" s="455"/>
      <c r="R33" s="455"/>
      <c r="S33" s="455"/>
      <c r="T33" s="455"/>
      <c r="U33" s="455"/>
    </row>
    <row r="34" spans="12:23" ht="106.5" customHeight="1">
      <c r="L34" s="1">
        <v>1</v>
      </c>
      <c r="M34" s="1272" t="s">
        <v>734</v>
      </c>
      <c r="N34" s="1272"/>
      <c r="O34" s="1272"/>
      <c r="P34" s="1272"/>
      <c r="Q34" s="1272"/>
      <c r="R34" s="1272"/>
      <c r="S34" s="1272"/>
      <c r="T34" s="1272"/>
      <c r="U34" s="1272"/>
      <c r="V34" s="1272"/>
      <c r="W34" s="1272"/>
    </row>
  </sheetData>
  <sheetProtection password="FA9C" sheet="1" objects="1" scenarios="1" formatColumns="0" formatRows="0"/>
  <dataConsolidate link="1"/>
  <mergeCells count="39">
    <mergeCell ref="A18:A31"/>
    <mergeCell ref="O18:V18"/>
    <mergeCell ref="B19:B30"/>
    <mergeCell ref="O19:V19"/>
    <mergeCell ref="C20:C29"/>
    <mergeCell ref="U24:U25"/>
    <mergeCell ref="O20:V20"/>
    <mergeCell ref="D21:D28"/>
    <mergeCell ref="O21:V21"/>
    <mergeCell ref="E22:E27"/>
    <mergeCell ref="F23:F26"/>
    <mergeCell ref="J23:J26"/>
    <mergeCell ref="O23:V23"/>
    <mergeCell ref="R24:R25"/>
    <mergeCell ref="S24:S25"/>
    <mergeCell ref="O12:U12"/>
    <mergeCell ref="O15:O16"/>
    <mergeCell ref="P15:Q15"/>
    <mergeCell ref="S16:T16"/>
    <mergeCell ref="I21:I28"/>
    <mergeCell ref="L5:T5"/>
    <mergeCell ref="O7:T7"/>
    <mergeCell ref="O8:T8"/>
    <mergeCell ref="L11:M11"/>
    <mergeCell ref="O11:T11"/>
    <mergeCell ref="O9:T9"/>
    <mergeCell ref="O10:T10"/>
    <mergeCell ref="W24:W26"/>
    <mergeCell ref="R15:T15"/>
    <mergeCell ref="O14:T14"/>
    <mergeCell ref="M34:W34"/>
    <mergeCell ref="U14:U16"/>
    <mergeCell ref="V14:V16"/>
    <mergeCell ref="W13:W16"/>
    <mergeCell ref="L13:V13"/>
    <mergeCell ref="L14:L16"/>
    <mergeCell ref="M14:M16"/>
    <mergeCell ref="S17:T17"/>
    <mergeCell ref="T24:T25"/>
  </mergeCells>
  <dataValidations count="9">
    <dataValidation allowBlank="1" sqref="JH27:JS28 TD27:TO28 ACZ27:ADK28 AMV27:ANG28 AWR27:AXC28 BGN27:BGY28 BQJ27:BQU28 CAF27:CAQ28 CKB27:CKM28 CTX27:CUI28 DDT27:DEE28 DNP27:DOA28 DXL27:DXW28 EHH27:EHS28 ERD27:ERO28 FAZ27:FBK28 FKV27:FLG28 FUR27:FVC28 GEN27:GEY28 GOJ27:GOU28 GYF27:GYQ28 HIB27:HIM28 HRX27:HSI28 IBT27:ICE28 ILP27:IMA28 IVL27:IVW28 JFH27:JFS28 JPD27:JPO28 JYZ27:JZK28 KIV27:KJG28 KSR27:KTC28 LCN27:LCY28 LMJ27:LMU28 LWF27:LWQ28 MGB27:MGM28 MPX27:MQI28 MZT27:NAE28 NJP27:NKA28 NTL27:NTW28 ODH27:ODS28 OND27:ONO28 OWZ27:OXK28 PGV27:PHG28 PQR27:PRC28 QAN27:QAY28 QKJ27:QKU28 QUF27:QUQ28 REB27:REM28 RNX27:ROI28 RXT27:RYE28 SHP27:SIA28 SRL27:SRW28 TBH27:TBS28 TLD27:TLO28 TUZ27:TVK28 UEV27:UFG28 UOR27:UPC28 UYN27:UYY28 VIJ27:VIU28 VSF27:VSQ28 WCB27:WCM28 WLX27:WMI28 WVT27:WWE28 JH65563:JS65564 TD65563:TO65564 ACZ65563:ADK65564 AMV65563:ANG65564 AWR65563:AXC65564 BGN65563:BGY65564 BQJ65563:BQU65564 CAF65563:CAQ65564 CKB65563:CKM65564 CTX65563:CUI65564 DDT65563:DEE65564 DNP65563:DOA65564 DXL65563:DXW65564 EHH65563:EHS65564 ERD65563:ERO65564 FAZ65563:FBK65564 FKV65563:FLG65564 FUR65563:FVC65564 GEN65563:GEY65564 GOJ65563:GOU65564 GYF65563:GYQ65564 HIB65563:HIM65564 HRX65563:HSI65564 IBT65563:ICE65564 ILP65563:IMA65564 IVL65563:IVW65564 JFH65563:JFS65564 JPD65563:JPO65564 JYZ65563:JZK65564 KIV65563:KJG65564 KSR65563:KTC65564 LCN65563:LCY65564 LMJ65563:LMU65564 LWF65563:LWQ65564 MGB65563:MGM65564 MPX65563:MQI65564 MZT65563:NAE65564 NJP65563:NKA65564 NTL65563:NTW65564 ODH65563:ODS65564 OND65563:ONO65564 OWZ65563:OXK65564 PGV65563:PHG65564 PQR65563:PRC65564 QAN65563:QAY65564 QKJ65563:QKU65564 QUF65563:QUQ65564 REB65563:REM65564 RNX65563:ROI65564 RXT65563:RYE65564 SHP65563:SIA65564 SRL65563:SRW65564 TBH65563:TBS65564 TLD65563:TLO65564 TUZ65563:TVK65564 UEV65563:UFG65564 UOR65563:UPC65564 UYN65563:UYY65564 VIJ65563:VIU65564 VSF65563:VSQ65564 WCB65563:WCM65564 WLX65563:WMI65564 WVT65563:WWE65564 JH131099:JS131100 TD131099:TO131100 ACZ131099:ADK131100 AMV131099:ANG131100 AWR131099:AXC131100 BGN131099:BGY131100 BQJ131099:BQU131100 CAF131099:CAQ131100 CKB131099:CKM131100 CTX131099:CUI131100 DDT131099:DEE131100 DNP131099:DOA131100 DXL131099:DXW131100 EHH131099:EHS131100 ERD131099:ERO131100 FAZ131099:FBK131100 FKV131099:FLG131100 FUR131099:FVC131100 GEN131099:GEY131100 GOJ131099:GOU131100 GYF131099:GYQ131100 HIB131099:HIM131100 HRX131099:HSI131100 IBT131099:ICE131100 ILP131099:IMA131100 IVL131099:IVW131100 JFH131099:JFS131100 JPD131099:JPO131100 JYZ131099:JZK131100 KIV131099:KJG131100 KSR131099:KTC131100 LCN131099:LCY131100 LMJ131099:LMU131100 LWF131099:LWQ131100 MGB131099:MGM131100 MPX131099:MQI131100 MZT131099:NAE131100 NJP131099:NKA131100 NTL131099:NTW131100 ODH131099:ODS131100 OND131099:ONO131100 OWZ131099:OXK131100 PGV131099:PHG131100 PQR131099:PRC131100 QAN131099:QAY131100 QKJ131099:QKU131100 QUF131099:QUQ131100 REB131099:REM131100 RNX131099:ROI131100 RXT131099:RYE131100 SHP131099:SIA131100 SRL131099:SRW131100 TBH131099:TBS131100 TLD131099:TLO131100 TUZ131099:TVK131100 UEV131099:UFG131100 UOR131099:UPC131100 UYN131099:UYY131100 VIJ131099:VIU131100 VSF131099:VSQ131100 WCB131099:WCM131100 WLX131099:WMI131100 WVT131099:WWE131100 JH196635:JS196636 TD196635:TO196636 ACZ196635:ADK196636 AMV196635:ANG196636 AWR196635:AXC196636 BGN196635:BGY196636 BQJ196635:BQU196636 CAF196635:CAQ196636 CKB196635:CKM196636 CTX196635:CUI196636 DDT196635:DEE196636 DNP196635:DOA196636 DXL196635:DXW196636 EHH196635:EHS196636 ERD196635:ERO196636 FAZ196635:FBK196636 FKV196635:FLG196636 FUR196635:FVC196636 GEN196635:GEY196636 GOJ196635:GOU196636 GYF196635:GYQ196636 HIB196635:HIM196636 HRX196635:HSI196636 IBT196635:ICE196636 ILP196635:IMA196636 IVL196635:IVW196636 JFH196635:JFS196636 JPD196635:JPO196636 JYZ196635:JZK196636 KIV196635:KJG196636 KSR196635:KTC196636 LCN196635:LCY196636 LMJ196635:LMU196636 LWF196635:LWQ196636 MGB196635:MGM196636 MPX196635:MQI196636 MZT196635:NAE196636 NJP196635:NKA196636 NTL196635:NTW196636 ODH196635:ODS196636 OND196635:ONO196636 OWZ196635:OXK196636 PGV196635:PHG196636 PQR196635:PRC196636 QAN196635:QAY196636 QKJ196635:QKU196636 QUF196635:QUQ196636 REB196635:REM196636 RNX196635:ROI196636 RXT196635:RYE196636 SHP196635:SIA196636 SRL196635:SRW196636 TBH196635:TBS196636 TLD196635:TLO196636 TUZ196635:TVK196636 UEV196635:UFG196636 UOR196635:UPC196636 UYN196635:UYY196636 VIJ196635:VIU196636 VSF196635:VSQ196636 WCB196635:WCM196636 WLX196635:WMI196636 WVT196635:WWE196636 JH262171:JS262172 TD262171:TO262172 ACZ262171:ADK262172 AMV262171:ANG262172 AWR262171:AXC262172 BGN262171:BGY262172 BQJ262171:BQU262172 CAF262171:CAQ262172 CKB262171:CKM262172 CTX262171:CUI262172 DDT262171:DEE262172 DNP262171:DOA262172 DXL262171:DXW262172 EHH262171:EHS262172 ERD262171:ERO262172 FAZ262171:FBK262172 FKV262171:FLG262172 FUR262171:FVC262172 GEN262171:GEY262172 GOJ262171:GOU262172 GYF262171:GYQ262172 HIB262171:HIM262172 HRX262171:HSI262172 IBT262171:ICE262172 ILP262171:IMA262172 IVL262171:IVW262172 JFH262171:JFS262172 JPD262171:JPO262172 JYZ262171:JZK262172 KIV262171:KJG262172 KSR262171:KTC262172 LCN262171:LCY262172 LMJ262171:LMU262172 LWF262171:LWQ262172 MGB262171:MGM262172 MPX262171:MQI262172 MZT262171:NAE262172 NJP262171:NKA262172 NTL262171:NTW262172 ODH262171:ODS262172 OND262171:ONO262172 OWZ262171:OXK262172 PGV262171:PHG262172 PQR262171:PRC262172 QAN262171:QAY262172 QKJ262171:QKU262172 QUF262171:QUQ262172 REB262171:REM262172 RNX262171:ROI262172 RXT262171:RYE262172 SHP262171:SIA262172 SRL262171:SRW262172 TBH262171:TBS262172 TLD262171:TLO262172 TUZ262171:TVK262172 UEV262171:UFG262172 UOR262171:UPC262172 UYN262171:UYY262172 VIJ262171:VIU262172 VSF262171:VSQ262172 WCB262171:WCM262172 WLX262171:WMI262172 WVT262171:WWE262172 JH327707:JS327708 TD327707:TO327708 ACZ327707:ADK327708 AMV327707:ANG327708 AWR327707:AXC327708 BGN327707:BGY327708 BQJ327707:BQU327708 CAF327707:CAQ327708 CKB327707:CKM327708 CTX327707:CUI327708 DDT327707:DEE327708 DNP327707:DOA327708 DXL327707:DXW327708 EHH327707:EHS327708 ERD327707:ERO327708 FAZ327707:FBK327708 FKV327707:FLG327708 FUR327707:FVC327708 GEN327707:GEY327708 GOJ327707:GOU327708 GYF327707:GYQ327708 HIB327707:HIM327708 HRX327707:HSI327708 IBT327707:ICE327708 ILP327707:IMA327708 IVL327707:IVW327708 JFH327707:JFS327708 JPD327707:JPO327708 JYZ327707:JZK327708 KIV327707:KJG327708 KSR327707:KTC327708 LCN327707:LCY327708 LMJ327707:LMU327708 LWF327707:LWQ327708 MGB327707:MGM327708 MPX327707:MQI327708 MZT327707:NAE327708 NJP327707:NKA327708 NTL327707:NTW327708 ODH327707:ODS327708 OND327707:ONO327708 OWZ327707:OXK327708 PGV327707:PHG327708 PQR327707:PRC327708 QAN327707:QAY327708 QKJ327707:QKU327708 QUF327707:QUQ327708 REB327707:REM327708 RNX327707:ROI327708 RXT327707:RYE327708 SHP327707:SIA327708 SRL327707:SRW327708 TBH327707:TBS327708 TLD327707:TLO327708 TUZ327707:TVK327708 UEV327707:UFG327708 UOR327707:UPC327708 UYN327707:UYY327708 VIJ327707:VIU327708 VSF327707:VSQ327708 WCB327707:WCM327708 WLX327707:WMI327708 WVT327707:WWE327708 JH393243:JS393244 TD393243:TO393244 ACZ393243:ADK393244 AMV393243:ANG393244 AWR393243:AXC393244 BGN393243:BGY393244 BQJ393243:BQU393244 CAF393243:CAQ393244 CKB393243:CKM393244 CTX393243:CUI393244 DDT393243:DEE393244 DNP393243:DOA393244 DXL393243:DXW393244 EHH393243:EHS393244 ERD393243:ERO393244 FAZ393243:FBK393244 FKV393243:FLG393244 FUR393243:FVC393244 GEN393243:GEY393244 GOJ393243:GOU393244 GYF393243:GYQ393244 HIB393243:HIM393244 HRX393243:HSI393244 IBT393243:ICE393244 ILP393243:IMA393244 IVL393243:IVW393244 JFH393243:JFS393244 JPD393243:JPO393244 JYZ393243:JZK393244 KIV393243:KJG393244 KSR393243:KTC393244 LCN393243:LCY393244 LMJ393243:LMU393244 LWF393243:LWQ393244 MGB393243:MGM393244 MPX393243:MQI393244 MZT393243:NAE393244 NJP393243:NKA393244 NTL393243:NTW393244 ODH393243:ODS393244 OND393243:ONO393244 OWZ393243:OXK393244 PGV393243:PHG393244 PQR393243:PRC393244 QAN393243:QAY393244 QKJ393243:QKU393244 QUF393243:QUQ393244 REB393243:REM393244 RNX393243:ROI393244 RXT393243:RYE393244 SHP393243:SIA393244 SRL393243:SRW393244 TBH393243:TBS393244 TLD393243:TLO393244 TUZ393243:TVK393244 UEV393243:UFG393244 UOR393243:UPC393244 UYN393243:UYY393244 VIJ393243:VIU393244 VSF393243:VSQ393244 WCB393243:WCM393244 WLX393243:WMI393244 WVT393243:WWE393244 JH458779:JS458780 TD458779:TO458780 ACZ458779:ADK458780 AMV458779:ANG458780 AWR458779:AXC458780 BGN458779:BGY458780 BQJ458779:BQU458780 CAF458779:CAQ458780 CKB458779:CKM458780 CTX458779:CUI458780 DDT458779:DEE458780 DNP458779:DOA458780 DXL458779:DXW458780 EHH458779:EHS458780 ERD458779:ERO458780 FAZ458779:FBK458780 FKV458779:FLG458780 FUR458779:FVC458780 GEN458779:GEY458780 GOJ458779:GOU458780 GYF458779:GYQ458780 HIB458779:HIM458780 HRX458779:HSI458780 IBT458779:ICE458780 ILP458779:IMA458780 IVL458779:IVW458780 JFH458779:JFS458780 JPD458779:JPO458780 JYZ458779:JZK458780 KIV458779:KJG458780 KSR458779:KTC458780 LCN458779:LCY458780 LMJ458779:LMU458780 LWF458779:LWQ458780 MGB458779:MGM458780 MPX458779:MQI458780 MZT458779:NAE458780 NJP458779:NKA458780 NTL458779:NTW458780 ODH458779:ODS458780 OND458779:ONO458780 OWZ458779:OXK458780 PGV458779:PHG458780 PQR458779:PRC458780 QAN458779:QAY458780 QKJ458779:QKU458780 QUF458779:QUQ458780 REB458779:REM458780 RNX458779:ROI458780 RXT458779:RYE458780 SHP458779:SIA458780 SRL458779:SRW458780 TBH458779:TBS458780 TLD458779:TLO458780 TUZ458779:TVK458780 UEV458779:UFG458780 UOR458779:UPC458780 UYN458779:UYY458780 VIJ458779:VIU458780 VSF458779:VSQ458780 WCB458779:WCM458780 WLX458779:WMI458780 WVT458779:WWE458780 JH524315:JS524316 TD524315:TO524316 ACZ524315:ADK524316 AMV524315:ANG524316 AWR524315:AXC524316 BGN524315:BGY524316 BQJ524315:BQU524316 CAF524315:CAQ524316 CKB524315:CKM524316 CTX524315:CUI524316 DDT524315:DEE524316 DNP524315:DOA524316 DXL524315:DXW524316 EHH524315:EHS524316 ERD524315:ERO524316 FAZ524315:FBK524316 FKV524315:FLG524316 FUR524315:FVC524316 GEN524315:GEY524316 GOJ524315:GOU524316 GYF524315:GYQ524316 HIB524315:HIM524316 HRX524315:HSI524316 IBT524315:ICE524316 ILP524315:IMA524316 IVL524315:IVW524316 JFH524315:JFS524316 JPD524315:JPO524316 JYZ524315:JZK524316 KIV524315:KJG524316 KSR524315:KTC524316 LCN524315:LCY524316 LMJ524315:LMU524316 LWF524315:LWQ524316 MGB524315:MGM524316 MPX524315:MQI524316 MZT524315:NAE524316 NJP524315:NKA524316 NTL524315:NTW524316 ODH524315:ODS524316 OND524315:ONO524316 OWZ524315:OXK524316 PGV524315:PHG524316 PQR524315:PRC524316 QAN524315:QAY524316 QKJ524315:QKU524316 QUF524315:QUQ524316 REB524315:REM524316 RNX524315:ROI524316 RXT524315:RYE524316 SHP524315:SIA524316 SRL524315:SRW524316 TBH524315:TBS524316 TLD524315:TLO524316 TUZ524315:TVK524316 UEV524315:UFG524316 UOR524315:UPC524316 UYN524315:UYY524316 VIJ524315:VIU524316 VSF524315:VSQ524316 WCB524315:WCM524316 WLX524315:WMI524316 WVT524315:WWE524316 JH589851:JS589852 TD589851:TO589852 ACZ589851:ADK589852 AMV589851:ANG589852 AWR589851:AXC589852 BGN589851:BGY589852 BQJ589851:BQU589852 CAF589851:CAQ589852 CKB589851:CKM589852 CTX589851:CUI589852 DDT589851:DEE589852 DNP589851:DOA589852 DXL589851:DXW589852 EHH589851:EHS589852 ERD589851:ERO589852 FAZ589851:FBK589852 FKV589851:FLG589852 FUR589851:FVC589852 GEN589851:GEY589852 GOJ589851:GOU589852 GYF589851:GYQ589852 HIB589851:HIM589852 HRX589851:HSI589852 IBT589851:ICE589852 ILP589851:IMA589852 IVL589851:IVW589852 JFH589851:JFS589852 JPD589851:JPO589852 JYZ589851:JZK589852 KIV589851:KJG589852 KSR589851:KTC589852 LCN589851:LCY589852 LMJ589851:LMU589852 LWF589851:LWQ589852 MGB589851:MGM589852 MPX589851:MQI589852 MZT589851:NAE589852 NJP589851:NKA589852 NTL589851:NTW589852 ODH589851:ODS589852 OND589851:ONO589852 OWZ589851:OXK589852 PGV589851:PHG589852 PQR589851:PRC589852 QAN589851:QAY589852 QKJ589851:QKU589852 QUF589851:QUQ589852 REB589851:REM589852 RNX589851:ROI589852 RXT589851:RYE589852 SHP589851:SIA589852 SRL589851:SRW589852 TBH589851:TBS589852 TLD589851:TLO589852 TUZ589851:TVK589852 UEV589851:UFG589852 UOR589851:UPC589852 UYN589851:UYY589852 VIJ589851:VIU589852 VSF589851:VSQ589852 WCB589851:WCM589852 WLX589851:WMI589852 WVT589851:WWE589852 JH655387:JS655388 TD655387:TO655388 ACZ655387:ADK655388 AMV655387:ANG655388 AWR655387:AXC655388 BGN655387:BGY655388 BQJ655387:BQU655388 CAF655387:CAQ655388 CKB655387:CKM655388 CTX655387:CUI655388 DDT655387:DEE655388 DNP655387:DOA655388 DXL655387:DXW655388 EHH655387:EHS655388 ERD655387:ERO655388 FAZ655387:FBK655388 FKV655387:FLG655388 FUR655387:FVC655388 GEN655387:GEY655388 GOJ655387:GOU655388 GYF655387:GYQ655388 HIB655387:HIM655388 HRX655387:HSI655388 IBT655387:ICE655388 ILP655387:IMA655388 IVL655387:IVW655388 JFH655387:JFS655388 JPD655387:JPO655388 JYZ655387:JZK655388 KIV655387:KJG655388 KSR655387:KTC655388 LCN655387:LCY655388 LMJ655387:LMU655388 LWF655387:LWQ655388 MGB655387:MGM655388 MPX655387:MQI655388 MZT655387:NAE655388 NJP655387:NKA655388 NTL655387:NTW655388 ODH655387:ODS655388 OND655387:ONO655388 OWZ655387:OXK655388 PGV655387:PHG655388 PQR655387:PRC655388 QAN655387:QAY655388 QKJ655387:QKU655388 QUF655387:QUQ655388 REB655387:REM655388 RNX655387:ROI655388 RXT655387:RYE655388 SHP655387:SIA655388 SRL655387:SRW655388 TBH655387:TBS655388 TLD655387:TLO655388 TUZ655387:TVK655388 UEV655387:UFG655388 UOR655387:UPC655388 UYN655387:UYY655388 VIJ655387:VIU655388 VSF655387:VSQ655388 WCB655387:WCM655388 WLX655387:WMI655388 WVT655387:WWE655388 JH720923:JS720924 TD720923:TO720924 ACZ720923:ADK720924 AMV720923:ANG720924 AWR720923:AXC720924 BGN720923:BGY720924 BQJ720923:BQU720924 CAF720923:CAQ720924 CKB720923:CKM720924 CTX720923:CUI720924 DDT720923:DEE720924 DNP720923:DOA720924 DXL720923:DXW720924 EHH720923:EHS720924 ERD720923:ERO720924 FAZ720923:FBK720924 FKV720923:FLG720924 FUR720923:FVC720924 GEN720923:GEY720924 GOJ720923:GOU720924 GYF720923:GYQ720924 HIB720923:HIM720924 HRX720923:HSI720924 IBT720923:ICE720924 ILP720923:IMA720924 IVL720923:IVW720924 JFH720923:JFS720924 JPD720923:JPO720924 JYZ720923:JZK720924 KIV720923:KJG720924 KSR720923:KTC720924 LCN720923:LCY720924 LMJ720923:LMU720924 LWF720923:LWQ720924 MGB720923:MGM720924 MPX720923:MQI720924 MZT720923:NAE720924 NJP720923:NKA720924 NTL720923:NTW720924 ODH720923:ODS720924 OND720923:ONO720924 OWZ720923:OXK720924 PGV720923:PHG720924 PQR720923:PRC720924 QAN720923:QAY720924 QKJ720923:QKU720924 QUF720923:QUQ720924 REB720923:REM720924 RNX720923:ROI720924 RXT720923:RYE720924 SHP720923:SIA720924 SRL720923:SRW720924 TBH720923:TBS720924 TLD720923:TLO720924 TUZ720923:TVK720924 UEV720923:UFG720924 UOR720923:UPC720924 UYN720923:UYY720924 VIJ720923:VIU720924 VSF720923:VSQ720924 WCB720923:WCM720924 WLX720923:WMI720924 WVT720923:WWE720924 JH786459:JS786460 TD786459:TO786460 ACZ786459:ADK786460 AMV786459:ANG786460 AWR786459:AXC786460 BGN786459:BGY786460 BQJ786459:BQU786460 CAF786459:CAQ786460 CKB786459:CKM786460 CTX786459:CUI786460 DDT786459:DEE786460 DNP786459:DOA786460 DXL786459:DXW786460 EHH786459:EHS786460 ERD786459:ERO786460 FAZ786459:FBK786460 FKV786459:FLG786460 FUR786459:FVC786460 GEN786459:GEY786460 GOJ786459:GOU786460 GYF786459:GYQ786460 HIB786459:HIM786460 HRX786459:HSI786460 IBT786459:ICE786460 ILP786459:IMA786460 IVL786459:IVW786460 JFH786459:JFS786460 JPD786459:JPO786460 JYZ786459:JZK786460 KIV786459:KJG786460 KSR786459:KTC786460 LCN786459:LCY786460 LMJ786459:LMU786460 LWF786459:LWQ786460 MGB786459:MGM786460 MPX786459:MQI786460 MZT786459:NAE786460 NJP786459:NKA786460 NTL786459:NTW786460 ODH786459:ODS786460 OND786459:ONO786460 OWZ786459:OXK786460 PGV786459:PHG786460 PQR786459:PRC786460 QAN786459:QAY786460 QKJ786459:QKU786460 QUF786459:QUQ786460 REB786459:REM786460 RNX786459:ROI786460 RXT786459:RYE786460 SHP786459:SIA786460 SRL786459:SRW786460 TBH786459:TBS786460 TLD786459:TLO786460 TUZ786459:TVK786460 UEV786459:UFG786460 UOR786459:UPC786460 UYN786459:UYY786460 VIJ786459:VIU786460 VSF786459:VSQ786460 WCB786459:WCM786460 WLX786459:WMI786460 WVT786459:WWE786460 JH851995:JS851996 TD851995:TO851996 ACZ851995:ADK851996 AMV851995:ANG851996 AWR851995:AXC851996 BGN851995:BGY851996 BQJ851995:BQU851996 CAF851995:CAQ851996 CKB851995:CKM851996 CTX851995:CUI851996 DDT851995:DEE851996 DNP851995:DOA851996 DXL851995:DXW851996 EHH851995:EHS851996 ERD851995:ERO851996 FAZ851995:FBK851996 FKV851995:FLG851996 FUR851995:FVC851996 GEN851995:GEY851996 GOJ851995:GOU851996 GYF851995:GYQ851996 HIB851995:HIM851996 HRX851995:HSI851996 IBT851995:ICE851996 ILP851995:IMA851996 IVL851995:IVW851996 JFH851995:JFS851996 JPD851995:JPO851996 JYZ851995:JZK851996 KIV851995:KJG851996 KSR851995:KTC851996 LCN851995:LCY851996 LMJ851995:LMU851996 LWF851995:LWQ851996 MGB851995:MGM851996 MPX851995:MQI851996 MZT851995:NAE851996 NJP851995:NKA851996 NTL851995:NTW851996 ODH851995:ODS851996 OND851995:ONO851996 OWZ851995:OXK851996 PGV851995:PHG851996 PQR851995:PRC851996 QAN851995:QAY851996 QKJ851995:QKU851996 QUF851995:QUQ851996 REB851995:REM851996 RNX851995:ROI851996 RXT851995:RYE851996 SHP851995:SIA851996 SRL851995:SRW851996 TBH851995:TBS851996 TLD851995:TLO851996 TUZ851995:TVK851996 UEV851995:UFG851996 UOR851995:UPC851996 UYN851995:UYY851996 VIJ851995:VIU851996 VSF851995:VSQ851996 WCB851995:WCM851996 WLX851995:WMI851996 WVT851995:WWE851996 JH917531:JS917532 TD917531:TO917532 ACZ917531:ADK917532 AMV917531:ANG917532 AWR917531:AXC917532 BGN917531:BGY917532 BQJ917531:BQU917532 CAF917531:CAQ917532 CKB917531:CKM917532 CTX917531:CUI917532 DDT917531:DEE917532 DNP917531:DOA917532 DXL917531:DXW917532 EHH917531:EHS917532 ERD917531:ERO917532 FAZ917531:FBK917532 FKV917531:FLG917532 FUR917531:FVC917532 GEN917531:GEY917532 GOJ917531:GOU917532 GYF917531:GYQ917532 HIB917531:HIM917532 HRX917531:HSI917532 IBT917531:ICE917532 ILP917531:IMA917532 IVL917531:IVW917532 JFH917531:JFS917532 JPD917531:JPO917532 JYZ917531:JZK917532 KIV917531:KJG917532 KSR917531:KTC917532 LCN917531:LCY917532 LMJ917531:LMU917532 LWF917531:LWQ917532 MGB917531:MGM917532 MPX917531:MQI917532 MZT917531:NAE917532 NJP917531:NKA917532 NTL917531:NTW917532 ODH917531:ODS917532 OND917531:ONO917532 OWZ917531:OXK917532 PGV917531:PHG917532 PQR917531:PRC917532 QAN917531:QAY917532 QKJ917531:QKU917532 QUF917531:QUQ917532 REB917531:REM917532 RNX917531:ROI917532 RXT917531:RYE917532 SHP917531:SIA917532 SRL917531:SRW917532 TBH917531:TBS917532 TLD917531:TLO917532 TUZ917531:TVK917532 UEV917531:UFG917532 UOR917531:UPC917532 UYN917531:UYY917532 VIJ917531:VIU917532 VSF917531:VSQ917532 WCB917531:WCM917532 WLX917531:WMI917532 WVT917531:WWE917532 WVT983067:WWE983068 JH983067:JS983068 TD983067:TO983068 ACZ983067:ADK983068 AMV983067:ANG983068 AWR983067:AXC983068 BGN983067:BGY983068 BQJ983067:BQU983068 CAF983067:CAQ983068 CKB983067:CKM983068 CTX983067:CUI983068 DDT983067:DEE983068 DNP983067:DOA983068 DXL983067:DXW983068 EHH983067:EHS983068 ERD983067:ERO983068 FAZ983067:FBK983068 FKV983067:FLG983068 FUR983067:FVC983068 GEN983067:GEY983068 GOJ983067:GOU983068 GYF983067:GYQ983068 HIB983067:HIM983068 HRX983067:HSI983068 IBT983067:ICE983068 ILP983067:IMA983068 IVL983067:IVW983068 JFH983067:JFS983068 JPD983067:JPO983068 JYZ983067:JZK983068 KIV983067:KJG983068 KSR983067:KTC983068 LCN983067:LCY983068 LMJ983067:LMU983068 LWF983067:LWQ983068 MGB983067:MGM983068 MPX983067:MQI983068 MZT983067:NAE983068 NJP983067:NKA983068 NTL983067:NTW983068 ODH983067:ODS983068 OND983067:ONO983068 OWZ983067:OXK983068 PGV983067:PHG983068 PQR983067:PRC983068 QAN983067:QAY983068 QKJ983067:QKU983068 QUF983067:QUQ983068 REB983067:REM983068 RNX983067:ROI983068 RXT983067:RYE983068 SHP983067:SIA983068 SRL983067:SRW983068 TBH983067:TBS983068 TLD983067:TLO983068 TUZ983067:TVK983068 UEV983067:UFG983068 UOR983067:UPC983068 UYN983067:UYY983068 VIJ983067:VIU983068 VSF983067:VSQ983068 WCB983067:WCM983068 WLX983067:WMI983068 W27:W28 L65563:W65564 L131099:W131100 L196635:W196636 L262171:W262172 L327707:W327708 L393243:W393244 L458779:W458780 L524315:W524316 L589851:W589852 L655387:W655388 L720923:W720924 L786459:W786460 L851995:W851996 L917531:W917532 L983067:W983068"/>
    <dataValidation allowBlank="1" prompt="Для выбора выполните двойной щелчок левой клавиши мыши по соответствующей ячейке." sqref="JH29:JS32 TD29:TO32 ACZ29:ADK32 AMV29:ANG32 AWR29:AXC32 BGN29:BGY32 BQJ29:BQU32 CAF29:CAQ32 CKB29:CKM32 CTX29:CUI32 DDT29:DEE32 DNP29:DOA32 DXL29:DXW32 EHH29:EHS32 ERD29:ERO32 FAZ29:FBK32 FKV29:FLG32 FUR29:FVC32 GEN29:GEY32 GOJ29:GOU32 GYF29:GYQ32 HIB29:HIM32 HRX29:HSI32 IBT29:ICE32 ILP29:IMA32 IVL29:IVW32 JFH29:JFS32 JPD29:JPO32 JYZ29:JZK32 KIV29:KJG32 KSR29:KTC32 LCN29:LCY32 LMJ29:LMU32 LWF29:LWQ32 MGB29:MGM32 MPX29:MQI32 MZT29:NAE32 NJP29:NKA32 NTL29:NTW32 ODH29:ODS32 OND29:ONO32 OWZ29:OXK32 PGV29:PHG32 PQR29:PRC32 QAN29:QAY32 QKJ29:QKU32 QUF29:QUQ32 REB29:REM32 RNX29:ROI32 RXT29:RYE32 SHP29:SIA32 SRL29:SRW32 TBH29:TBS32 TLD29:TLO32 TUZ29:TVK32 UEV29:UFG32 UOR29:UPC32 UYN29:UYY32 VIJ29:VIU32 VSF29:VSQ32 WCB29:WCM32 WLX29:WMI32 WVT29:WWE32 JH65565:JS65568 TD65565:TO65568 ACZ65565:ADK65568 AMV65565:ANG65568 AWR65565:AXC65568 BGN65565:BGY65568 BQJ65565:BQU65568 CAF65565:CAQ65568 CKB65565:CKM65568 CTX65565:CUI65568 DDT65565:DEE65568 DNP65565:DOA65568 DXL65565:DXW65568 EHH65565:EHS65568 ERD65565:ERO65568 FAZ65565:FBK65568 FKV65565:FLG65568 FUR65565:FVC65568 GEN65565:GEY65568 GOJ65565:GOU65568 GYF65565:GYQ65568 HIB65565:HIM65568 HRX65565:HSI65568 IBT65565:ICE65568 ILP65565:IMA65568 IVL65565:IVW65568 JFH65565:JFS65568 JPD65565:JPO65568 JYZ65565:JZK65568 KIV65565:KJG65568 KSR65565:KTC65568 LCN65565:LCY65568 LMJ65565:LMU65568 LWF65565:LWQ65568 MGB65565:MGM65568 MPX65565:MQI65568 MZT65565:NAE65568 NJP65565:NKA65568 NTL65565:NTW65568 ODH65565:ODS65568 OND65565:ONO65568 OWZ65565:OXK65568 PGV65565:PHG65568 PQR65565:PRC65568 QAN65565:QAY65568 QKJ65565:QKU65568 QUF65565:QUQ65568 REB65565:REM65568 RNX65565:ROI65568 RXT65565:RYE65568 SHP65565:SIA65568 SRL65565:SRW65568 TBH65565:TBS65568 TLD65565:TLO65568 TUZ65565:TVK65568 UEV65565:UFG65568 UOR65565:UPC65568 UYN65565:UYY65568 VIJ65565:VIU65568 VSF65565:VSQ65568 WCB65565:WCM65568 WLX65565:WMI65568 WVT65565:WWE65568 JH131101:JS131104 TD131101:TO131104 ACZ131101:ADK131104 AMV131101:ANG131104 AWR131101:AXC131104 BGN131101:BGY131104 BQJ131101:BQU131104 CAF131101:CAQ131104 CKB131101:CKM131104 CTX131101:CUI131104 DDT131101:DEE131104 DNP131101:DOA131104 DXL131101:DXW131104 EHH131101:EHS131104 ERD131101:ERO131104 FAZ131101:FBK131104 FKV131101:FLG131104 FUR131101:FVC131104 GEN131101:GEY131104 GOJ131101:GOU131104 GYF131101:GYQ131104 HIB131101:HIM131104 HRX131101:HSI131104 IBT131101:ICE131104 ILP131101:IMA131104 IVL131101:IVW131104 JFH131101:JFS131104 JPD131101:JPO131104 JYZ131101:JZK131104 KIV131101:KJG131104 KSR131101:KTC131104 LCN131101:LCY131104 LMJ131101:LMU131104 LWF131101:LWQ131104 MGB131101:MGM131104 MPX131101:MQI131104 MZT131101:NAE131104 NJP131101:NKA131104 NTL131101:NTW131104 ODH131101:ODS131104 OND131101:ONO131104 OWZ131101:OXK131104 PGV131101:PHG131104 PQR131101:PRC131104 QAN131101:QAY131104 QKJ131101:QKU131104 QUF131101:QUQ131104 REB131101:REM131104 RNX131101:ROI131104 RXT131101:RYE131104 SHP131101:SIA131104 SRL131101:SRW131104 TBH131101:TBS131104 TLD131101:TLO131104 TUZ131101:TVK131104 UEV131101:UFG131104 UOR131101:UPC131104 UYN131101:UYY131104 VIJ131101:VIU131104 VSF131101:VSQ131104 WCB131101:WCM131104 WLX131101:WMI131104 WVT131101:WWE131104 JH196637:JS196640 TD196637:TO196640 ACZ196637:ADK196640 AMV196637:ANG196640 AWR196637:AXC196640 BGN196637:BGY196640 BQJ196637:BQU196640 CAF196637:CAQ196640 CKB196637:CKM196640 CTX196637:CUI196640 DDT196637:DEE196640 DNP196637:DOA196640 DXL196637:DXW196640 EHH196637:EHS196640 ERD196637:ERO196640 FAZ196637:FBK196640 FKV196637:FLG196640 FUR196637:FVC196640 GEN196637:GEY196640 GOJ196637:GOU196640 GYF196637:GYQ196640 HIB196637:HIM196640 HRX196637:HSI196640 IBT196637:ICE196640 ILP196637:IMA196640 IVL196637:IVW196640 JFH196637:JFS196640 JPD196637:JPO196640 JYZ196637:JZK196640 KIV196637:KJG196640 KSR196637:KTC196640 LCN196637:LCY196640 LMJ196637:LMU196640 LWF196637:LWQ196640 MGB196637:MGM196640 MPX196637:MQI196640 MZT196637:NAE196640 NJP196637:NKA196640 NTL196637:NTW196640 ODH196637:ODS196640 OND196637:ONO196640 OWZ196637:OXK196640 PGV196637:PHG196640 PQR196637:PRC196640 QAN196637:QAY196640 QKJ196637:QKU196640 QUF196637:QUQ196640 REB196637:REM196640 RNX196637:ROI196640 RXT196637:RYE196640 SHP196637:SIA196640 SRL196637:SRW196640 TBH196637:TBS196640 TLD196637:TLO196640 TUZ196637:TVK196640 UEV196637:UFG196640 UOR196637:UPC196640 UYN196637:UYY196640 VIJ196637:VIU196640 VSF196637:VSQ196640 WCB196637:WCM196640 WLX196637:WMI196640 WVT196637:WWE196640 JH262173:JS262176 TD262173:TO262176 ACZ262173:ADK262176 AMV262173:ANG262176 AWR262173:AXC262176 BGN262173:BGY262176 BQJ262173:BQU262176 CAF262173:CAQ262176 CKB262173:CKM262176 CTX262173:CUI262176 DDT262173:DEE262176 DNP262173:DOA262176 DXL262173:DXW262176 EHH262173:EHS262176 ERD262173:ERO262176 FAZ262173:FBK262176 FKV262173:FLG262176 FUR262173:FVC262176 GEN262173:GEY262176 GOJ262173:GOU262176 GYF262173:GYQ262176 HIB262173:HIM262176 HRX262173:HSI262176 IBT262173:ICE262176 ILP262173:IMA262176 IVL262173:IVW262176 JFH262173:JFS262176 JPD262173:JPO262176 JYZ262173:JZK262176 KIV262173:KJG262176 KSR262173:KTC262176 LCN262173:LCY262176 LMJ262173:LMU262176 LWF262173:LWQ262176 MGB262173:MGM262176 MPX262173:MQI262176 MZT262173:NAE262176 NJP262173:NKA262176 NTL262173:NTW262176 ODH262173:ODS262176 OND262173:ONO262176 OWZ262173:OXK262176 PGV262173:PHG262176 PQR262173:PRC262176 QAN262173:QAY262176 QKJ262173:QKU262176 QUF262173:QUQ262176 REB262173:REM262176 RNX262173:ROI262176 RXT262173:RYE262176 SHP262173:SIA262176 SRL262173:SRW262176 TBH262173:TBS262176 TLD262173:TLO262176 TUZ262173:TVK262176 UEV262173:UFG262176 UOR262173:UPC262176 UYN262173:UYY262176 VIJ262173:VIU262176 VSF262173:VSQ262176 WCB262173:WCM262176 WLX262173:WMI262176 WVT262173:WWE262176 JH327709:JS327712 TD327709:TO327712 ACZ327709:ADK327712 AMV327709:ANG327712 AWR327709:AXC327712 BGN327709:BGY327712 BQJ327709:BQU327712 CAF327709:CAQ327712 CKB327709:CKM327712 CTX327709:CUI327712 DDT327709:DEE327712 DNP327709:DOA327712 DXL327709:DXW327712 EHH327709:EHS327712 ERD327709:ERO327712 FAZ327709:FBK327712 FKV327709:FLG327712 FUR327709:FVC327712 GEN327709:GEY327712 GOJ327709:GOU327712 GYF327709:GYQ327712 HIB327709:HIM327712 HRX327709:HSI327712 IBT327709:ICE327712 ILP327709:IMA327712 IVL327709:IVW327712 JFH327709:JFS327712 JPD327709:JPO327712 JYZ327709:JZK327712 KIV327709:KJG327712 KSR327709:KTC327712 LCN327709:LCY327712 LMJ327709:LMU327712 LWF327709:LWQ327712 MGB327709:MGM327712 MPX327709:MQI327712 MZT327709:NAE327712 NJP327709:NKA327712 NTL327709:NTW327712 ODH327709:ODS327712 OND327709:ONO327712 OWZ327709:OXK327712 PGV327709:PHG327712 PQR327709:PRC327712 QAN327709:QAY327712 QKJ327709:QKU327712 QUF327709:QUQ327712 REB327709:REM327712 RNX327709:ROI327712 RXT327709:RYE327712 SHP327709:SIA327712 SRL327709:SRW327712 TBH327709:TBS327712 TLD327709:TLO327712 TUZ327709:TVK327712 UEV327709:UFG327712 UOR327709:UPC327712 UYN327709:UYY327712 VIJ327709:VIU327712 VSF327709:VSQ327712 WCB327709:WCM327712 WLX327709:WMI327712 WVT327709:WWE327712 JH393245:JS393248 TD393245:TO393248 ACZ393245:ADK393248 AMV393245:ANG393248 AWR393245:AXC393248 BGN393245:BGY393248 BQJ393245:BQU393248 CAF393245:CAQ393248 CKB393245:CKM393248 CTX393245:CUI393248 DDT393245:DEE393248 DNP393245:DOA393248 DXL393245:DXW393248 EHH393245:EHS393248 ERD393245:ERO393248 FAZ393245:FBK393248 FKV393245:FLG393248 FUR393245:FVC393248 GEN393245:GEY393248 GOJ393245:GOU393248 GYF393245:GYQ393248 HIB393245:HIM393248 HRX393245:HSI393248 IBT393245:ICE393248 ILP393245:IMA393248 IVL393245:IVW393248 JFH393245:JFS393248 JPD393245:JPO393248 JYZ393245:JZK393248 KIV393245:KJG393248 KSR393245:KTC393248 LCN393245:LCY393248 LMJ393245:LMU393248 LWF393245:LWQ393248 MGB393245:MGM393248 MPX393245:MQI393248 MZT393245:NAE393248 NJP393245:NKA393248 NTL393245:NTW393248 ODH393245:ODS393248 OND393245:ONO393248 OWZ393245:OXK393248 PGV393245:PHG393248 PQR393245:PRC393248 QAN393245:QAY393248 QKJ393245:QKU393248 QUF393245:QUQ393248 REB393245:REM393248 RNX393245:ROI393248 RXT393245:RYE393248 SHP393245:SIA393248 SRL393245:SRW393248 TBH393245:TBS393248 TLD393245:TLO393248 TUZ393245:TVK393248 UEV393245:UFG393248 UOR393245:UPC393248 UYN393245:UYY393248 VIJ393245:VIU393248 VSF393245:VSQ393248 WCB393245:WCM393248 WLX393245:WMI393248 WVT393245:WWE393248 JH458781:JS458784 TD458781:TO458784 ACZ458781:ADK458784 AMV458781:ANG458784 AWR458781:AXC458784 BGN458781:BGY458784 BQJ458781:BQU458784 CAF458781:CAQ458784 CKB458781:CKM458784 CTX458781:CUI458784 DDT458781:DEE458784 DNP458781:DOA458784 DXL458781:DXW458784 EHH458781:EHS458784 ERD458781:ERO458784 FAZ458781:FBK458784 FKV458781:FLG458784 FUR458781:FVC458784 GEN458781:GEY458784 GOJ458781:GOU458784 GYF458781:GYQ458784 HIB458781:HIM458784 HRX458781:HSI458784 IBT458781:ICE458784 ILP458781:IMA458784 IVL458781:IVW458784 JFH458781:JFS458784 JPD458781:JPO458784 JYZ458781:JZK458784 KIV458781:KJG458784 KSR458781:KTC458784 LCN458781:LCY458784 LMJ458781:LMU458784 LWF458781:LWQ458784 MGB458781:MGM458784 MPX458781:MQI458784 MZT458781:NAE458784 NJP458781:NKA458784 NTL458781:NTW458784 ODH458781:ODS458784 OND458781:ONO458784 OWZ458781:OXK458784 PGV458781:PHG458784 PQR458781:PRC458784 QAN458781:QAY458784 QKJ458781:QKU458784 QUF458781:QUQ458784 REB458781:REM458784 RNX458781:ROI458784 RXT458781:RYE458784 SHP458781:SIA458784 SRL458781:SRW458784 TBH458781:TBS458784 TLD458781:TLO458784 TUZ458781:TVK458784 UEV458781:UFG458784 UOR458781:UPC458784 UYN458781:UYY458784 VIJ458781:VIU458784 VSF458781:VSQ458784 WCB458781:WCM458784 WLX458781:WMI458784 WVT458781:WWE458784 JH524317:JS524320 TD524317:TO524320 ACZ524317:ADK524320 AMV524317:ANG524320 AWR524317:AXC524320 BGN524317:BGY524320 BQJ524317:BQU524320 CAF524317:CAQ524320 CKB524317:CKM524320 CTX524317:CUI524320 DDT524317:DEE524320 DNP524317:DOA524320 DXL524317:DXW524320 EHH524317:EHS524320 ERD524317:ERO524320 FAZ524317:FBK524320 FKV524317:FLG524320 FUR524317:FVC524320 GEN524317:GEY524320 GOJ524317:GOU524320 GYF524317:GYQ524320 HIB524317:HIM524320 HRX524317:HSI524320 IBT524317:ICE524320 ILP524317:IMA524320 IVL524317:IVW524320 JFH524317:JFS524320 JPD524317:JPO524320 JYZ524317:JZK524320 KIV524317:KJG524320 KSR524317:KTC524320 LCN524317:LCY524320 LMJ524317:LMU524320 LWF524317:LWQ524320 MGB524317:MGM524320 MPX524317:MQI524320 MZT524317:NAE524320 NJP524317:NKA524320 NTL524317:NTW524320 ODH524317:ODS524320 OND524317:ONO524320 OWZ524317:OXK524320 PGV524317:PHG524320 PQR524317:PRC524320 QAN524317:QAY524320 QKJ524317:QKU524320 QUF524317:QUQ524320 REB524317:REM524320 RNX524317:ROI524320 RXT524317:RYE524320 SHP524317:SIA524320 SRL524317:SRW524320 TBH524317:TBS524320 TLD524317:TLO524320 TUZ524317:TVK524320 UEV524317:UFG524320 UOR524317:UPC524320 UYN524317:UYY524320 VIJ524317:VIU524320 VSF524317:VSQ524320 WCB524317:WCM524320 WLX524317:WMI524320 WVT524317:WWE524320 JH589853:JS589856 TD589853:TO589856 ACZ589853:ADK589856 AMV589853:ANG589856 AWR589853:AXC589856 BGN589853:BGY589856 BQJ589853:BQU589856 CAF589853:CAQ589856 CKB589853:CKM589856 CTX589853:CUI589856 DDT589853:DEE589856 DNP589853:DOA589856 DXL589853:DXW589856 EHH589853:EHS589856 ERD589853:ERO589856 FAZ589853:FBK589856 FKV589853:FLG589856 FUR589853:FVC589856 GEN589853:GEY589856 GOJ589853:GOU589856 GYF589853:GYQ589856 HIB589853:HIM589856 HRX589853:HSI589856 IBT589853:ICE589856 ILP589853:IMA589856 IVL589853:IVW589856 JFH589853:JFS589856 JPD589853:JPO589856 JYZ589853:JZK589856 KIV589853:KJG589856 KSR589853:KTC589856 LCN589853:LCY589856 LMJ589853:LMU589856 LWF589853:LWQ589856 MGB589853:MGM589856 MPX589853:MQI589856 MZT589853:NAE589856 NJP589853:NKA589856 NTL589853:NTW589856 ODH589853:ODS589856 OND589853:ONO589856 OWZ589853:OXK589856 PGV589853:PHG589856 PQR589853:PRC589856 QAN589853:QAY589856 QKJ589853:QKU589856 QUF589853:QUQ589856 REB589853:REM589856 RNX589853:ROI589856 RXT589853:RYE589856 SHP589853:SIA589856 SRL589853:SRW589856 TBH589853:TBS589856 TLD589853:TLO589856 TUZ589853:TVK589856 UEV589853:UFG589856 UOR589853:UPC589856 UYN589853:UYY589856 VIJ589853:VIU589856 VSF589853:VSQ589856 WCB589853:WCM589856 WLX589853:WMI589856 WVT589853:WWE589856 JH655389:JS655392 TD655389:TO655392 ACZ655389:ADK655392 AMV655389:ANG655392 AWR655389:AXC655392 BGN655389:BGY655392 BQJ655389:BQU655392 CAF655389:CAQ655392 CKB655389:CKM655392 CTX655389:CUI655392 DDT655389:DEE655392 DNP655389:DOA655392 DXL655389:DXW655392 EHH655389:EHS655392 ERD655389:ERO655392 FAZ655389:FBK655392 FKV655389:FLG655392 FUR655389:FVC655392 GEN655389:GEY655392 GOJ655389:GOU655392 GYF655389:GYQ655392 HIB655389:HIM655392 HRX655389:HSI655392 IBT655389:ICE655392 ILP655389:IMA655392 IVL655389:IVW655392 JFH655389:JFS655392 JPD655389:JPO655392 JYZ655389:JZK655392 KIV655389:KJG655392 KSR655389:KTC655392 LCN655389:LCY655392 LMJ655389:LMU655392 LWF655389:LWQ655392 MGB655389:MGM655392 MPX655389:MQI655392 MZT655389:NAE655392 NJP655389:NKA655392 NTL655389:NTW655392 ODH655389:ODS655392 OND655389:ONO655392 OWZ655389:OXK655392 PGV655389:PHG655392 PQR655389:PRC655392 QAN655389:QAY655392 QKJ655389:QKU655392 QUF655389:QUQ655392 REB655389:REM655392 RNX655389:ROI655392 RXT655389:RYE655392 SHP655389:SIA655392 SRL655389:SRW655392 TBH655389:TBS655392 TLD655389:TLO655392 TUZ655389:TVK655392 UEV655389:UFG655392 UOR655389:UPC655392 UYN655389:UYY655392 VIJ655389:VIU655392 VSF655389:VSQ655392 WCB655389:WCM655392 WLX655389:WMI655392 WVT655389:WWE655392 JH720925:JS720928 TD720925:TO720928 ACZ720925:ADK720928 AMV720925:ANG720928 AWR720925:AXC720928 BGN720925:BGY720928 BQJ720925:BQU720928 CAF720925:CAQ720928 CKB720925:CKM720928 CTX720925:CUI720928 DDT720925:DEE720928 DNP720925:DOA720928 DXL720925:DXW720928 EHH720925:EHS720928 ERD720925:ERO720928 FAZ720925:FBK720928 FKV720925:FLG720928 FUR720925:FVC720928 GEN720925:GEY720928 GOJ720925:GOU720928 GYF720925:GYQ720928 HIB720925:HIM720928 HRX720925:HSI720928 IBT720925:ICE720928 ILP720925:IMA720928 IVL720925:IVW720928 JFH720925:JFS720928 JPD720925:JPO720928 JYZ720925:JZK720928 KIV720925:KJG720928 KSR720925:KTC720928 LCN720925:LCY720928 LMJ720925:LMU720928 LWF720925:LWQ720928 MGB720925:MGM720928 MPX720925:MQI720928 MZT720925:NAE720928 NJP720925:NKA720928 NTL720925:NTW720928 ODH720925:ODS720928 OND720925:ONO720928 OWZ720925:OXK720928 PGV720925:PHG720928 PQR720925:PRC720928 QAN720925:QAY720928 QKJ720925:QKU720928 QUF720925:QUQ720928 REB720925:REM720928 RNX720925:ROI720928 RXT720925:RYE720928 SHP720925:SIA720928 SRL720925:SRW720928 TBH720925:TBS720928 TLD720925:TLO720928 TUZ720925:TVK720928 UEV720925:UFG720928 UOR720925:UPC720928 UYN720925:UYY720928 VIJ720925:VIU720928 VSF720925:VSQ720928 WCB720925:WCM720928 WLX720925:WMI720928 WVT720925:WWE720928 JH786461:JS786464 TD786461:TO786464 ACZ786461:ADK786464 AMV786461:ANG786464 AWR786461:AXC786464 BGN786461:BGY786464 BQJ786461:BQU786464 CAF786461:CAQ786464 CKB786461:CKM786464 CTX786461:CUI786464 DDT786461:DEE786464 DNP786461:DOA786464 DXL786461:DXW786464 EHH786461:EHS786464 ERD786461:ERO786464 FAZ786461:FBK786464 FKV786461:FLG786464 FUR786461:FVC786464 GEN786461:GEY786464 GOJ786461:GOU786464 GYF786461:GYQ786464 HIB786461:HIM786464 HRX786461:HSI786464 IBT786461:ICE786464 ILP786461:IMA786464 IVL786461:IVW786464 JFH786461:JFS786464 JPD786461:JPO786464 JYZ786461:JZK786464 KIV786461:KJG786464 KSR786461:KTC786464 LCN786461:LCY786464 LMJ786461:LMU786464 LWF786461:LWQ786464 MGB786461:MGM786464 MPX786461:MQI786464 MZT786461:NAE786464 NJP786461:NKA786464 NTL786461:NTW786464 ODH786461:ODS786464 OND786461:ONO786464 OWZ786461:OXK786464 PGV786461:PHG786464 PQR786461:PRC786464 QAN786461:QAY786464 QKJ786461:QKU786464 QUF786461:QUQ786464 REB786461:REM786464 RNX786461:ROI786464 RXT786461:RYE786464 SHP786461:SIA786464 SRL786461:SRW786464 TBH786461:TBS786464 TLD786461:TLO786464 TUZ786461:TVK786464 UEV786461:UFG786464 UOR786461:UPC786464 UYN786461:UYY786464 VIJ786461:VIU786464 VSF786461:VSQ786464 WCB786461:WCM786464 WLX786461:WMI786464 WVT786461:WWE786464 JH851997:JS852000 TD851997:TO852000 ACZ851997:ADK852000 AMV851997:ANG852000 AWR851997:AXC852000 BGN851997:BGY852000 BQJ851997:BQU852000 CAF851997:CAQ852000 CKB851997:CKM852000 CTX851997:CUI852000 DDT851997:DEE852000 DNP851997:DOA852000 DXL851997:DXW852000 EHH851997:EHS852000 ERD851997:ERO852000 FAZ851997:FBK852000 FKV851997:FLG852000 FUR851997:FVC852000 GEN851997:GEY852000 GOJ851997:GOU852000 GYF851997:GYQ852000 HIB851997:HIM852000 HRX851997:HSI852000 IBT851997:ICE852000 ILP851997:IMA852000 IVL851997:IVW852000 JFH851997:JFS852000 JPD851997:JPO852000 JYZ851997:JZK852000 KIV851997:KJG852000 KSR851997:KTC852000 LCN851997:LCY852000 LMJ851997:LMU852000 LWF851997:LWQ852000 MGB851997:MGM852000 MPX851997:MQI852000 MZT851997:NAE852000 NJP851997:NKA852000 NTL851997:NTW852000 ODH851997:ODS852000 OND851997:ONO852000 OWZ851997:OXK852000 PGV851997:PHG852000 PQR851997:PRC852000 QAN851997:QAY852000 QKJ851997:QKU852000 QUF851997:QUQ852000 REB851997:REM852000 RNX851997:ROI852000 RXT851997:RYE852000 SHP851997:SIA852000 SRL851997:SRW852000 TBH851997:TBS852000 TLD851997:TLO852000 TUZ851997:TVK852000 UEV851997:UFG852000 UOR851997:UPC852000 UYN851997:UYY852000 VIJ851997:VIU852000 VSF851997:VSQ852000 WCB851997:WCM852000 WLX851997:WMI852000 WVT851997:WWE852000 JH917533:JS917536 TD917533:TO917536 ACZ917533:ADK917536 AMV917533:ANG917536 AWR917533:AXC917536 BGN917533:BGY917536 BQJ917533:BQU917536 CAF917533:CAQ917536 CKB917533:CKM917536 CTX917533:CUI917536 DDT917533:DEE917536 DNP917533:DOA917536 DXL917533:DXW917536 EHH917533:EHS917536 ERD917533:ERO917536 FAZ917533:FBK917536 FKV917533:FLG917536 FUR917533:FVC917536 GEN917533:GEY917536 GOJ917533:GOU917536 GYF917533:GYQ917536 HIB917533:HIM917536 HRX917533:HSI917536 IBT917533:ICE917536 ILP917533:IMA917536 IVL917533:IVW917536 JFH917533:JFS917536 JPD917533:JPO917536 JYZ917533:JZK917536 KIV917533:KJG917536 KSR917533:KTC917536 LCN917533:LCY917536 LMJ917533:LMU917536 LWF917533:LWQ917536 MGB917533:MGM917536 MPX917533:MQI917536 MZT917533:NAE917536 NJP917533:NKA917536 NTL917533:NTW917536 ODH917533:ODS917536 OND917533:ONO917536 OWZ917533:OXK917536 PGV917533:PHG917536 PQR917533:PRC917536 QAN917533:QAY917536 QKJ917533:QKU917536 QUF917533:QUQ917536 REB917533:REM917536 RNX917533:ROI917536 RXT917533:RYE917536 SHP917533:SIA917536 SRL917533:SRW917536 TBH917533:TBS917536 TLD917533:TLO917536 TUZ917533:TVK917536 UEV917533:UFG917536 UOR917533:UPC917536 UYN917533:UYY917536 VIJ917533:VIU917536 VSF917533:VSQ917536 WCB917533:WCM917536 WLX917533:WMI917536 WVT917533:WWE917536 JH983069:JS983072 TD983069:TO983072 ACZ983069:ADK983072 AMV983069:ANG983072 AWR983069:AXC983072 BGN983069:BGY983072 BQJ983069:BQU983072 CAF983069:CAQ983072 CKB983069:CKM983072 CTX983069:CUI983072 DDT983069:DEE983072 DNP983069:DOA983072 DXL983069:DXW983072 EHH983069:EHS983072 ERD983069:ERO983072 FAZ983069:FBK983072 FKV983069:FLG983072 FUR983069:FVC983072 GEN983069:GEY983072 GOJ983069:GOU983072 GYF983069:GYQ983072 HIB983069:HIM983072 HRX983069:HSI983072 IBT983069:ICE983072 ILP983069:IMA983072 IVL983069:IVW983072 JFH983069:JFS983072 JPD983069:JPO983072 JYZ983069:JZK983072 KIV983069:KJG983072 KSR983069:KTC983072 LCN983069:LCY983072 LMJ983069:LMU983072 LWF983069:LWQ983072 MGB983069:MGM983072 MPX983069:MQI983072 MZT983069:NAE983072 NJP983069:NKA983072 NTL983069:NTW983072 ODH983069:ODS983072 OND983069:ONO983072 OWZ983069:OXK983072 PGV983069:PHG983072 PQR983069:PRC983072 QAN983069:QAY983072 QKJ983069:QKU983072 QUF983069:QUQ983072 REB983069:REM983072 RNX983069:ROI983072 RXT983069:RYE983072 SHP983069:SIA983072 SRL983069:SRW983072 TBH983069:TBS983072 TLD983069:TLO983072 TUZ983069:TVK983072 UEV983069:UFG983072 UOR983069:UPC983072 UYN983069:UYY983072 VIJ983069:VIU983072 VSF983069:VSQ983072 WCB983069:WCM983072 WLX983069:WMI983072 WVT983069:WWE983072 WVT983066:WWE983066 JH26:JS26 TD26:TO26 ACZ26:ADK26 AMV26:ANG26 AWR26:AXC26 BGN26:BGY26 BQJ26:BQU26 CAF26:CAQ26 CKB26:CKM26 CTX26:CUI26 DDT26:DEE26 DNP26:DOA26 DXL26:DXW26 EHH26:EHS26 ERD26:ERO26 FAZ26:FBK26 FKV26:FLG26 FUR26:FVC26 GEN26:GEY26 GOJ26:GOU26 GYF26:GYQ26 HIB26:HIM26 HRX26:HSI26 IBT26:ICE26 ILP26:IMA26 IVL26:IVW26 JFH26:JFS26 JPD26:JPO26 JYZ26:JZK26 KIV26:KJG26 KSR26:KTC26 LCN26:LCY26 LMJ26:LMU26 LWF26:LWQ26 MGB26:MGM26 MPX26:MQI26 MZT26:NAE26 NJP26:NKA26 NTL26:NTW26 ODH26:ODS26 OND26:ONO26 OWZ26:OXK26 PGV26:PHG26 PQR26:PRC26 QAN26:QAY26 QKJ26:QKU26 QUF26:QUQ26 REB26:REM26 RNX26:ROI26 RXT26:RYE26 SHP26:SIA26 SRL26:SRW26 TBH26:TBS26 TLD26:TLO26 TUZ26:TVK26 UEV26:UFG26 UOR26:UPC26 UYN26:UYY26 VIJ26:VIU26 VSF26:VSQ26 WCB26:WCM26 WLX26:WMI26 WVT26:WWE26 JH65562:JS65562 TD65562:TO65562 ACZ65562:ADK65562 AMV65562:ANG65562 AWR65562:AXC65562 BGN65562:BGY65562 BQJ65562:BQU65562 CAF65562:CAQ65562 CKB65562:CKM65562 CTX65562:CUI65562 DDT65562:DEE65562 DNP65562:DOA65562 DXL65562:DXW65562 EHH65562:EHS65562 ERD65562:ERO65562 FAZ65562:FBK65562 FKV65562:FLG65562 FUR65562:FVC65562 GEN65562:GEY65562 GOJ65562:GOU65562 GYF65562:GYQ65562 HIB65562:HIM65562 HRX65562:HSI65562 IBT65562:ICE65562 ILP65562:IMA65562 IVL65562:IVW65562 JFH65562:JFS65562 JPD65562:JPO65562 JYZ65562:JZK65562 KIV65562:KJG65562 KSR65562:KTC65562 LCN65562:LCY65562 LMJ65562:LMU65562 LWF65562:LWQ65562 MGB65562:MGM65562 MPX65562:MQI65562 MZT65562:NAE65562 NJP65562:NKA65562 NTL65562:NTW65562 ODH65562:ODS65562 OND65562:ONO65562 OWZ65562:OXK65562 PGV65562:PHG65562 PQR65562:PRC65562 QAN65562:QAY65562 QKJ65562:QKU65562 QUF65562:QUQ65562 REB65562:REM65562 RNX65562:ROI65562 RXT65562:RYE65562 SHP65562:SIA65562 SRL65562:SRW65562 TBH65562:TBS65562 TLD65562:TLO65562 TUZ65562:TVK65562 UEV65562:UFG65562 UOR65562:UPC65562 UYN65562:UYY65562 VIJ65562:VIU65562 VSF65562:VSQ65562 WCB65562:WCM65562 WLX65562:WMI65562 WVT65562:WWE65562 JH131098:JS131098 TD131098:TO131098 ACZ131098:ADK131098 AMV131098:ANG131098 AWR131098:AXC131098 BGN131098:BGY131098 BQJ131098:BQU131098 CAF131098:CAQ131098 CKB131098:CKM131098 CTX131098:CUI131098 DDT131098:DEE131098 DNP131098:DOA131098 DXL131098:DXW131098 EHH131098:EHS131098 ERD131098:ERO131098 FAZ131098:FBK131098 FKV131098:FLG131098 FUR131098:FVC131098 GEN131098:GEY131098 GOJ131098:GOU131098 GYF131098:GYQ131098 HIB131098:HIM131098 HRX131098:HSI131098 IBT131098:ICE131098 ILP131098:IMA131098 IVL131098:IVW131098 JFH131098:JFS131098 JPD131098:JPO131098 JYZ131098:JZK131098 KIV131098:KJG131098 KSR131098:KTC131098 LCN131098:LCY131098 LMJ131098:LMU131098 LWF131098:LWQ131098 MGB131098:MGM131098 MPX131098:MQI131098 MZT131098:NAE131098 NJP131098:NKA131098 NTL131098:NTW131098 ODH131098:ODS131098 OND131098:ONO131098 OWZ131098:OXK131098 PGV131098:PHG131098 PQR131098:PRC131098 QAN131098:QAY131098 QKJ131098:QKU131098 QUF131098:QUQ131098 REB131098:REM131098 RNX131098:ROI131098 RXT131098:RYE131098 SHP131098:SIA131098 SRL131098:SRW131098 TBH131098:TBS131098 TLD131098:TLO131098 TUZ131098:TVK131098 UEV131098:UFG131098 UOR131098:UPC131098 UYN131098:UYY131098 VIJ131098:VIU131098 VSF131098:VSQ131098 WCB131098:WCM131098 WLX131098:WMI131098 WVT131098:WWE131098 JH196634:JS196634 TD196634:TO196634 ACZ196634:ADK196634 AMV196634:ANG196634 AWR196634:AXC196634 BGN196634:BGY196634 BQJ196634:BQU196634 CAF196634:CAQ196634 CKB196634:CKM196634 CTX196634:CUI196634 DDT196634:DEE196634 DNP196634:DOA196634 DXL196634:DXW196634 EHH196634:EHS196634 ERD196634:ERO196634 FAZ196634:FBK196634 FKV196634:FLG196634 FUR196634:FVC196634 GEN196634:GEY196634 GOJ196634:GOU196634 GYF196634:GYQ196634 HIB196634:HIM196634 HRX196634:HSI196634 IBT196634:ICE196634 ILP196634:IMA196634 IVL196634:IVW196634 JFH196634:JFS196634 JPD196634:JPO196634 JYZ196634:JZK196634 KIV196634:KJG196634 KSR196634:KTC196634 LCN196634:LCY196634 LMJ196634:LMU196634 LWF196634:LWQ196634 MGB196634:MGM196634 MPX196634:MQI196634 MZT196634:NAE196634 NJP196634:NKA196634 NTL196634:NTW196634 ODH196634:ODS196634 OND196634:ONO196634 OWZ196634:OXK196634 PGV196634:PHG196634 PQR196634:PRC196634 QAN196634:QAY196634 QKJ196634:QKU196634 QUF196634:QUQ196634 REB196634:REM196634 RNX196634:ROI196634 RXT196634:RYE196634 SHP196634:SIA196634 SRL196634:SRW196634 TBH196634:TBS196634 TLD196634:TLO196634 TUZ196634:TVK196634 UEV196634:UFG196634 UOR196634:UPC196634 UYN196634:UYY196634 VIJ196634:VIU196634 VSF196634:VSQ196634 WCB196634:WCM196634 WLX196634:WMI196634 WVT196634:WWE196634 JH262170:JS262170 TD262170:TO262170 ACZ262170:ADK262170 AMV262170:ANG262170 AWR262170:AXC262170 BGN262170:BGY262170 BQJ262170:BQU262170 CAF262170:CAQ262170 CKB262170:CKM262170 CTX262170:CUI262170 DDT262170:DEE262170 DNP262170:DOA262170 DXL262170:DXW262170 EHH262170:EHS262170 ERD262170:ERO262170 FAZ262170:FBK262170 FKV262170:FLG262170 FUR262170:FVC262170 GEN262170:GEY262170 GOJ262170:GOU262170 GYF262170:GYQ262170 HIB262170:HIM262170 HRX262170:HSI262170 IBT262170:ICE262170 ILP262170:IMA262170 IVL262170:IVW262170 JFH262170:JFS262170 JPD262170:JPO262170 JYZ262170:JZK262170 KIV262170:KJG262170 KSR262170:KTC262170 LCN262170:LCY262170 LMJ262170:LMU262170 LWF262170:LWQ262170 MGB262170:MGM262170 MPX262170:MQI262170 MZT262170:NAE262170 NJP262170:NKA262170 NTL262170:NTW262170 ODH262170:ODS262170 OND262170:ONO262170 OWZ262170:OXK262170 PGV262170:PHG262170 PQR262170:PRC262170 QAN262170:QAY262170 QKJ262170:QKU262170 QUF262170:QUQ262170 REB262170:REM262170 RNX262170:ROI262170 RXT262170:RYE262170 SHP262170:SIA262170 SRL262170:SRW262170 TBH262170:TBS262170 TLD262170:TLO262170 TUZ262170:TVK262170 UEV262170:UFG262170 UOR262170:UPC262170 UYN262170:UYY262170 VIJ262170:VIU262170 VSF262170:VSQ262170 WCB262170:WCM262170 WLX262170:WMI262170 WVT262170:WWE262170 JH327706:JS327706 TD327706:TO327706 ACZ327706:ADK327706 AMV327706:ANG327706 AWR327706:AXC327706 BGN327706:BGY327706 BQJ327706:BQU327706 CAF327706:CAQ327706 CKB327706:CKM327706 CTX327706:CUI327706 DDT327706:DEE327706 DNP327706:DOA327706 DXL327706:DXW327706 EHH327706:EHS327706 ERD327706:ERO327706 FAZ327706:FBK327706 FKV327706:FLG327706 FUR327706:FVC327706 GEN327706:GEY327706 GOJ327706:GOU327706 GYF327706:GYQ327706 HIB327706:HIM327706 HRX327706:HSI327706 IBT327706:ICE327706 ILP327706:IMA327706 IVL327706:IVW327706 JFH327706:JFS327706 JPD327706:JPO327706 JYZ327706:JZK327706 KIV327706:KJG327706 KSR327706:KTC327706 LCN327706:LCY327706 LMJ327706:LMU327706 LWF327706:LWQ327706 MGB327706:MGM327706 MPX327706:MQI327706 MZT327706:NAE327706 NJP327706:NKA327706 NTL327706:NTW327706 ODH327706:ODS327706 OND327706:ONO327706 OWZ327706:OXK327706 PGV327706:PHG327706 PQR327706:PRC327706 QAN327706:QAY327706 QKJ327706:QKU327706 QUF327706:QUQ327706 REB327706:REM327706 RNX327706:ROI327706 RXT327706:RYE327706 SHP327706:SIA327706 SRL327706:SRW327706 TBH327706:TBS327706 TLD327706:TLO327706 TUZ327706:TVK327706 UEV327706:UFG327706 UOR327706:UPC327706 UYN327706:UYY327706 VIJ327706:VIU327706 VSF327706:VSQ327706 WCB327706:WCM327706 WLX327706:WMI327706 WVT327706:WWE327706 JH393242:JS393242 TD393242:TO393242 ACZ393242:ADK393242 AMV393242:ANG393242 AWR393242:AXC393242 BGN393242:BGY393242 BQJ393242:BQU393242 CAF393242:CAQ393242 CKB393242:CKM393242 CTX393242:CUI393242 DDT393242:DEE393242 DNP393242:DOA393242 DXL393242:DXW393242 EHH393242:EHS393242 ERD393242:ERO393242 FAZ393242:FBK393242 FKV393242:FLG393242 FUR393242:FVC393242 GEN393242:GEY393242 GOJ393242:GOU393242 GYF393242:GYQ393242 HIB393242:HIM393242 HRX393242:HSI393242 IBT393242:ICE393242 ILP393242:IMA393242 IVL393242:IVW393242 JFH393242:JFS393242 JPD393242:JPO393242 JYZ393242:JZK393242 KIV393242:KJG393242 KSR393242:KTC393242 LCN393242:LCY393242 LMJ393242:LMU393242 LWF393242:LWQ393242 MGB393242:MGM393242 MPX393242:MQI393242 MZT393242:NAE393242 NJP393242:NKA393242 NTL393242:NTW393242 ODH393242:ODS393242 OND393242:ONO393242 OWZ393242:OXK393242 PGV393242:PHG393242 PQR393242:PRC393242 QAN393242:QAY393242 QKJ393242:QKU393242 QUF393242:QUQ393242 REB393242:REM393242 RNX393242:ROI393242 RXT393242:RYE393242 SHP393242:SIA393242 SRL393242:SRW393242 TBH393242:TBS393242 TLD393242:TLO393242 TUZ393242:TVK393242 UEV393242:UFG393242 UOR393242:UPC393242 UYN393242:UYY393242 VIJ393242:VIU393242 VSF393242:VSQ393242 WCB393242:WCM393242 WLX393242:WMI393242 WVT393242:WWE393242 JH458778:JS458778 TD458778:TO458778 ACZ458778:ADK458778 AMV458778:ANG458778 AWR458778:AXC458778 BGN458778:BGY458778 BQJ458778:BQU458778 CAF458778:CAQ458778 CKB458778:CKM458778 CTX458778:CUI458778 DDT458778:DEE458778 DNP458778:DOA458778 DXL458778:DXW458778 EHH458778:EHS458778 ERD458778:ERO458778 FAZ458778:FBK458778 FKV458778:FLG458778 FUR458778:FVC458778 GEN458778:GEY458778 GOJ458778:GOU458778 GYF458778:GYQ458778 HIB458778:HIM458778 HRX458778:HSI458778 IBT458778:ICE458778 ILP458778:IMA458778 IVL458778:IVW458778 JFH458778:JFS458778 JPD458778:JPO458778 JYZ458778:JZK458778 KIV458778:KJG458778 KSR458778:KTC458778 LCN458778:LCY458778 LMJ458778:LMU458778 LWF458778:LWQ458778 MGB458778:MGM458778 MPX458778:MQI458778 MZT458778:NAE458778 NJP458778:NKA458778 NTL458778:NTW458778 ODH458778:ODS458778 OND458778:ONO458778 OWZ458778:OXK458778 PGV458778:PHG458778 PQR458778:PRC458778 QAN458778:QAY458778 QKJ458778:QKU458778 QUF458778:QUQ458778 REB458778:REM458778 RNX458778:ROI458778 RXT458778:RYE458778 SHP458778:SIA458778 SRL458778:SRW458778 TBH458778:TBS458778 TLD458778:TLO458778 TUZ458778:TVK458778 UEV458778:UFG458778 UOR458778:UPC458778 UYN458778:UYY458778 VIJ458778:VIU458778 VSF458778:VSQ458778 WCB458778:WCM458778 WLX458778:WMI458778 WVT458778:WWE458778 JH524314:JS524314 TD524314:TO524314 ACZ524314:ADK524314 AMV524314:ANG524314 AWR524314:AXC524314 BGN524314:BGY524314 BQJ524314:BQU524314 CAF524314:CAQ524314 CKB524314:CKM524314 CTX524314:CUI524314 DDT524314:DEE524314 DNP524314:DOA524314 DXL524314:DXW524314 EHH524314:EHS524314 ERD524314:ERO524314 FAZ524314:FBK524314 FKV524314:FLG524314 FUR524314:FVC524314 GEN524314:GEY524314 GOJ524314:GOU524314 GYF524314:GYQ524314 HIB524314:HIM524314 HRX524314:HSI524314 IBT524314:ICE524314 ILP524314:IMA524314 IVL524314:IVW524314 JFH524314:JFS524314 JPD524314:JPO524314 JYZ524314:JZK524314 KIV524314:KJG524314 KSR524314:KTC524314 LCN524314:LCY524314 LMJ524314:LMU524314 LWF524314:LWQ524314 MGB524314:MGM524314 MPX524314:MQI524314 MZT524314:NAE524314 NJP524314:NKA524314 NTL524314:NTW524314 ODH524314:ODS524314 OND524314:ONO524314 OWZ524314:OXK524314 PGV524314:PHG524314 PQR524314:PRC524314 QAN524314:QAY524314 QKJ524314:QKU524314 QUF524314:QUQ524314 REB524314:REM524314 RNX524314:ROI524314 RXT524314:RYE524314 SHP524314:SIA524314 SRL524314:SRW524314 TBH524314:TBS524314 TLD524314:TLO524314 TUZ524314:TVK524314 UEV524314:UFG524314 UOR524314:UPC524314 UYN524314:UYY524314 VIJ524314:VIU524314 VSF524314:VSQ524314 WCB524314:WCM524314 WLX524314:WMI524314 WVT524314:WWE524314 JH589850:JS589850 TD589850:TO589850 ACZ589850:ADK589850 AMV589850:ANG589850 AWR589850:AXC589850 BGN589850:BGY589850 BQJ589850:BQU589850 CAF589850:CAQ589850 CKB589850:CKM589850 CTX589850:CUI589850 DDT589850:DEE589850 DNP589850:DOA589850 DXL589850:DXW589850 EHH589850:EHS589850 ERD589850:ERO589850 FAZ589850:FBK589850 FKV589850:FLG589850 FUR589850:FVC589850 GEN589850:GEY589850 GOJ589850:GOU589850 GYF589850:GYQ589850 HIB589850:HIM589850 HRX589850:HSI589850 IBT589850:ICE589850 ILP589850:IMA589850 IVL589850:IVW589850 JFH589850:JFS589850 JPD589850:JPO589850 JYZ589850:JZK589850 KIV589850:KJG589850 KSR589850:KTC589850 LCN589850:LCY589850 LMJ589850:LMU589850 LWF589850:LWQ589850 MGB589850:MGM589850 MPX589850:MQI589850 MZT589850:NAE589850 NJP589850:NKA589850 NTL589850:NTW589850 ODH589850:ODS589850 OND589850:ONO589850 OWZ589850:OXK589850 PGV589850:PHG589850 PQR589850:PRC589850 QAN589850:QAY589850 QKJ589850:QKU589850 QUF589850:QUQ589850 REB589850:REM589850 RNX589850:ROI589850 RXT589850:RYE589850 SHP589850:SIA589850 SRL589850:SRW589850 TBH589850:TBS589850 TLD589850:TLO589850 TUZ589850:TVK589850 UEV589850:UFG589850 UOR589850:UPC589850 UYN589850:UYY589850 VIJ589850:VIU589850 VSF589850:VSQ589850 WCB589850:WCM589850 WLX589850:WMI589850 WVT589850:WWE589850 JH655386:JS655386 TD655386:TO655386 ACZ655386:ADK655386 AMV655386:ANG655386 AWR655386:AXC655386 BGN655386:BGY655386 BQJ655386:BQU655386 CAF655386:CAQ655386 CKB655386:CKM655386 CTX655386:CUI655386 DDT655386:DEE655386 DNP655386:DOA655386 DXL655386:DXW655386 EHH655386:EHS655386 ERD655386:ERO655386 FAZ655386:FBK655386 FKV655386:FLG655386 FUR655386:FVC655386 GEN655386:GEY655386 GOJ655386:GOU655386 GYF655386:GYQ655386 HIB655386:HIM655386 HRX655386:HSI655386 IBT655386:ICE655386 ILP655386:IMA655386 IVL655386:IVW655386 JFH655386:JFS655386 JPD655386:JPO655386 JYZ655386:JZK655386 KIV655386:KJG655386 KSR655386:KTC655386 LCN655386:LCY655386 LMJ655386:LMU655386 LWF655386:LWQ655386 MGB655386:MGM655386 MPX655386:MQI655386 MZT655386:NAE655386 NJP655386:NKA655386 NTL655386:NTW655386 ODH655386:ODS655386 OND655386:ONO655386 OWZ655386:OXK655386 PGV655386:PHG655386 PQR655386:PRC655386 QAN655386:QAY655386 QKJ655386:QKU655386 QUF655386:QUQ655386 REB655386:REM655386 RNX655386:ROI655386 RXT655386:RYE655386 SHP655386:SIA655386 SRL655386:SRW655386 TBH655386:TBS655386 TLD655386:TLO655386 TUZ655386:TVK655386 UEV655386:UFG655386 UOR655386:UPC655386 UYN655386:UYY655386 VIJ655386:VIU655386 VSF655386:VSQ655386 WCB655386:WCM655386 WLX655386:WMI655386 WVT655386:WWE655386 JH720922:JS720922 TD720922:TO720922 ACZ720922:ADK720922 AMV720922:ANG720922 AWR720922:AXC720922 BGN720922:BGY720922 BQJ720922:BQU720922 CAF720922:CAQ720922 CKB720922:CKM720922 CTX720922:CUI720922 DDT720922:DEE720922 DNP720922:DOA720922 DXL720922:DXW720922 EHH720922:EHS720922 ERD720922:ERO720922 FAZ720922:FBK720922 FKV720922:FLG720922 FUR720922:FVC720922 GEN720922:GEY720922 GOJ720922:GOU720922 GYF720922:GYQ720922 HIB720922:HIM720922 HRX720922:HSI720922 IBT720922:ICE720922 ILP720922:IMA720922 IVL720922:IVW720922 JFH720922:JFS720922 JPD720922:JPO720922 JYZ720922:JZK720922 KIV720922:KJG720922 KSR720922:KTC720922 LCN720922:LCY720922 LMJ720922:LMU720922 LWF720922:LWQ720922 MGB720922:MGM720922 MPX720922:MQI720922 MZT720922:NAE720922 NJP720922:NKA720922 NTL720922:NTW720922 ODH720922:ODS720922 OND720922:ONO720922 OWZ720922:OXK720922 PGV720922:PHG720922 PQR720922:PRC720922 QAN720922:QAY720922 QKJ720922:QKU720922 QUF720922:QUQ720922 REB720922:REM720922 RNX720922:ROI720922 RXT720922:RYE720922 SHP720922:SIA720922 SRL720922:SRW720922 TBH720922:TBS720922 TLD720922:TLO720922 TUZ720922:TVK720922 UEV720922:UFG720922 UOR720922:UPC720922 UYN720922:UYY720922 VIJ720922:VIU720922 VSF720922:VSQ720922 WCB720922:WCM720922 WLX720922:WMI720922 WVT720922:WWE720922 JH786458:JS786458 TD786458:TO786458 ACZ786458:ADK786458 AMV786458:ANG786458 AWR786458:AXC786458 BGN786458:BGY786458 BQJ786458:BQU786458 CAF786458:CAQ786458 CKB786458:CKM786458 CTX786458:CUI786458 DDT786458:DEE786458 DNP786458:DOA786458 DXL786458:DXW786458 EHH786458:EHS786458 ERD786458:ERO786458 FAZ786458:FBK786458 FKV786458:FLG786458 FUR786458:FVC786458 GEN786458:GEY786458 GOJ786458:GOU786458 GYF786458:GYQ786458 HIB786458:HIM786458 HRX786458:HSI786458 IBT786458:ICE786458 ILP786458:IMA786458 IVL786458:IVW786458 JFH786458:JFS786458 JPD786458:JPO786458 JYZ786458:JZK786458 KIV786458:KJG786458 KSR786458:KTC786458 LCN786458:LCY786458 LMJ786458:LMU786458 LWF786458:LWQ786458 MGB786458:MGM786458 MPX786458:MQI786458 MZT786458:NAE786458 NJP786458:NKA786458 NTL786458:NTW786458 ODH786458:ODS786458 OND786458:ONO786458 OWZ786458:OXK786458 PGV786458:PHG786458 PQR786458:PRC786458 QAN786458:QAY786458 QKJ786458:QKU786458 QUF786458:QUQ786458 REB786458:REM786458 RNX786458:ROI786458 RXT786458:RYE786458 SHP786458:SIA786458 SRL786458:SRW786458 TBH786458:TBS786458 TLD786458:TLO786458 TUZ786458:TVK786458 UEV786458:UFG786458 UOR786458:UPC786458 UYN786458:UYY786458 VIJ786458:VIU786458 VSF786458:VSQ786458 WCB786458:WCM786458 WLX786458:WMI786458 WVT786458:WWE786458 JH851994:JS851994 TD851994:TO851994 ACZ851994:ADK851994 AMV851994:ANG851994 AWR851994:AXC851994 BGN851994:BGY851994 BQJ851994:BQU851994 CAF851994:CAQ851994 CKB851994:CKM851994 CTX851994:CUI851994 DDT851994:DEE851994 DNP851994:DOA851994 DXL851994:DXW851994 EHH851994:EHS851994 ERD851994:ERO851994 FAZ851994:FBK851994 FKV851994:FLG851994 FUR851994:FVC851994 GEN851994:GEY851994 GOJ851994:GOU851994 GYF851994:GYQ851994 HIB851994:HIM851994 HRX851994:HSI851994 IBT851994:ICE851994 ILP851994:IMA851994 IVL851994:IVW851994 JFH851994:JFS851994 JPD851994:JPO851994 JYZ851994:JZK851994 KIV851994:KJG851994 KSR851994:KTC851994 LCN851994:LCY851994 LMJ851994:LMU851994 LWF851994:LWQ851994 MGB851994:MGM851994 MPX851994:MQI851994 MZT851994:NAE851994 NJP851994:NKA851994 NTL851994:NTW851994 ODH851994:ODS851994 OND851994:ONO851994 OWZ851994:OXK851994 PGV851994:PHG851994 PQR851994:PRC851994 QAN851994:QAY851994 QKJ851994:QKU851994 QUF851994:QUQ851994 REB851994:REM851994 RNX851994:ROI851994 RXT851994:RYE851994 SHP851994:SIA851994 SRL851994:SRW851994 TBH851994:TBS851994 TLD851994:TLO851994 TUZ851994:TVK851994 UEV851994:UFG851994 UOR851994:UPC851994 UYN851994:UYY851994 VIJ851994:VIU851994 VSF851994:VSQ851994 WCB851994:WCM851994 WLX851994:WMI851994 WVT851994:WWE851994 JH917530:JS917530 TD917530:TO917530 ACZ917530:ADK917530 AMV917530:ANG917530 AWR917530:AXC917530 BGN917530:BGY917530 BQJ917530:BQU917530 CAF917530:CAQ917530 CKB917530:CKM917530 CTX917530:CUI917530 DDT917530:DEE917530 DNP917530:DOA917530 DXL917530:DXW917530 EHH917530:EHS917530 ERD917530:ERO917530 FAZ917530:FBK917530 FKV917530:FLG917530 FUR917530:FVC917530 GEN917530:GEY917530 GOJ917530:GOU917530 GYF917530:GYQ917530 HIB917530:HIM917530 HRX917530:HSI917530 IBT917530:ICE917530 ILP917530:IMA917530 IVL917530:IVW917530 JFH917530:JFS917530 JPD917530:JPO917530 JYZ917530:JZK917530 KIV917530:KJG917530 KSR917530:KTC917530 LCN917530:LCY917530 LMJ917530:LMU917530 LWF917530:LWQ917530 MGB917530:MGM917530 MPX917530:MQI917530 MZT917530:NAE917530 NJP917530:NKA917530 NTL917530:NTW917530 ODH917530:ODS917530 OND917530:ONO917530 OWZ917530:OXK917530 PGV917530:PHG917530 PQR917530:PRC917530 QAN917530:QAY917530 QKJ917530:QKU917530 QUF917530:QUQ917530 REB917530:REM917530 RNX917530:ROI917530 RXT917530:RYE917530 SHP917530:SIA917530 SRL917530:SRW917530 TBH917530:TBS917530 TLD917530:TLO917530 TUZ917530:TVK917530 UEV917530:UFG917530 UOR917530:UPC917530 UYN917530:UYY917530 VIJ917530:VIU917530 VSF917530:VSQ917530 WCB917530:WCM917530 WLX917530:WMI917530 WVT917530:WWE917530 JH983066:JS983066 TD983066:TO983066 ACZ983066:ADK983066 AMV983066:ANG983066 AWR983066:AXC983066 BGN983066:BGY983066 BQJ983066:BQU983066 CAF983066:CAQ983066 CKB983066:CKM983066 CTX983066:CUI983066 DDT983066:DEE983066 DNP983066:DOA983066 DXL983066:DXW983066 EHH983066:EHS983066 ERD983066:ERO983066 FAZ983066:FBK983066 FKV983066:FLG983066 FUR983066:FVC983066 GEN983066:GEY983066 GOJ983066:GOU983066 GYF983066:GYQ983066 HIB983066:HIM983066 HRX983066:HSI983066 IBT983066:ICE983066 ILP983066:IMA983066 IVL983066:IVW983066 JFH983066:JFS983066 JPD983066:JPO983066 JYZ983066:JZK983066 KIV983066:KJG983066 KSR983066:KTC983066 LCN983066:LCY983066 LMJ983066:LMU983066 LWF983066:LWQ983066 MGB983066:MGM983066 MPX983066:MQI983066 MZT983066:NAE983066 NJP983066:NKA983066 NTL983066:NTW983066 ODH983066:ODS983066 OND983066:ONO983066 OWZ983066:OXK983066 PGV983066:PHG983066 PQR983066:PRC983066 QAN983066:QAY983066 QKJ983066:QKU983066 QUF983066:QUQ983066 REB983066:REM983066 RNX983066:ROI983066 RXT983066:RYE983066 SHP983066:SIA983066 SRL983066:SRW983066 TBH983066:TBS983066 TLD983066:TLO983066 TUZ983066:TVK983066 UEV983066:UFG983066 UOR983066:UPC983066 UYN983066:UYY983066 VIJ983066:VIU983066 VSF983066:VSQ983066 WCB983066:WCM983066 WLX983066:WMI983066 W29:W32 L131101:W131104 L196637:W196640 L262173:W262176 L327709:W327712 L393245:W393248 L458781:W458784 L524317:W524320 L589853:W589856 L655389:W655392 L720925:W720928 L786461:W786464 L851997:W852000 L917533:W917536 L983069:W983072 L65562:W65562 L131098:W131098 L196634:W196634 L262170:W262170 L327706:W327706 L393242:W393242 L458778:W458778 L524314:W524314 L589850:W589850 L655386:W655386 L720922:W720922 L786458:W786458 L851994:W851994 L917530:W917530 L983066:W983066 L65565:W65568"/>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formula1>kind_of_cons</formula1>
    </dataValidation>
    <dataValidation type="textLength" operator="lessThanOrEqual" allowBlank="1" showInputMessage="1" showErrorMessage="1" errorTitle="Ошибка" error="Допускается ввод не более 900 символов!" sqref="WWE983058:WWE98306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JS18:JS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TO18:TO24">
      <formula1>900</formula1>
    </dataValidation>
    <dataValidation type="list" allowBlank="1" showInputMessage="1" showErrorMessage="1" errorTitle="Ошибка" error="Выберите значение из списка" sqref="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2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JI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WWB983064:WWB983065 WVZ983064:WVZ983065 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dataValidation allowBlank="1" showInputMessage="1" showErrorMessage="1" prompt="Для выбора выполните двойной щелчок левой клавиши мыши по соответствующей ячейке." sqref="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U327704:U327705 U393240:U393241 JQ65560:JQ65561 TM65560:TM65561 ADI65560:ADI65561 ANE65560:ANE65561 AXA65560:AXA65561 BGW65560:BGW65561 BQS65560:BQS65561 CAO65560:CAO65561 CKK65560:CKK65561 CUG65560:CUG65561 DEC65560:DEC65561 DNY65560:DNY65561 DXU65560:DXU65561 EHQ65560:EHQ65561 ERM65560:ERM65561 FBI65560:FBI65561 FLE65560:FLE65561 FVA65560:FVA65561 GEW65560:GEW65561 GOS65560:GOS65561 GYO65560:GYO65561 HIK65560:HIK65561 HSG65560:HSG65561 ICC65560:ICC65561 ILY65560:ILY65561 IVU65560:IVU65561 JFQ65560:JFQ65561 JPM65560:JPM65561 JZI65560:JZI65561 KJE65560:KJE65561 KTA65560:KTA65561 LCW65560:LCW65561 LMS65560:LMS65561 LWO65560:LWO65561 MGK65560:MGK65561 MQG65560:MQG65561 NAC65560:NAC65561 NJY65560:NJY65561 NTU65560:NTU65561 ODQ65560:ODQ65561 ONM65560:ONM65561 OXI65560:OXI65561 PHE65560:PHE65561 PRA65560:PRA65561 QAW65560:QAW65561 QKS65560:QKS65561 QUO65560:QUO65561 REK65560:REK65561 ROG65560:ROG65561 RYC65560:RYC65561 SHY65560:SHY65561 SRU65560:SRU65561 TBQ65560:TBQ65561 TLM65560:TLM65561 TVI65560:TVI65561 UFE65560:UFE65561 UPA65560:UPA65561 UYW65560:UYW65561 VIS65560:VIS65561 VSO65560:VSO65561 WCK65560:WCK65561 WMG65560:WMG65561 WWC65560:WWC65561 U458776:U458777 JQ131096:JQ131097 TM131096:TM131097 ADI131096:ADI131097 ANE131096:ANE131097 AXA131096:AXA131097 BGW131096:BGW131097 BQS131096:BQS131097 CAO131096:CAO131097 CKK131096:CKK131097 CUG131096:CUG131097 DEC131096:DEC131097 DNY131096:DNY131097 DXU131096:DXU131097 EHQ131096:EHQ131097 ERM131096:ERM131097 FBI131096:FBI131097 FLE131096:FLE131097 FVA131096:FVA131097 GEW131096:GEW131097 GOS131096:GOS131097 GYO131096:GYO131097 HIK131096:HIK131097 HSG131096:HSG131097 ICC131096:ICC131097 ILY131096:ILY131097 IVU131096:IVU131097 JFQ131096:JFQ131097 JPM131096:JPM131097 JZI131096:JZI131097 KJE131096:KJE131097 KTA131096:KTA131097 LCW131096:LCW131097 LMS131096:LMS131097 LWO131096:LWO131097 MGK131096:MGK131097 MQG131096:MQG131097 NAC131096:NAC131097 NJY131096:NJY131097 NTU131096:NTU131097 ODQ131096:ODQ131097 ONM131096:ONM131097 OXI131096:OXI131097 PHE131096:PHE131097 PRA131096:PRA131097 QAW131096:QAW131097 QKS131096:QKS131097 QUO131096:QUO131097 REK131096:REK131097 ROG131096:ROG131097 RYC131096:RYC131097 SHY131096:SHY131097 SRU131096:SRU131097 TBQ131096:TBQ131097 TLM131096:TLM131097 TVI131096:TVI131097 UFE131096:UFE131097 UPA131096:UPA131097 UYW131096:UYW131097 VIS131096:VIS131097 VSO131096:VSO131097 WCK131096:WCK131097 WMG131096:WMG131097 WWC131096:WWC131097 U524312:U524313 JQ196632:JQ196633 TM196632:TM196633 ADI196632:ADI196633 ANE196632:ANE196633 AXA196632:AXA196633 BGW196632:BGW196633 BQS196632:BQS196633 CAO196632:CAO196633 CKK196632:CKK196633 CUG196632:CUG196633 DEC196632:DEC196633 DNY196632:DNY196633 DXU196632:DXU196633 EHQ196632:EHQ196633 ERM196632:ERM196633 FBI196632:FBI196633 FLE196632:FLE196633 FVA196632:FVA196633 GEW196632:GEW196633 GOS196632:GOS196633 GYO196632:GYO196633 HIK196632:HIK196633 HSG196632:HSG196633 ICC196632:ICC196633 ILY196632:ILY196633 IVU196632:IVU196633 JFQ196632:JFQ196633 JPM196632:JPM196633 JZI196632:JZI196633 KJE196632:KJE196633 KTA196632:KTA196633 LCW196632:LCW196633 LMS196632:LMS196633 LWO196632:LWO196633 MGK196632:MGK196633 MQG196632:MQG196633 NAC196632:NAC196633 NJY196632:NJY196633 NTU196632:NTU196633 ODQ196632:ODQ196633 ONM196632:ONM196633 OXI196632:OXI196633 PHE196632:PHE196633 PRA196632:PRA196633 QAW196632:QAW196633 QKS196632:QKS196633 QUO196632:QUO196633 REK196632:REK196633 ROG196632:ROG196633 RYC196632:RYC196633 SHY196632:SHY196633 SRU196632:SRU196633 TBQ196632:TBQ196633 TLM196632:TLM196633 TVI196632:TVI196633 UFE196632:UFE196633 UPA196632:UPA196633 UYW196632:UYW196633 VIS196632:VIS196633 VSO196632:VSO196633 WCK196632:WCK196633 WMG196632:WMG196633 WWC196632:WWC196633 U589848:U589849 JQ262168:JQ262169 TM262168:TM262169 ADI262168:ADI262169 ANE262168:ANE262169 AXA262168:AXA262169 BGW262168:BGW262169 BQS262168:BQS262169 CAO262168:CAO262169 CKK262168:CKK262169 CUG262168:CUG262169 DEC262168:DEC262169 DNY262168:DNY262169 DXU262168:DXU262169 EHQ262168:EHQ262169 ERM262168:ERM262169 FBI262168:FBI262169 FLE262168:FLE262169 FVA262168:FVA262169 GEW262168:GEW262169 GOS262168:GOS262169 GYO262168:GYO262169 HIK262168:HIK262169 HSG262168:HSG262169 ICC262168:ICC262169 ILY262168:ILY262169 IVU262168:IVU262169 JFQ262168:JFQ262169 JPM262168:JPM262169 JZI262168:JZI262169 KJE262168:KJE262169 KTA262168:KTA262169 LCW262168:LCW262169 LMS262168:LMS262169 LWO262168:LWO262169 MGK262168:MGK262169 MQG262168:MQG262169 NAC262168:NAC262169 NJY262168:NJY262169 NTU262168:NTU262169 ODQ262168:ODQ262169 ONM262168:ONM262169 OXI262168:OXI262169 PHE262168:PHE262169 PRA262168:PRA262169 QAW262168:QAW262169 QKS262168:QKS262169 QUO262168:QUO262169 REK262168:REK262169 ROG262168:ROG262169 RYC262168:RYC262169 SHY262168:SHY262169 SRU262168:SRU262169 TBQ262168:TBQ262169 TLM262168:TLM262169 TVI262168:TVI262169 UFE262168:UFE262169 UPA262168:UPA262169 UYW262168:UYW262169 VIS262168:VIS262169 VSO262168:VSO262169 WCK262168:WCK262169 WMG262168:WMG262169 WWC262168:WWC262169 U655384:U655385 JQ327704:JQ327705 TM327704:TM327705 ADI327704:ADI327705 ANE327704:ANE327705 AXA327704:AXA327705 BGW327704:BGW327705 BQS327704:BQS327705 CAO327704:CAO327705 CKK327704:CKK327705 CUG327704:CUG327705 DEC327704:DEC327705 DNY327704:DNY327705 DXU327704:DXU327705 EHQ327704:EHQ327705 ERM327704:ERM327705 FBI327704:FBI327705 FLE327704:FLE327705 FVA327704:FVA327705 GEW327704:GEW327705 GOS327704:GOS327705 GYO327704:GYO327705 HIK327704:HIK327705 HSG327704:HSG327705 ICC327704:ICC327705 ILY327704:ILY327705 IVU327704:IVU327705 JFQ327704:JFQ327705 JPM327704:JPM327705 JZI327704:JZI327705 KJE327704:KJE327705 KTA327704:KTA327705 LCW327704:LCW327705 LMS327704:LMS327705 LWO327704:LWO327705 MGK327704:MGK327705 MQG327704:MQG327705 NAC327704:NAC327705 NJY327704:NJY327705 NTU327704:NTU327705 ODQ327704:ODQ327705 ONM327704:ONM327705 OXI327704:OXI327705 PHE327704:PHE327705 PRA327704:PRA327705 QAW327704:QAW327705 QKS327704:QKS327705 QUO327704:QUO327705 REK327704:REK327705 ROG327704:ROG327705 RYC327704:RYC327705 SHY327704:SHY327705 SRU327704:SRU327705 TBQ327704:TBQ327705 TLM327704:TLM327705 TVI327704:TVI327705 UFE327704:UFE327705 UPA327704:UPA327705 UYW327704:UYW327705 VIS327704:VIS327705 VSO327704:VSO327705 WCK327704:WCK327705 WMG327704:WMG327705 WWC327704:WWC327705 U720920:U720921 JQ393240:JQ393241 TM393240:TM393241 ADI393240:ADI393241 ANE393240:ANE393241 AXA393240:AXA393241 BGW393240:BGW393241 BQS393240:BQS393241 CAO393240:CAO393241 CKK393240:CKK393241 CUG393240:CUG393241 DEC393240:DEC393241 DNY393240:DNY393241 DXU393240:DXU393241 EHQ393240:EHQ393241 ERM393240:ERM393241 FBI393240:FBI393241 FLE393240:FLE393241 FVA393240:FVA393241 GEW393240:GEW393241 GOS393240:GOS393241 GYO393240:GYO393241 HIK393240:HIK393241 HSG393240:HSG393241 ICC393240:ICC393241 ILY393240:ILY393241 IVU393240:IVU393241 JFQ393240:JFQ393241 JPM393240:JPM393241 JZI393240:JZI393241 KJE393240:KJE393241 KTA393240:KTA393241 LCW393240:LCW393241 LMS393240:LMS393241 LWO393240:LWO393241 MGK393240:MGK393241 MQG393240:MQG393241 NAC393240:NAC393241 NJY393240:NJY393241 NTU393240:NTU393241 ODQ393240:ODQ393241 ONM393240:ONM393241 OXI393240:OXI393241 PHE393240:PHE393241 PRA393240:PRA393241 QAW393240:QAW393241 QKS393240:QKS393241 QUO393240:QUO393241 REK393240:REK393241 ROG393240:ROG393241 RYC393240:RYC393241 SHY393240:SHY393241 SRU393240:SRU393241 TBQ393240:TBQ393241 TLM393240:TLM393241 TVI393240:TVI393241 UFE393240:UFE393241 UPA393240:UPA393241 UYW393240:UYW393241 VIS393240:VIS393241 VSO393240:VSO393241 WCK393240:WCK393241 WMG393240:WMG393241 WWC393240:WWC393241 U786456:U786457 JQ458776:JQ458777 TM458776:TM458777 ADI458776:ADI458777 ANE458776:ANE458777 AXA458776:AXA458777 BGW458776:BGW458777 BQS458776:BQS458777 CAO458776:CAO458777 CKK458776:CKK458777 CUG458776:CUG458777 DEC458776:DEC458777 DNY458776:DNY458777 DXU458776:DXU458777 EHQ458776:EHQ458777 ERM458776:ERM458777 FBI458776:FBI458777 FLE458776:FLE458777 FVA458776:FVA458777 GEW458776:GEW458777 GOS458776:GOS458777 GYO458776:GYO458777 HIK458776:HIK458777 HSG458776:HSG458777 ICC458776:ICC458777 ILY458776:ILY458777 IVU458776:IVU458777 JFQ458776:JFQ458777 JPM458776:JPM458777 JZI458776:JZI458777 KJE458776:KJE458777 KTA458776:KTA458777 LCW458776:LCW458777 LMS458776:LMS458777 LWO458776:LWO458777 MGK458776:MGK458777 MQG458776:MQG458777 NAC458776:NAC458777 NJY458776:NJY458777 NTU458776:NTU458777 ODQ458776:ODQ458777 ONM458776:ONM458777 OXI458776:OXI458777 PHE458776:PHE458777 PRA458776:PRA458777 QAW458776:QAW458777 QKS458776:QKS458777 QUO458776:QUO458777 REK458776:REK458777 ROG458776:ROG458777 RYC458776:RYC458777 SHY458776:SHY458777 SRU458776:SRU458777 TBQ458776:TBQ458777 TLM458776:TLM458777 TVI458776:TVI458777 UFE458776:UFE458777 UPA458776:UPA458777 UYW458776:UYW458777 VIS458776:VIS458777 VSO458776:VSO458777 WCK458776:WCK458777 WMG458776:WMG458777 WWC458776:WWC458777 U851992:U851993 JQ524312:JQ524313 TM524312:TM524313 ADI524312:ADI524313 ANE524312:ANE524313 AXA524312:AXA524313 BGW524312:BGW524313 BQS524312:BQS524313 CAO524312:CAO524313 CKK524312:CKK524313 CUG524312:CUG524313 DEC524312:DEC524313 DNY524312:DNY524313 DXU524312:DXU524313 EHQ524312:EHQ524313 ERM524312:ERM524313 FBI524312:FBI524313 FLE524312:FLE524313 FVA524312:FVA524313 GEW524312:GEW524313 GOS524312:GOS524313 GYO524312:GYO524313 HIK524312:HIK524313 HSG524312:HSG524313 ICC524312:ICC524313 ILY524312:ILY524313 IVU524312:IVU524313 JFQ524312:JFQ524313 JPM524312:JPM524313 JZI524312:JZI524313 KJE524312:KJE524313 KTA524312:KTA524313 LCW524312:LCW524313 LMS524312:LMS524313 LWO524312:LWO524313 MGK524312:MGK524313 MQG524312:MQG524313 NAC524312:NAC524313 NJY524312:NJY524313 NTU524312:NTU524313 ODQ524312:ODQ524313 ONM524312:ONM524313 OXI524312:OXI524313 PHE524312:PHE524313 PRA524312:PRA524313 QAW524312:QAW524313 QKS524312:QKS524313 QUO524312:QUO524313 REK524312:REK524313 ROG524312:ROG524313 RYC524312:RYC524313 SHY524312:SHY524313 SRU524312:SRU524313 TBQ524312:TBQ524313 TLM524312:TLM524313 TVI524312:TVI524313 UFE524312:UFE524313 UPA524312:UPA524313 UYW524312:UYW524313 VIS524312:VIS524313 VSO524312:VSO524313 WCK524312:WCK524313 WMG524312:WMG524313 WWC524312:WWC524313 U917528:U917529 JQ589848:JQ589849 TM589848:TM589849 ADI589848:ADI589849 ANE589848:ANE589849 AXA589848:AXA589849 BGW589848:BGW589849 BQS589848:BQS589849 CAO589848:CAO589849 CKK589848:CKK589849 CUG589848:CUG589849 DEC589848:DEC589849 DNY589848:DNY589849 DXU589848:DXU589849 EHQ589848:EHQ589849 ERM589848:ERM589849 FBI589848:FBI589849 FLE589848:FLE589849 FVA589848:FVA589849 GEW589848:GEW589849 GOS589848:GOS589849 GYO589848:GYO589849 HIK589848:HIK589849 HSG589848:HSG589849 ICC589848:ICC589849 ILY589848:ILY589849 IVU589848:IVU589849 JFQ589848:JFQ589849 JPM589848:JPM589849 JZI589848:JZI589849 KJE589848:KJE589849 KTA589848:KTA589849 LCW589848:LCW589849 LMS589848:LMS589849 LWO589848:LWO589849 MGK589848:MGK589849 MQG589848:MQG589849 NAC589848:NAC589849 NJY589848:NJY589849 NTU589848:NTU589849 ODQ589848:ODQ589849 ONM589848:ONM589849 OXI589848:OXI589849 PHE589848:PHE589849 PRA589848:PRA589849 QAW589848:QAW589849 QKS589848:QKS589849 QUO589848:QUO589849 REK589848:REK589849 ROG589848:ROG589849 RYC589848:RYC589849 SHY589848:SHY589849 SRU589848:SRU589849 TBQ589848:TBQ589849 TLM589848:TLM589849 TVI589848:TVI589849 UFE589848:UFE589849 UPA589848:UPA589849 UYW589848:UYW589849 VIS589848:VIS589849 VSO589848:VSO589849 WCK589848:WCK589849 WMG589848:WMG589849 WWC589848:WWC589849 U983064:U983065 JQ655384:JQ655385 TM655384:TM655385 ADI655384:ADI655385 ANE655384:ANE655385 AXA655384:AXA655385 BGW655384:BGW655385 BQS655384:BQS655385 CAO655384:CAO655385 CKK655384:CKK655385 CUG655384:CUG655385 DEC655384:DEC655385 DNY655384:DNY655385 DXU655384:DXU655385 EHQ655384:EHQ655385 ERM655384:ERM655385 FBI655384:FBI655385 FLE655384:FLE655385 FVA655384:FVA655385 GEW655384:GEW655385 GOS655384:GOS655385 GYO655384:GYO655385 HIK655384:HIK655385 HSG655384:HSG655385 ICC655384:ICC655385 ILY655384:ILY655385 IVU655384:IVU655385 JFQ655384:JFQ655385 JPM655384:JPM655385 JZI655384:JZI655385 KJE655384:KJE655385 KTA655384:KTA655385 LCW655384:LCW655385 LMS655384:LMS655385 LWO655384:LWO655385 MGK655384:MGK655385 MQG655384:MQG655385 NAC655384:NAC655385 NJY655384:NJY655385 NTU655384:NTU655385 ODQ655384:ODQ655385 ONM655384:ONM655385 OXI655384:OXI655385 PHE655384:PHE655385 PRA655384:PRA655385 QAW655384:QAW655385 QKS655384:QKS655385 QUO655384:QUO655385 REK655384:REK655385 ROG655384:ROG655385 RYC655384:RYC655385 SHY655384:SHY655385 SRU655384:SRU655385 TBQ655384:TBQ655385 TLM655384:TLM655385 TVI655384:TVI655385 UFE655384:UFE655385 UPA655384:UPA655385 UYW655384:UYW655385 VIS655384:VIS655385 VSO655384:VSO655385 WCK655384:WCK655385 WMG655384:WMG655385 WWC655384:WWC655385 U65560:U65561 JQ720920:JQ720921 TM720920:TM720921 ADI720920:ADI720921 ANE720920:ANE720921 AXA720920:AXA720921 BGW720920:BGW720921 BQS720920:BQS720921 CAO720920:CAO720921 CKK720920:CKK720921 CUG720920:CUG720921 DEC720920:DEC720921 DNY720920:DNY720921 DXU720920:DXU720921 EHQ720920:EHQ720921 ERM720920:ERM720921 FBI720920:FBI720921 FLE720920:FLE720921 FVA720920:FVA720921 GEW720920:GEW720921 GOS720920:GOS720921 GYO720920:GYO720921 HIK720920:HIK720921 HSG720920:HSG720921 ICC720920:ICC720921 ILY720920:ILY720921 IVU720920:IVU720921 JFQ720920:JFQ720921 JPM720920:JPM720921 JZI720920:JZI720921 KJE720920:KJE720921 KTA720920:KTA720921 LCW720920:LCW720921 LMS720920:LMS720921 LWO720920:LWO720921 MGK720920:MGK720921 MQG720920:MQG720921 NAC720920:NAC720921 NJY720920:NJY720921 NTU720920:NTU720921 ODQ720920:ODQ720921 ONM720920:ONM720921 OXI720920:OXI720921 PHE720920:PHE720921 PRA720920:PRA720921 QAW720920:QAW720921 QKS720920:QKS720921 QUO720920:QUO720921 REK720920:REK720921 ROG720920:ROG720921 RYC720920:RYC720921 SHY720920:SHY720921 SRU720920:SRU720921 TBQ720920:TBQ720921 TLM720920:TLM720921 TVI720920:TVI720921 UFE720920:UFE720921 UPA720920:UPA720921 UYW720920:UYW720921 VIS720920:VIS720921 VSO720920:VSO720921 WCK720920:WCK720921 WMG720920:WMG720921 WWC720920:WWC720921 U131096:U131097 JQ786456:JQ786457 TM786456:TM786457 ADI786456:ADI786457 ANE786456:ANE786457 AXA786456:AXA786457 BGW786456:BGW786457 BQS786456:BQS786457 CAO786456:CAO786457 CKK786456:CKK786457 CUG786456:CUG786457 DEC786456:DEC786457 DNY786456:DNY786457 DXU786456:DXU786457 EHQ786456:EHQ786457 ERM786456:ERM786457 FBI786456:FBI786457 FLE786456:FLE786457 FVA786456:FVA786457 GEW786456:GEW786457 GOS786456:GOS786457 GYO786456:GYO786457 HIK786456:HIK786457 HSG786456:HSG786457 ICC786456:ICC786457 ILY786456:ILY786457 IVU786456:IVU786457 JFQ786456:JFQ786457 JPM786456:JPM786457 JZI786456:JZI786457 KJE786456:KJE786457 KTA786456:KTA786457 LCW786456:LCW786457 LMS786456:LMS786457 LWO786456:LWO786457 MGK786456:MGK786457 MQG786456:MQG786457 NAC786456:NAC786457 NJY786456:NJY786457 NTU786456:NTU786457 ODQ786456:ODQ786457 ONM786456:ONM786457 OXI786456:OXI786457 PHE786456:PHE786457 PRA786456:PRA786457 QAW786456:QAW786457 QKS786456:QKS786457 QUO786456:QUO786457 REK786456:REK786457 ROG786456:ROG786457 RYC786456:RYC786457 SHY786456:SHY786457 SRU786456:SRU786457 TBQ786456:TBQ786457 TLM786456:TLM786457 TVI786456:TVI786457 UFE786456:UFE786457 UPA786456:UPA786457 UYW786456:UYW786457 VIS786456:VIS786457 VSO786456:VSO786457 WCK786456:WCK786457 WMG786456:WMG786457 WWC786456:WWC786457 U196632:U196633 JQ851992:JQ851993 TM851992:TM851993 ADI851992:ADI851993 ANE851992:ANE851993 AXA851992:AXA851993 BGW851992:BGW851993 BQS851992:BQS851993 CAO851992:CAO851993 CKK851992:CKK851993 CUG851992:CUG851993 DEC851992:DEC851993 DNY851992:DNY851993 DXU851992:DXU851993 EHQ851992:EHQ851993 ERM851992:ERM851993 FBI851992:FBI851993 FLE851992:FLE851993 FVA851992:FVA851993 GEW851992:GEW851993 GOS851992:GOS851993 GYO851992:GYO851993 HIK851992:HIK851993 HSG851992:HSG851993 ICC851992:ICC851993 ILY851992:ILY851993 IVU851992:IVU851993 JFQ851992:JFQ851993 JPM851992:JPM851993 JZI851992:JZI851993 KJE851992:KJE851993 KTA851992:KTA851993 LCW851992:LCW851993 LMS851992:LMS851993 LWO851992:LWO851993 MGK851992:MGK851993 MQG851992:MQG851993 NAC851992:NAC851993 NJY851992:NJY851993 NTU851992:NTU851993 ODQ851992:ODQ851993 ONM851992:ONM851993 OXI851992:OXI851993 PHE851992:PHE851993 PRA851992:PRA851993 QAW851992:QAW851993 QKS851992:QKS851993 QUO851992:QUO851993 REK851992:REK851993 ROG851992:ROG851993 RYC851992:RYC851993 SHY851992:SHY851993 SRU851992:SRU851993 TBQ851992:TBQ851993 TLM851992:TLM851993 TVI851992:TVI851993 UFE851992:UFE851993 UPA851992:UPA851993 UYW851992:UYW851993 VIS851992:VIS851993 VSO851992:VSO851993 WCK851992:WCK851993 WMG851992:WMG851993 WWC851992:WWC851993 JQ917528:JQ917529 TM917528:TM917529 ADI917528:ADI917529 ANE917528:ANE917529 AXA917528:AXA917529 BGW917528:BGW917529 BQS917528:BQS917529 CAO917528:CAO917529 CKK917528:CKK917529 CUG917528:CUG917529 DEC917528:DEC917529 DNY917528:DNY917529 DXU917528:DXU917529 EHQ917528:EHQ917529 ERM917528:ERM917529 FBI917528:FBI917529 FLE917528:FLE917529 FVA917528:FVA917529 GEW917528:GEW917529 GOS917528:GOS917529 GYO917528:GYO917529 HIK917528:HIK917529 HSG917528:HSG917529 ICC917528:ICC917529 ILY917528:ILY917529 IVU917528:IVU917529 JFQ917528:JFQ917529 JPM917528:JPM917529 JZI917528:JZI917529 KJE917528:KJE917529 KTA917528:KTA917529 LCW917528:LCW917529 LMS917528:LMS917529 LWO917528:LWO917529 MGK917528:MGK917529 MQG917528:MQG917529 NAC917528:NAC917529 NJY917528:NJY917529 NTU917528:NTU917529 ODQ917528:ODQ917529 ONM917528:ONM917529 OXI917528:OXI917529 PHE917528:PHE917529 PRA917528:PRA917529 QAW917528:QAW917529 QKS917528:QKS917529 QUO917528:QUO917529 REK917528:REK917529 ROG917528:ROG917529 RYC917528:RYC917529 SHY917528:SHY917529 SRU917528:SRU917529 TBQ917528:TBQ917529 TLM917528:TLM917529 TVI917528:TVI917529 UFE917528:UFE917529 UPA917528:UPA917529 UYW917528:UYW917529 VIS917528:VIS917529 VSO917528:VSO917529 WCK917528:WCK917529 WMG917528:WMG917529 WWC917528:WWC917529 WWC983064:WWC983065 JQ983064:JQ983065 TM983064:TM983065 ADI983064:ADI983065 ANE983064:ANE983065 AXA983064:AXA983065 BGW983064:BGW983065 BQS983064:BQS983065 CAO983064:CAO983065 CKK983064:CKK983065 CUG983064:CUG983065 DEC983064:DEC983065 DNY983064:DNY983065 DXU983064:DXU983065 EHQ983064:EHQ983065 ERM983064:ERM983065 FBI983064:FBI983065 FLE983064:FLE983065 FVA983064:FVA983065 GEW983064:GEW983065 GOS983064:GOS983065 GYO983064:GYO983065 HIK983064:HIK983065 HSG983064:HSG983065 ICC983064:ICC983065 ILY983064:ILY983065 IVU983064:IVU983065 JFQ983064:JFQ983065 JPM983064:JPM983065 JZI983064:JZI983065 KJE983064:KJE983065 KTA983064:KTA983065 LCW983064:LCW983065 LMS983064:LMS983065 LWO983064:LWO983065 MGK983064:MGK983065 MQG983064:MQG983065 NAC983064:NAC983065 NJY983064:NJY983065 NTU983064:NTU983065 ODQ983064:ODQ983065 ONM983064:ONM983065 OXI983064:OXI983065 PHE983064:PHE983065 PRA983064:PRA983065 QAW983064:QAW983065 QKS983064:QKS983065 QUO983064:QUO983065 REK983064:REK983065 ROG983064:ROG983065 RYC983064:RYC983065 SHY983064:SHY983065 SRU983064:SRU983065 TBQ983064:TBQ983065 TLM983064:TLM983065 TVI983064:TVI983065 UFE983064:UFE983065 UPA983064:UPA983065 UYW983064:UYW983065 VIS983064:VIS983065 VSO983064:VSO983065 WCK983064:WCK983065 WMG983064:WMG983065 U262168:U262169 U24:U25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JQ24:JQ25 TM24:TM25 ADI24:ADI25 ANE24:ANE25 AXA24:AXA25 BGW24:BGW25 BQS24:BQS25 CAO24:CAO25 CKK24:CKK25 CUG24:CUG25 DEC24:DEC25 DNY24:DNY25 DXU24:DXU25 EHQ24:EHQ25 ERM24:ERM25 FBI24:FBI25 FLE24:FLE25 FVA24:FVA25 GEW24:GEW25 GOS24:GOS25 GYO24:GYO25 HIK24:HIK25 HSG24:HSG25 ICC24:ICC25 ILY24:ILY25 IVU24:IVU25 JFQ24:JFQ25 JPM24:JPM25 JZI24:JZI25 KJE24:KJE25 KTA24:KTA25 LCW24:LCW25 LMS24:LMS25 LWO24:LWO25 MGK24:MGK25 MQG24:MQG25 NAC24:NAC25 NJY24:NJY25 NTU24:NTU25 ODQ24:ODQ25 ONM24:ONM25 OXI24:OXI25 PHE24:PHE25 PRA24:PRA25 QAW24:QAW25 QKS24:QKS25 QUO24:QUO25 REK24:REK25 ROG24:ROG25 RYC24:RYC25 SHY24:SHY25 SRU24:SRU25 TBQ24:TBQ25 TLM24:TLM25 TVI24:TVI25 UFE24:UFE25 UPA24:UPA25 UYW24:UYW25 VIS24:VIS25 VSO24:VSO25 WCK24:WCK25 WMG24:WMG25 WWC24:WWC25"/>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6">
    <tabColor indexed="22"/>
  </sheetPr>
  <dimension ref="A1:T19"/>
  <sheetViews>
    <sheetView showGridLines="0" topLeftCell="E1" zoomScaleNormal="100" workbookViewId="0"/>
  </sheetViews>
  <sheetFormatPr defaultColWidth="10.5703125" defaultRowHeight="14.25"/>
  <cols>
    <col min="1" max="1" width="3.7109375" style="560" hidden="1" customWidth="1"/>
    <col min="2" max="4" width="3.7109375" style="554" hidden="1" customWidth="1"/>
    <col min="5" max="5" width="3.7109375" style="500" customWidth="1"/>
    <col min="6" max="6" width="9.7109375" style="493" customWidth="1"/>
    <col min="7" max="7" width="37.7109375" style="493" customWidth="1"/>
    <col min="8" max="8" width="66.85546875" style="493" customWidth="1"/>
    <col min="9" max="9" width="115.7109375" style="493" customWidth="1"/>
    <col min="10" max="11" width="10.5703125" style="554"/>
    <col min="12" max="12" width="11.140625" style="554" customWidth="1"/>
    <col min="13" max="20" width="10.5703125" style="554"/>
    <col min="21" max="16384" width="10.5703125" style="493"/>
  </cols>
  <sheetData>
    <row r="1" spans="1:20" ht="3" customHeight="1">
      <c r="A1" s="560" t="s">
        <v>68</v>
      </c>
    </row>
    <row r="2" spans="1:20" ht="22.5">
      <c r="F2" s="1273" t="s">
        <v>470</v>
      </c>
      <c r="G2" s="1274"/>
      <c r="H2" s="1275"/>
      <c r="I2" s="609"/>
    </row>
    <row r="3" spans="1:20" ht="3" customHeight="1"/>
    <row r="4" spans="1:20" s="539" customFormat="1" ht="11.25">
      <c r="A4" s="559"/>
      <c r="B4" s="559"/>
      <c r="C4" s="559"/>
      <c r="D4" s="559"/>
      <c r="F4" s="1234" t="s">
        <v>445</v>
      </c>
      <c r="G4" s="1234"/>
      <c r="H4" s="1234"/>
      <c r="I4" s="1276" t="s">
        <v>446</v>
      </c>
      <c r="J4" s="559"/>
      <c r="K4" s="559"/>
      <c r="L4" s="559"/>
      <c r="M4" s="559"/>
      <c r="N4" s="559"/>
      <c r="O4" s="559"/>
      <c r="P4" s="559"/>
      <c r="Q4" s="559"/>
      <c r="R4" s="559"/>
      <c r="S4" s="559"/>
      <c r="T4" s="559"/>
    </row>
    <row r="5" spans="1:20" s="539" customFormat="1" ht="11.25" customHeight="1">
      <c r="A5" s="559"/>
      <c r="B5" s="559"/>
      <c r="C5" s="559"/>
      <c r="D5" s="559"/>
      <c r="F5" s="575" t="s">
        <v>91</v>
      </c>
      <c r="G5" s="587" t="s">
        <v>448</v>
      </c>
      <c r="H5" s="574" t="s">
        <v>439</v>
      </c>
      <c r="I5" s="1276"/>
      <c r="J5" s="559"/>
      <c r="K5" s="559"/>
      <c r="L5" s="559"/>
      <c r="M5" s="559"/>
      <c r="N5" s="559"/>
      <c r="O5" s="559"/>
      <c r="P5" s="559"/>
      <c r="Q5" s="559"/>
      <c r="R5" s="559"/>
      <c r="S5" s="559"/>
      <c r="T5" s="559"/>
    </row>
    <row r="6" spans="1:20" s="539" customFormat="1" ht="12" customHeight="1">
      <c r="A6" s="559"/>
      <c r="B6" s="559"/>
      <c r="C6" s="559"/>
      <c r="D6" s="559"/>
      <c r="F6" s="576" t="s">
        <v>92</v>
      </c>
      <c r="G6" s="578">
        <v>2</v>
      </c>
      <c r="H6" s="579">
        <v>3</v>
      </c>
      <c r="I6" s="577">
        <v>4</v>
      </c>
      <c r="J6" s="559">
        <v>4</v>
      </c>
      <c r="K6" s="559"/>
      <c r="L6" s="559"/>
      <c r="M6" s="559"/>
      <c r="N6" s="559"/>
      <c r="O6" s="559"/>
      <c r="P6" s="559"/>
      <c r="Q6" s="559"/>
      <c r="R6" s="559"/>
      <c r="S6" s="559"/>
      <c r="T6" s="559"/>
    </row>
    <row r="7" spans="1:20" s="539" customFormat="1" ht="18.75">
      <c r="A7" s="559"/>
      <c r="B7" s="559"/>
      <c r="C7" s="559"/>
      <c r="D7" s="559"/>
      <c r="F7" s="585">
        <v>1</v>
      </c>
      <c r="G7" s="601" t="s">
        <v>471</v>
      </c>
      <c r="H7" s="573" t="str">
        <f>IF(dateCh="","",dateCh)</f>
        <v>07.11.2022</v>
      </c>
      <c r="I7" s="550" t="s">
        <v>472</v>
      </c>
      <c r="J7" s="584"/>
      <c r="K7" s="559"/>
      <c r="L7" s="559"/>
      <c r="M7" s="559"/>
      <c r="N7" s="559"/>
      <c r="O7" s="559"/>
      <c r="P7" s="559"/>
      <c r="Q7" s="559"/>
      <c r="R7" s="559"/>
      <c r="S7" s="559"/>
      <c r="T7" s="559"/>
    </row>
    <row r="8" spans="1:20" s="539" customFormat="1" ht="45">
      <c r="A8" s="1277">
        <v>1</v>
      </c>
      <c r="B8" s="559"/>
      <c r="C8" s="559"/>
      <c r="D8" s="559"/>
      <c r="F8" s="585" t="e">
        <f ca="1">"2." &amp;mergeValue(A8)</f>
        <v>#NAME?</v>
      </c>
      <c r="G8" s="601" t="s">
        <v>473</v>
      </c>
      <c r="H8" s="573"/>
      <c r="I8" s="550" t="s">
        <v>568</v>
      </c>
      <c r="J8" s="584"/>
      <c r="K8" s="559"/>
      <c r="L8" s="559"/>
      <c r="M8" s="559"/>
      <c r="N8" s="559"/>
      <c r="O8" s="559"/>
      <c r="P8" s="559"/>
      <c r="Q8" s="559"/>
      <c r="R8" s="559"/>
      <c r="S8" s="559"/>
      <c r="T8" s="559"/>
    </row>
    <row r="9" spans="1:20" s="539" customFormat="1" ht="22.5">
      <c r="A9" s="1277"/>
      <c r="B9" s="559"/>
      <c r="C9" s="559"/>
      <c r="D9" s="559"/>
      <c r="F9" s="585" t="e">
        <f ca="1">"3." &amp;mergeValue(A9)</f>
        <v>#NAME?</v>
      </c>
      <c r="G9" s="601" t="s">
        <v>474</v>
      </c>
      <c r="H9" s="573"/>
      <c r="I9" s="550" t="s">
        <v>566</v>
      </c>
      <c r="J9" s="584"/>
      <c r="K9" s="559"/>
      <c r="L9" s="559"/>
      <c r="M9" s="559"/>
      <c r="N9" s="559"/>
      <c r="O9" s="559"/>
      <c r="P9" s="559"/>
      <c r="Q9" s="559"/>
      <c r="R9" s="559"/>
      <c r="S9" s="559"/>
      <c r="T9" s="559"/>
    </row>
    <row r="10" spans="1:20" s="539" customFormat="1" ht="22.5">
      <c r="A10" s="1277"/>
      <c r="B10" s="559"/>
      <c r="C10" s="559"/>
      <c r="D10" s="559"/>
      <c r="F10" s="585" t="e">
        <f ca="1">"4."&amp;mergeValue(A10)</f>
        <v>#NAME?</v>
      </c>
      <c r="G10" s="601" t="s">
        <v>475</v>
      </c>
      <c r="H10" s="574" t="s">
        <v>449</v>
      </c>
      <c r="I10" s="550"/>
      <c r="J10" s="584"/>
      <c r="K10" s="559"/>
      <c r="L10" s="559"/>
      <c r="M10" s="559"/>
      <c r="N10" s="559"/>
      <c r="O10" s="559"/>
      <c r="P10" s="559"/>
      <c r="Q10" s="559"/>
      <c r="R10" s="559"/>
      <c r="S10" s="559"/>
      <c r="T10" s="559"/>
    </row>
    <row r="11" spans="1:20" s="539" customFormat="1" ht="18.75">
      <c r="A11" s="1277"/>
      <c r="B11" s="1277">
        <v>1</v>
      </c>
      <c r="C11" s="592"/>
      <c r="D11" s="592"/>
      <c r="F11" s="585" t="e">
        <f ca="1">"4."&amp;mergeValue(A11) &amp;"."&amp;mergeValue(B11)</f>
        <v>#NAME?</v>
      </c>
      <c r="G11" s="580" t="s">
        <v>570</v>
      </c>
      <c r="H11" s="573" t="str">
        <f>IF(region_name="","",region_name)</f>
        <v>Республика Татарстан</v>
      </c>
      <c r="I11" s="550" t="s">
        <v>478</v>
      </c>
      <c r="J11" s="584"/>
      <c r="K11" s="559"/>
      <c r="L11" s="559"/>
      <c r="M11" s="559"/>
      <c r="N11" s="559"/>
      <c r="O11" s="559"/>
      <c r="P11" s="559"/>
      <c r="Q11" s="559"/>
      <c r="R11" s="559"/>
      <c r="S11" s="559"/>
      <c r="T11" s="559"/>
    </row>
    <row r="12" spans="1:20" s="539" customFormat="1" ht="22.5">
      <c r="A12" s="1277"/>
      <c r="B12" s="1277"/>
      <c r="C12" s="1277">
        <v>1</v>
      </c>
      <c r="D12" s="592"/>
      <c r="F12" s="585" t="e">
        <f ca="1">"4."&amp;mergeValue(A12) &amp;"."&amp;mergeValue(B12)&amp;"."&amp;mergeValue(C12)</f>
        <v>#NAME?</v>
      </c>
      <c r="G12" s="591" t="s">
        <v>476</v>
      </c>
      <c r="H12" s="573"/>
      <c r="I12" s="550" t="s">
        <v>479</v>
      </c>
      <c r="J12" s="584"/>
      <c r="K12" s="559"/>
      <c r="L12" s="559"/>
      <c r="M12" s="559"/>
      <c r="N12" s="559"/>
      <c r="O12" s="559"/>
      <c r="P12" s="559"/>
      <c r="Q12" s="559"/>
      <c r="R12" s="559"/>
      <c r="S12" s="559"/>
      <c r="T12" s="559"/>
    </row>
    <row r="13" spans="1:20" s="539" customFormat="1" ht="39" customHeight="1">
      <c r="A13" s="1277"/>
      <c r="B13" s="1277"/>
      <c r="C13" s="1277"/>
      <c r="D13" s="592">
        <v>1</v>
      </c>
      <c r="F13" s="585" t="e">
        <f ca="1">"4."&amp;mergeValue(A13) &amp;"."&amp;mergeValue(B13)&amp;"."&amp;mergeValue(C13)&amp;"."&amp;mergeValue(D13)</f>
        <v>#NAME?</v>
      </c>
      <c r="G13" s="602" t="s">
        <v>477</v>
      </c>
      <c r="H13" s="573"/>
      <c r="I13" s="1278" t="s">
        <v>569</v>
      </c>
      <c r="J13" s="584"/>
      <c r="K13" s="559"/>
      <c r="L13" s="559"/>
      <c r="M13" s="559"/>
      <c r="N13" s="559"/>
      <c r="O13" s="559"/>
      <c r="P13" s="559"/>
      <c r="Q13" s="559"/>
      <c r="R13" s="559"/>
      <c r="S13" s="559"/>
      <c r="T13" s="559"/>
    </row>
    <row r="14" spans="1:20" s="539" customFormat="1" ht="18.75">
      <c r="A14" s="1277"/>
      <c r="B14" s="1277"/>
      <c r="C14" s="1277"/>
      <c r="D14" s="592"/>
      <c r="F14" s="588"/>
      <c r="G14" s="520" t="s">
        <v>4</v>
      </c>
      <c r="H14" s="593"/>
      <c r="I14" s="1278"/>
      <c r="J14" s="584"/>
      <c r="K14" s="559"/>
      <c r="L14" s="559"/>
      <c r="M14" s="559"/>
      <c r="N14" s="559"/>
      <c r="O14" s="559"/>
      <c r="P14" s="559"/>
      <c r="Q14" s="559"/>
      <c r="R14" s="559"/>
      <c r="S14" s="559"/>
      <c r="T14" s="559"/>
    </row>
    <row r="15" spans="1:20" s="539" customFormat="1" ht="18.75">
      <c r="A15" s="1277"/>
      <c r="B15" s="1277"/>
      <c r="C15" s="592"/>
      <c r="D15" s="592"/>
      <c r="F15" s="603"/>
      <c r="G15" s="546" t="s">
        <v>401</v>
      </c>
      <c r="H15" s="604"/>
      <c r="I15" s="605"/>
      <c r="J15" s="584"/>
      <c r="K15" s="559"/>
      <c r="L15" s="559"/>
      <c r="M15" s="559"/>
      <c r="N15" s="559"/>
      <c r="O15" s="559"/>
      <c r="P15" s="559"/>
      <c r="Q15" s="559"/>
      <c r="R15" s="559"/>
      <c r="S15" s="559"/>
      <c r="T15" s="559"/>
    </row>
    <row r="16" spans="1:20" s="539" customFormat="1" ht="18.75">
      <c r="A16" s="1277"/>
      <c r="B16" s="559"/>
      <c r="C16" s="559"/>
      <c r="D16" s="559"/>
      <c r="F16" s="588"/>
      <c r="G16" s="528" t="s">
        <v>483</v>
      </c>
      <c r="H16" s="589"/>
      <c r="I16" s="590"/>
      <c r="J16" s="584"/>
      <c r="K16" s="559"/>
      <c r="L16" s="559"/>
      <c r="M16" s="559"/>
      <c r="N16" s="559"/>
      <c r="O16" s="559"/>
      <c r="P16" s="559"/>
      <c r="Q16" s="559"/>
      <c r="R16" s="559"/>
      <c r="S16" s="559"/>
      <c r="T16" s="559"/>
    </row>
    <row r="17" spans="1:20" s="539" customFormat="1" ht="18.75">
      <c r="A17" s="559"/>
      <c r="B17" s="559"/>
      <c r="C17" s="559"/>
      <c r="D17" s="559"/>
      <c r="F17" s="588"/>
      <c r="G17" s="535" t="s">
        <v>482</v>
      </c>
      <c r="H17" s="589"/>
      <c r="I17" s="590"/>
      <c r="J17" s="584"/>
      <c r="K17" s="559"/>
      <c r="L17" s="559"/>
      <c r="M17" s="559"/>
      <c r="N17" s="559"/>
      <c r="O17" s="559"/>
      <c r="P17" s="559"/>
      <c r="Q17" s="559"/>
      <c r="R17" s="559"/>
      <c r="S17" s="559"/>
      <c r="T17" s="559"/>
    </row>
    <row r="18" spans="1:20" s="582" customFormat="1" ht="3" customHeight="1">
      <c r="A18" s="583"/>
      <c r="B18" s="583"/>
      <c r="C18" s="583"/>
      <c r="D18" s="583"/>
      <c r="F18" s="594"/>
      <c r="G18" s="595"/>
      <c r="H18" s="596"/>
      <c r="I18" s="597"/>
      <c r="J18" s="583"/>
      <c r="K18" s="583"/>
      <c r="L18" s="583"/>
      <c r="M18" s="583"/>
      <c r="N18" s="583"/>
      <c r="O18" s="583"/>
      <c r="P18" s="583"/>
      <c r="Q18" s="583"/>
      <c r="R18" s="583"/>
      <c r="S18" s="583"/>
      <c r="T18" s="583"/>
    </row>
    <row r="19" spans="1:20" s="582" customFormat="1" ht="15" customHeight="1">
      <c r="A19" s="583"/>
      <c r="B19" s="583"/>
      <c r="C19" s="583"/>
      <c r="D19" s="583"/>
      <c r="F19" s="581"/>
      <c r="G19" s="1272" t="s">
        <v>571</v>
      </c>
      <c r="H19" s="1272"/>
      <c r="I19" s="563"/>
      <c r="J19" s="583"/>
      <c r="K19" s="583"/>
      <c r="L19" s="583"/>
      <c r="M19" s="583"/>
      <c r="N19" s="583"/>
      <c r="O19" s="583"/>
      <c r="P19" s="583"/>
      <c r="Q19" s="583"/>
      <c r="R19" s="583"/>
      <c r="S19" s="583"/>
      <c r="T19" s="58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6">
    <tabColor rgb="FFEAEBEE"/>
    <pageSetUpPr fitToPage="1"/>
  </sheetPr>
  <dimension ref="A1:AH34"/>
  <sheetViews>
    <sheetView showGridLines="0" topLeftCell="I4" zoomScaleNormal="100" workbookViewId="0"/>
  </sheetViews>
  <sheetFormatPr defaultColWidth="10.5703125" defaultRowHeight="14.25"/>
  <cols>
    <col min="1" max="6" width="10.5703125" style="446" hidden="1" customWidth="1"/>
    <col min="7" max="8" width="9.140625" style="453" hidden="1" customWidth="1"/>
    <col min="9" max="9" width="3.7109375" style="453" customWidth="1"/>
    <col min="10" max="11" width="3.7109375" style="452" customWidth="1"/>
    <col min="12" max="12" width="12.7109375" style="446" customWidth="1"/>
    <col min="13" max="13" width="44.7109375" style="446" customWidth="1"/>
    <col min="14" max="14" width="2.140625" style="446" hidden="1" customWidth="1"/>
    <col min="15" max="17" width="23.7109375" style="446" hidden="1" customWidth="1"/>
    <col min="18" max="18" width="11.7109375" style="446" customWidth="1"/>
    <col min="19" max="19" width="3.7109375" style="446" customWidth="1"/>
    <col min="20" max="20" width="11.7109375" style="446" customWidth="1"/>
    <col min="21" max="21" width="8.5703125" style="446" hidden="1" customWidth="1"/>
    <col min="22" max="22" width="4.7109375" style="446" customWidth="1"/>
    <col min="23" max="23" width="115.7109375" style="446" customWidth="1"/>
    <col min="24" max="26" width="10.5703125" style="470"/>
    <col min="27" max="27" width="10.140625" style="470" customWidth="1"/>
    <col min="28" max="34" width="10.5703125" style="470"/>
    <col min="35" max="256" width="10.5703125" style="446"/>
    <col min="257" max="264" width="0" style="446" hidden="1" customWidth="1"/>
    <col min="265" max="267" width="3.7109375" style="446" customWidth="1"/>
    <col min="268" max="268" width="12.7109375" style="446" customWidth="1"/>
    <col min="269" max="269" width="47.42578125" style="446" customWidth="1"/>
    <col min="270" max="273" width="0" style="446" hidden="1" customWidth="1"/>
    <col min="274" max="274" width="11.7109375" style="446" customWidth="1"/>
    <col min="275" max="275" width="6.42578125" style="446" bestFit="1" customWidth="1"/>
    <col min="276" max="276" width="11.7109375" style="446" customWidth="1"/>
    <col min="277" max="277" width="0" style="446" hidden="1" customWidth="1"/>
    <col min="278" max="278" width="3.7109375" style="446" customWidth="1"/>
    <col min="279" max="279" width="11.140625" style="446" bestFit="1" customWidth="1"/>
    <col min="280" max="282" width="10.5703125" style="446"/>
    <col min="283" max="283" width="10.140625" style="446" customWidth="1"/>
    <col min="284" max="512" width="10.5703125" style="446"/>
    <col min="513" max="520" width="0" style="446" hidden="1" customWidth="1"/>
    <col min="521" max="523" width="3.7109375" style="446" customWidth="1"/>
    <col min="524" max="524" width="12.7109375" style="446" customWidth="1"/>
    <col min="525" max="525" width="47.42578125" style="446" customWidth="1"/>
    <col min="526" max="529" width="0" style="446" hidden="1" customWidth="1"/>
    <col min="530" max="530" width="11.7109375" style="446" customWidth="1"/>
    <col min="531" max="531" width="6.42578125" style="446" bestFit="1" customWidth="1"/>
    <col min="532" max="532" width="11.7109375" style="446" customWidth="1"/>
    <col min="533" max="533" width="0" style="446" hidden="1" customWidth="1"/>
    <col min="534" max="534" width="3.7109375" style="446" customWidth="1"/>
    <col min="535" max="535" width="11.140625" style="446" bestFit="1" customWidth="1"/>
    <col min="536" max="538" width="10.5703125" style="446"/>
    <col min="539" max="539" width="10.140625" style="446" customWidth="1"/>
    <col min="540" max="768" width="10.5703125" style="446"/>
    <col min="769" max="776" width="0" style="446" hidden="1" customWidth="1"/>
    <col min="777" max="779" width="3.7109375" style="446" customWidth="1"/>
    <col min="780" max="780" width="12.7109375" style="446" customWidth="1"/>
    <col min="781" max="781" width="47.42578125" style="446" customWidth="1"/>
    <col min="782" max="785" width="0" style="446" hidden="1" customWidth="1"/>
    <col min="786" max="786" width="11.7109375" style="446" customWidth="1"/>
    <col min="787" max="787" width="6.42578125" style="446" bestFit="1" customWidth="1"/>
    <col min="788" max="788" width="11.7109375" style="446" customWidth="1"/>
    <col min="789" max="789" width="0" style="446" hidden="1" customWidth="1"/>
    <col min="790" max="790" width="3.7109375" style="446" customWidth="1"/>
    <col min="791" max="791" width="11.140625" style="446" bestFit="1" customWidth="1"/>
    <col min="792" max="794" width="10.5703125" style="446"/>
    <col min="795" max="795" width="10.140625" style="446" customWidth="1"/>
    <col min="796" max="1024" width="10.5703125" style="446"/>
    <col min="1025" max="1032" width="0" style="446" hidden="1" customWidth="1"/>
    <col min="1033" max="1035" width="3.7109375" style="446" customWidth="1"/>
    <col min="1036" max="1036" width="12.7109375" style="446" customWidth="1"/>
    <col min="1037" max="1037" width="47.42578125" style="446" customWidth="1"/>
    <col min="1038" max="1041" width="0" style="446" hidden="1" customWidth="1"/>
    <col min="1042" max="1042" width="11.7109375" style="446" customWidth="1"/>
    <col min="1043" max="1043" width="6.42578125" style="446" bestFit="1" customWidth="1"/>
    <col min="1044" max="1044" width="11.7109375" style="446" customWidth="1"/>
    <col min="1045" max="1045" width="0" style="446" hidden="1" customWidth="1"/>
    <col min="1046" max="1046" width="3.7109375" style="446" customWidth="1"/>
    <col min="1047" max="1047" width="11.140625" style="446" bestFit="1" customWidth="1"/>
    <col min="1048" max="1050" width="10.5703125" style="446"/>
    <col min="1051" max="1051" width="10.140625" style="446" customWidth="1"/>
    <col min="1052" max="1280" width="10.5703125" style="446"/>
    <col min="1281" max="1288" width="0" style="446" hidden="1" customWidth="1"/>
    <col min="1289" max="1291" width="3.7109375" style="446" customWidth="1"/>
    <col min="1292" max="1292" width="12.7109375" style="446" customWidth="1"/>
    <col min="1293" max="1293" width="47.42578125" style="446" customWidth="1"/>
    <col min="1294" max="1297" width="0" style="446" hidden="1" customWidth="1"/>
    <col min="1298" max="1298" width="11.7109375" style="446" customWidth="1"/>
    <col min="1299" max="1299" width="6.42578125" style="446" bestFit="1" customWidth="1"/>
    <col min="1300" max="1300" width="11.7109375" style="446" customWidth="1"/>
    <col min="1301" max="1301" width="0" style="446" hidden="1" customWidth="1"/>
    <col min="1302" max="1302" width="3.7109375" style="446" customWidth="1"/>
    <col min="1303" max="1303" width="11.140625" style="446" bestFit="1" customWidth="1"/>
    <col min="1304" max="1306" width="10.5703125" style="446"/>
    <col min="1307" max="1307" width="10.140625" style="446" customWidth="1"/>
    <col min="1308" max="1536" width="10.5703125" style="446"/>
    <col min="1537" max="1544" width="0" style="446" hidden="1" customWidth="1"/>
    <col min="1545" max="1547" width="3.7109375" style="446" customWidth="1"/>
    <col min="1548" max="1548" width="12.7109375" style="446" customWidth="1"/>
    <col min="1549" max="1549" width="47.42578125" style="446" customWidth="1"/>
    <col min="1550" max="1553" width="0" style="446" hidden="1" customWidth="1"/>
    <col min="1554" max="1554" width="11.7109375" style="446" customWidth="1"/>
    <col min="1555" max="1555" width="6.42578125" style="446" bestFit="1" customWidth="1"/>
    <col min="1556" max="1556" width="11.7109375" style="446" customWidth="1"/>
    <col min="1557" max="1557" width="0" style="446" hidden="1" customWidth="1"/>
    <col min="1558" max="1558" width="3.7109375" style="446" customWidth="1"/>
    <col min="1559" max="1559" width="11.140625" style="446" bestFit="1" customWidth="1"/>
    <col min="1560" max="1562" width="10.5703125" style="446"/>
    <col min="1563" max="1563" width="10.140625" style="446" customWidth="1"/>
    <col min="1564" max="1792" width="10.5703125" style="446"/>
    <col min="1793" max="1800" width="0" style="446" hidden="1" customWidth="1"/>
    <col min="1801" max="1803" width="3.7109375" style="446" customWidth="1"/>
    <col min="1804" max="1804" width="12.7109375" style="446" customWidth="1"/>
    <col min="1805" max="1805" width="47.42578125" style="446" customWidth="1"/>
    <col min="1806" max="1809" width="0" style="446" hidden="1" customWidth="1"/>
    <col min="1810" max="1810" width="11.7109375" style="446" customWidth="1"/>
    <col min="1811" max="1811" width="6.42578125" style="446" bestFit="1" customWidth="1"/>
    <col min="1812" max="1812" width="11.7109375" style="446" customWidth="1"/>
    <col min="1813" max="1813" width="0" style="446" hidden="1" customWidth="1"/>
    <col min="1814" max="1814" width="3.7109375" style="446" customWidth="1"/>
    <col min="1815" max="1815" width="11.140625" style="446" bestFit="1" customWidth="1"/>
    <col min="1816" max="1818" width="10.5703125" style="446"/>
    <col min="1819" max="1819" width="10.140625" style="446" customWidth="1"/>
    <col min="1820" max="2048" width="10.5703125" style="446"/>
    <col min="2049" max="2056" width="0" style="446" hidden="1" customWidth="1"/>
    <col min="2057" max="2059" width="3.7109375" style="446" customWidth="1"/>
    <col min="2060" max="2060" width="12.7109375" style="446" customWidth="1"/>
    <col min="2061" max="2061" width="47.42578125" style="446" customWidth="1"/>
    <col min="2062" max="2065" width="0" style="446" hidden="1" customWidth="1"/>
    <col min="2066" max="2066" width="11.7109375" style="446" customWidth="1"/>
    <col min="2067" max="2067" width="6.42578125" style="446" bestFit="1" customWidth="1"/>
    <col min="2068" max="2068" width="11.7109375" style="446" customWidth="1"/>
    <col min="2069" max="2069" width="0" style="446" hidden="1" customWidth="1"/>
    <col min="2070" max="2070" width="3.7109375" style="446" customWidth="1"/>
    <col min="2071" max="2071" width="11.140625" style="446" bestFit="1" customWidth="1"/>
    <col min="2072" max="2074" width="10.5703125" style="446"/>
    <col min="2075" max="2075" width="10.140625" style="446" customWidth="1"/>
    <col min="2076" max="2304" width="10.5703125" style="446"/>
    <col min="2305" max="2312" width="0" style="446" hidden="1" customWidth="1"/>
    <col min="2313" max="2315" width="3.7109375" style="446" customWidth="1"/>
    <col min="2316" max="2316" width="12.7109375" style="446" customWidth="1"/>
    <col min="2317" max="2317" width="47.42578125" style="446" customWidth="1"/>
    <col min="2318" max="2321" width="0" style="446" hidden="1" customWidth="1"/>
    <col min="2322" max="2322" width="11.7109375" style="446" customWidth="1"/>
    <col min="2323" max="2323" width="6.42578125" style="446" bestFit="1" customWidth="1"/>
    <col min="2324" max="2324" width="11.7109375" style="446" customWidth="1"/>
    <col min="2325" max="2325" width="0" style="446" hidden="1" customWidth="1"/>
    <col min="2326" max="2326" width="3.7109375" style="446" customWidth="1"/>
    <col min="2327" max="2327" width="11.140625" style="446" bestFit="1" customWidth="1"/>
    <col min="2328" max="2330" width="10.5703125" style="446"/>
    <col min="2331" max="2331" width="10.140625" style="446" customWidth="1"/>
    <col min="2332" max="2560" width="10.5703125" style="446"/>
    <col min="2561" max="2568" width="0" style="446" hidden="1" customWidth="1"/>
    <col min="2569" max="2571" width="3.7109375" style="446" customWidth="1"/>
    <col min="2572" max="2572" width="12.7109375" style="446" customWidth="1"/>
    <col min="2573" max="2573" width="47.42578125" style="446" customWidth="1"/>
    <col min="2574" max="2577" width="0" style="446" hidden="1" customWidth="1"/>
    <col min="2578" max="2578" width="11.7109375" style="446" customWidth="1"/>
    <col min="2579" max="2579" width="6.42578125" style="446" bestFit="1" customWidth="1"/>
    <col min="2580" max="2580" width="11.7109375" style="446" customWidth="1"/>
    <col min="2581" max="2581" width="0" style="446" hidden="1" customWidth="1"/>
    <col min="2582" max="2582" width="3.7109375" style="446" customWidth="1"/>
    <col min="2583" max="2583" width="11.140625" style="446" bestFit="1" customWidth="1"/>
    <col min="2584" max="2586" width="10.5703125" style="446"/>
    <col min="2587" max="2587" width="10.140625" style="446" customWidth="1"/>
    <col min="2588" max="2816" width="10.5703125" style="446"/>
    <col min="2817" max="2824" width="0" style="446" hidden="1" customWidth="1"/>
    <col min="2825" max="2827" width="3.7109375" style="446" customWidth="1"/>
    <col min="2828" max="2828" width="12.7109375" style="446" customWidth="1"/>
    <col min="2829" max="2829" width="47.42578125" style="446" customWidth="1"/>
    <col min="2830" max="2833" width="0" style="446" hidden="1" customWidth="1"/>
    <col min="2834" max="2834" width="11.7109375" style="446" customWidth="1"/>
    <col min="2835" max="2835" width="6.42578125" style="446" bestFit="1" customWidth="1"/>
    <col min="2836" max="2836" width="11.7109375" style="446" customWidth="1"/>
    <col min="2837" max="2837" width="0" style="446" hidden="1" customWidth="1"/>
    <col min="2838" max="2838" width="3.7109375" style="446" customWidth="1"/>
    <col min="2839" max="2839" width="11.140625" style="446" bestFit="1" customWidth="1"/>
    <col min="2840" max="2842" width="10.5703125" style="446"/>
    <col min="2843" max="2843" width="10.140625" style="446" customWidth="1"/>
    <col min="2844" max="3072" width="10.5703125" style="446"/>
    <col min="3073" max="3080" width="0" style="446" hidden="1" customWidth="1"/>
    <col min="3081" max="3083" width="3.7109375" style="446" customWidth="1"/>
    <col min="3084" max="3084" width="12.7109375" style="446" customWidth="1"/>
    <col min="3085" max="3085" width="47.42578125" style="446" customWidth="1"/>
    <col min="3086" max="3089" width="0" style="446" hidden="1" customWidth="1"/>
    <col min="3090" max="3090" width="11.7109375" style="446" customWidth="1"/>
    <col min="3091" max="3091" width="6.42578125" style="446" bestFit="1" customWidth="1"/>
    <col min="3092" max="3092" width="11.7109375" style="446" customWidth="1"/>
    <col min="3093" max="3093" width="0" style="446" hidden="1" customWidth="1"/>
    <col min="3094" max="3094" width="3.7109375" style="446" customWidth="1"/>
    <col min="3095" max="3095" width="11.140625" style="446" bestFit="1" customWidth="1"/>
    <col min="3096" max="3098" width="10.5703125" style="446"/>
    <col min="3099" max="3099" width="10.140625" style="446" customWidth="1"/>
    <col min="3100" max="3328" width="10.5703125" style="446"/>
    <col min="3329" max="3336" width="0" style="446" hidden="1" customWidth="1"/>
    <col min="3337" max="3339" width="3.7109375" style="446" customWidth="1"/>
    <col min="3340" max="3340" width="12.7109375" style="446" customWidth="1"/>
    <col min="3341" max="3341" width="47.42578125" style="446" customWidth="1"/>
    <col min="3342" max="3345" width="0" style="446" hidden="1" customWidth="1"/>
    <col min="3346" max="3346" width="11.7109375" style="446" customWidth="1"/>
    <col min="3347" max="3347" width="6.42578125" style="446" bestFit="1" customWidth="1"/>
    <col min="3348" max="3348" width="11.7109375" style="446" customWidth="1"/>
    <col min="3349" max="3349" width="0" style="446" hidden="1" customWidth="1"/>
    <col min="3350" max="3350" width="3.7109375" style="446" customWidth="1"/>
    <col min="3351" max="3351" width="11.140625" style="446" bestFit="1" customWidth="1"/>
    <col min="3352" max="3354" width="10.5703125" style="446"/>
    <col min="3355" max="3355" width="10.140625" style="446" customWidth="1"/>
    <col min="3356" max="3584" width="10.5703125" style="446"/>
    <col min="3585" max="3592" width="0" style="446" hidden="1" customWidth="1"/>
    <col min="3593" max="3595" width="3.7109375" style="446" customWidth="1"/>
    <col min="3596" max="3596" width="12.7109375" style="446" customWidth="1"/>
    <col min="3597" max="3597" width="47.42578125" style="446" customWidth="1"/>
    <col min="3598" max="3601" width="0" style="446" hidden="1" customWidth="1"/>
    <col min="3602" max="3602" width="11.7109375" style="446" customWidth="1"/>
    <col min="3603" max="3603" width="6.42578125" style="446" bestFit="1" customWidth="1"/>
    <col min="3604" max="3604" width="11.7109375" style="446" customWidth="1"/>
    <col min="3605" max="3605" width="0" style="446" hidden="1" customWidth="1"/>
    <col min="3606" max="3606" width="3.7109375" style="446" customWidth="1"/>
    <col min="3607" max="3607" width="11.140625" style="446" bestFit="1" customWidth="1"/>
    <col min="3608" max="3610" width="10.5703125" style="446"/>
    <col min="3611" max="3611" width="10.140625" style="446" customWidth="1"/>
    <col min="3612" max="3840" width="10.5703125" style="446"/>
    <col min="3841" max="3848" width="0" style="446" hidden="1" customWidth="1"/>
    <col min="3849" max="3851" width="3.7109375" style="446" customWidth="1"/>
    <col min="3852" max="3852" width="12.7109375" style="446" customWidth="1"/>
    <col min="3853" max="3853" width="47.42578125" style="446" customWidth="1"/>
    <col min="3854" max="3857" width="0" style="446" hidden="1" customWidth="1"/>
    <col min="3858" max="3858" width="11.7109375" style="446" customWidth="1"/>
    <col min="3859" max="3859" width="6.42578125" style="446" bestFit="1" customWidth="1"/>
    <col min="3860" max="3860" width="11.7109375" style="446" customWidth="1"/>
    <col min="3861" max="3861" width="0" style="446" hidden="1" customWidth="1"/>
    <col min="3862" max="3862" width="3.7109375" style="446" customWidth="1"/>
    <col min="3863" max="3863" width="11.140625" style="446" bestFit="1" customWidth="1"/>
    <col min="3864" max="3866" width="10.5703125" style="446"/>
    <col min="3867" max="3867" width="10.140625" style="446" customWidth="1"/>
    <col min="3868" max="4096" width="10.5703125" style="446"/>
    <col min="4097" max="4104" width="0" style="446" hidden="1" customWidth="1"/>
    <col min="4105" max="4107" width="3.7109375" style="446" customWidth="1"/>
    <col min="4108" max="4108" width="12.7109375" style="446" customWidth="1"/>
    <col min="4109" max="4109" width="47.42578125" style="446" customWidth="1"/>
    <col min="4110" max="4113" width="0" style="446" hidden="1" customWidth="1"/>
    <col min="4114" max="4114" width="11.7109375" style="446" customWidth="1"/>
    <col min="4115" max="4115" width="6.42578125" style="446" bestFit="1" customWidth="1"/>
    <col min="4116" max="4116" width="11.7109375" style="446" customWidth="1"/>
    <col min="4117" max="4117" width="0" style="446" hidden="1" customWidth="1"/>
    <col min="4118" max="4118" width="3.7109375" style="446" customWidth="1"/>
    <col min="4119" max="4119" width="11.140625" style="446" bestFit="1" customWidth="1"/>
    <col min="4120" max="4122" width="10.5703125" style="446"/>
    <col min="4123" max="4123" width="10.140625" style="446" customWidth="1"/>
    <col min="4124" max="4352" width="10.5703125" style="446"/>
    <col min="4353" max="4360" width="0" style="446" hidden="1" customWidth="1"/>
    <col min="4361" max="4363" width="3.7109375" style="446" customWidth="1"/>
    <col min="4364" max="4364" width="12.7109375" style="446" customWidth="1"/>
    <col min="4365" max="4365" width="47.42578125" style="446" customWidth="1"/>
    <col min="4366" max="4369" width="0" style="446" hidden="1" customWidth="1"/>
    <col min="4370" max="4370" width="11.7109375" style="446" customWidth="1"/>
    <col min="4371" max="4371" width="6.42578125" style="446" bestFit="1" customWidth="1"/>
    <col min="4372" max="4372" width="11.7109375" style="446" customWidth="1"/>
    <col min="4373" max="4373" width="0" style="446" hidden="1" customWidth="1"/>
    <col min="4374" max="4374" width="3.7109375" style="446" customWidth="1"/>
    <col min="4375" max="4375" width="11.140625" style="446" bestFit="1" customWidth="1"/>
    <col min="4376" max="4378" width="10.5703125" style="446"/>
    <col min="4379" max="4379" width="10.140625" style="446" customWidth="1"/>
    <col min="4380" max="4608" width="10.5703125" style="446"/>
    <col min="4609" max="4616" width="0" style="446" hidden="1" customWidth="1"/>
    <col min="4617" max="4619" width="3.7109375" style="446" customWidth="1"/>
    <col min="4620" max="4620" width="12.7109375" style="446" customWidth="1"/>
    <col min="4621" max="4621" width="47.42578125" style="446" customWidth="1"/>
    <col min="4622" max="4625" width="0" style="446" hidden="1" customWidth="1"/>
    <col min="4626" max="4626" width="11.7109375" style="446" customWidth="1"/>
    <col min="4627" max="4627" width="6.42578125" style="446" bestFit="1" customWidth="1"/>
    <col min="4628" max="4628" width="11.7109375" style="446" customWidth="1"/>
    <col min="4629" max="4629" width="0" style="446" hidden="1" customWidth="1"/>
    <col min="4630" max="4630" width="3.7109375" style="446" customWidth="1"/>
    <col min="4631" max="4631" width="11.140625" style="446" bestFit="1" customWidth="1"/>
    <col min="4632" max="4634" width="10.5703125" style="446"/>
    <col min="4635" max="4635" width="10.140625" style="446" customWidth="1"/>
    <col min="4636" max="4864" width="10.5703125" style="446"/>
    <col min="4865" max="4872" width="0" style="446" hidden="1" customWidth="1"/>
    <col min="4873" max="4875" width="3.7109375" style="446" customWidth="1"/>
    <col min="4876" max="4876" width="12.7109375" style="446" customWidth="1"/>
    <col min="4877" max="4877" width="47.42578125" style="446" customWidth="1"/>
    <col min="4878" max="4881" width="0" style="446" hidden="1" customWidth="1"/>
    <col min="4882" max="4882" width="11.7109375" style="446" customWidth="1"/>
    <col min="4883" max="4883" width="6.42578125" style="446" bestFit="1" customWidth="1"/>
    <col min="4884" max="4884" width="11.7109375" style="446" customWidth="1"/>
    <col min="4885" max="4885" width="0" style="446" hidden="1" customWidth="1"/>
    <col min="4886" max="4886" width="3.7109375" style="446" customWidth="1"/>
    <col min="4887" max="4887" width="11.140625" style="446" bestFit="1" customWidth="1"/>
    <col min="4888" max="4890" width="10.5703125" style="446"/>
    <col min="4891" max="4891" width="10.140625" style="446" customWidth="1"/>
    <col min="4892" max="5120" width="10.5703125" style="446"/>
    <col min="5121" max="5128" width="0" style="446" hidden="1" customWidth="1"/>
    <col min="5129" max="5131" width="3.7109375" style="446" customWidth="1"/>
    <col min="5132" max="5132" width="12.7109375" style="446" customWidth="1"/>
    <col min="5133" max="5133" width="47.42578125" style="446" customWidth="1"/>
    <col min="5134" max="5137" width="0" style="446" hidden="1" customWidth="1"/>
    <col min="5138" max="5138" width="11.7109375" style="446" customWidth="1"/>
    <col min="5139" max="5139" width="6.42578125" style="446" bestFit="1" customWidth="1"/>
    <col min="5140" max="5140" width="11.7109375" style="446" customWidth="1"/>
    <col min="5141" max="5141" width="0" style="446" hidden="1" customWidth="1"/>
    <col min="5142" max="5142" width="3.7109375" style="446" customWidth="1"/>
    <col min="5143" max="5143" width="11.140625" style="446" bestFit="1" customWidth="1"/>
    <col min="5144" max="5146" width="10.5703125" style="446"/>
    <col min="5147" max="5147" width="10.140625" style="446" customWidth="1"/>
    <col min="5148" max="5376" width="10.5703125" style="446"/>
    <col min="5377" max="5384" width="0" style="446" hidden="1" customWidth="1"/>
    <col min="5385" max="5387" width="3.7109375" style="446" customWidth="1"/>
    <col min="5388" max="5388" width="12.7109375" style="446" customWidth="1"/>
    <col min="5389" max="5389" width="47.42578125" style="446" customWidth="1"/>
    <col min="5390" max="5393" width="0" style="446" hidden="1" customWidth="1"/>
    <col min="5394" max="5394" width="11.7109375" style="446" customWidth="1"/>
    <col min="5395" max="5395" width="6.42578125" style="446" bestFit="1" customWidth="1"/>
    <col min="5396" max="5396" width="11.7109375" style="446" customWidth="1"/>
    <col min="5397" max="5397" width="0" style="446" hidden="1" customWidth="1"/>
    <col min="5398" max="5398" width="3.7109375" style="446" customWidth="1"/>
    <col min="5399" max="5399" width="11.140625" style="446" bestFit="1" customWidth="1"/>
    <col min="5400" max="5402" width="10.5703125" style="446"/>
    <col min="5403" max="5403" width="10.140625" style="446" customWidth="1"/>
    <col min="5404" max="5632" width="10.5703125" style="446"/>
    <col min="5633" max="5640" width="0" style="446" hidden="1" customWidth="1"/>
    <col min="5641" max="5643" width="3.7109375" style="446" customWidth="1"/>
    <col min="5644" max="5644" width="12.7109375" style="446" customWidth="1"/>
    <col min="5645" max="5645" width="47.42578125" style="446" customWidth="1"/>
    <col min="5646" max="5649" width="0" style="446" hidden="1" customWidth="1"/>
    <col min="5650" max="5650" width="11.7109375" style="446" customWidth="1"/>
    <col min="5651" max="5651" width="6.42578125" style="446" bestFit="1" customWidth="1"/>
    <col min="5652" max="5652" width="11.7109375" style="446" customWidth="1"/>
    <col min="5653" max="5653" width="0" style="446" hidden="1" customWidth="1"/>
    <col min="5654" max="5654" width="3.7109375" style="446" customWidth="1"/>
    <col min="5655" max="5655" width="11.140625" style="446" bestFit="1" customWidth="1"/>
    <col min="5656" max="5658" width="10.5703125" style="446"/>
    <col min="5659" max="5659" width="10.140625" style="446" customWidth="1"/>
    <col min="5660" max="5888" width="10.5703125" style="446"/>
    <col min="5889" max="5896" width="0" style="446" hidden="1" customWidth="1"/>
    <col min="5897" max="5899" width="3.7109375" style="446" customWidth="1"/>
    <col min="5900" max="5900" width="12.7109375" style="446" customWidth="1"/>
    <col min="5901" max="5901" width="47.42578125" style="446" customWidth="1"/>
    <col min="5902" max="5905" width="0" style="446" hidden="1" customWidth="1"/>
    <col min="5906" max="5906" width="11.7109375" style="446" customWidth="1"/>
    <col min="5907" max="5907" width="6.42578125" style="446" bestFit="1" customWidth="1"/>
    <col min="5908" max="5908" width="11.7109375" style="446" customWidth="1"/>
    <col min="5909" max="5909" width="0" style="446" hidden="1" customWidth="1"/>
    <col min="5910" max="5910" width="3.7109375" style="446" customWidth="1"/>
    <col min="5911" max="5911" width="11.140625" style="446" bestFit="1" customWidth="1"/>
    <col min="5912" max="5914" width="10.5703125" style="446"/>
    <col min="5915" max="5915" width="10.140625" style="446" customWidth="1"/>
    <col min="5916" max="6144" width="10.5703125" style="446"/>
    <col min="6145" max="6152" width="0" style="446" hidden="1" customWidth="1"/>
    <col min="6153" max="6155" width="3.7109375" style="446" customWidth="1"/>
    <col min="6156" max="6156" width="12.7109375" style="446" customWidth="1"/>
    <col min="6157" max="6157" width="47.42578125" style="446" customWidth="1"/>
    <col min="6158" max="6161" width="0" style="446" hidden="1" customWidth="1"/>
    <col min="6162" max="6162" width="11.7109375" style="446" customWidth="1"/>
    <col min="6163" max="6163" width="6.42578125" style="446" bestFit="1" customWidth="1"/>
    <col min="6164" max="6164" width="11.7109375" style="446" customWidth="1"/>
    <col min="6165" max="6165" width="0" style="446" hidden="1" customWidth="1"/>
    <col min="6166" max="6166" width="3.7109375" style="446" customWidth="1"/>
    <col min="6167" max="6167" width="11.140625" style="446" bestFit="1" customWidth="1"/>
    <col min="6168" max="6170" width="10.5703125" style="446"/>
    <col min="6171" max="6171" width="10.140625" style="446" customWidth="1"/>
    <col min="6172" max="6400" width="10.5703125" style="446"/>
    <col min="6401" max="6408" width="0" style="446" hidden="1" customWidth="1"/>
    <col min="6409" max="6411" width="3.7109375" style="446" customWidth="1"/>
    <col min="6412" max="6412" width="12.7109375" style="446" customWidth="1"/>
    <col min="6413" max="6413" width="47.42578125" style="446" customWidth="1"/>
    <col min="6414" max="6417" width="0" style="446" hidden="1" customWidth="1"/>
    <col min="6418" max="6418" width="11.7109375" style="446" customWidth="1"/>
    <col min="6419" max="6419" width="6.42578125" style="446" bestFit="1" customWidth="1"/>
    <col min="6420" max="6420" width="11.7109375" style="446" customWidth="1"/>
    <col min="6421" max="6421" width="0" style="446" hidden="1" customWidth="1"/>
    <col min="6422" max="6422" width="3.7109375" style="446" customWidth="1"/>
    <col min="6423" max="6423" width="11.140625" style="446" bestFit="1" customWidth="1"/>
    <col min="6424" max="6426" width="10.5703125" style="446"/>
    <col min="6427" max="6427" width="10.140625" style="446" customWidth="1"/>
    <col min="6428" max="6656" width="10.5703125" style="446"/>
    <col min="6657" max="6664" width="0" style="446" hidden="1" customWidth="1"/>
    <col min="6665" max="6667" width="3.7109375" style="446" customWidth="1"/>
    <col min="6668" max="6668" width="12.7109375" style="446" customWidth="1"/>
    <col min="6669" max="6669" width="47.42578125" style="446" customWidth="1"/>
    <col min="6670" max="6673" width="0" style="446" hidden="1" customWidth="1"/>
    <col min="6674" max="6674" width="11.7109375" style="446" customWidth="1"/>
    <col min="6675" max="6675" width="6.42578125" style="446" bestFit="1" customWidth="1"/>
    <col min="6676" max="6676" width="11.7109375" style="446" customWidth="1"/>
    <col min="6677" max="6677" width="0" style="446" hidden="1" customWidth="1"/>
    <col min="6678" max="6678" width="3.7109375" style="446" customWidth="1"/>
    <col min="6679" max="6679" width="11.140625" style="446" bestFit="1" customWidth="1"/>
    <col min="6680" max="6682" width="10.5703125" style="446"/>
    <col min="6683" max="6683" width="10.140625" style="446" customWidth="1"/>
    <col min="6684" max="6912" width="10.5703125" style="446"/>
    <col min="6913" max="6920" width="0" style="446" hidden="1" customWidth="1"/>
    <col min="6921" max="6923" width="3.7109375" style="446" customWidth="1"/>
    <col min="6924" max="6924" width="12.7109375" style="446" customWidth="1"/>
    <col min="6925" max="6925" width="47.42578125" style="446" customWidth="1"/>
    <col min="6926" max="6929" width="0" style="446" hidden="1" customWidth="1"/>
    <col min="6930" max="6930" width="11.7109375" style="446" customWidth="1"/>
    <col min="6931" max="6931" width="6.42578125" style="446" bestFit="1" customWidth="1"/>
    <col min="6932" max="6932" width="11.7109375" style="446" customWidth="1"/>
    <col min="6933" max="6933" width="0" style="446" hidden="1" customWidth="1"/>
    <col min="6934" max="6934" width="3.7109375" style="446" customWidth="1"/>
    <col min="6935" max="6935" width="11.140625" style="446" bestFit="1" customWidth="1"/>
    <col min="6936" max="6938" width="10.5703125" style="446"/>
    <col min="6939" max="6939" width="10.140625" style="446" customWidth="1"/>
    <col min="6940" max="7168" width="10.5703125" style="446"/>
    <col min="7169" max="7176" width="0" style="446" hidden="1" customWidth="1"/>
    <col min="7177" max="7179" width="3.7109375" style="446" customWidth="1"/>
    <col min="7180" max="7180" width="12.7109375" style="446" customWidth="1"/>
    <col min="7181" max="7181" width="47.42578125" style="446" customWidth="1"/>
    <col min="7182" max="7185" width="0" style="446" hidden="1" customWidth="1"/>
    <col min="7186" max="7186" width="11.7109375" style="446" customWidth="1"/>
    <col min="7187" max="7187" width="6.42578125" style="446" bestFit="1" customWidth="1"/>
    <col min="7188" max="7188" width="11.7109375" style="446" customWidth="1"/>
    <col min="7189" max="7189" width="0" style="446" hidden="1" customWidth="1"/>
    <col min="7190" max="7190" width="3.7109375" style="446" customWidth="1"/>
    <col min="7191" max="7191" width="11.140625" style="446" bestFit="1" customWidth="1"/>
    <col min="7192" max="7194" width="10.5703125" style="446"/>
    <col min="7195" max="7195" width="10.140625" style="446" customWidth="1"/>
    <col min="7196" max="7424" width="10.5703125" style="446"/>
    <col min="7425" max="7432" width="0" style="446" hidden="1" customWidth="1"/>
    <col min="7433" max="7435" width="3.7109375" style="446" customWidth="1"/>
    <col min="7436" max="7436" width="12.7109375" style="446" customWidth="1"/>
    <col min="7437" max="7437" width="47.42578125" style="446" customWidth="1"/>
    <col min="7438" max="7441" width="0" style="446" hidden="1" customWidth="1"/>
    <col min="7442" max="7442" width="11.7109375" style="446" customWidth="1"/>
    <col min="7443" max="7443" width="6.42578125" style="446" bestFit="1" customWidth="1"/>
    <col min="7444" max="7444" width="11.7109375" style="446" customWidth="1"/>
    <col min="7445" max="7445" width="0" style="446" hidden="1" customWidth="1"/>
    <col min="7446" max="7446" width="3.7109375" style="446" customWidth="1"/>
    <col min="7447" max="7447" width="11.140625" style="446" bestFit="1" customWidth="1"/>
    <col min="7448" max="7450" width="10.5703125" style="446"/>
    <col min="7451" max="7451" width="10.140625" style="446" customWidth="1"/>
    <col min="7452" max="7680" width="10.5703125" style="446"/>
    <col min="7681" max="7688" width="0" style="446" hidden="1" customWidth="1"/>
    <col min="7689" max="7691" width="3.7109375" style="446" customWidth="1"/>
    <col min="7692" max="7692" width="12.7109375" style="446" customWidth="1"/>
    <col min="7693" max="7693" width="47.42578125" style="446" customWidth="1"/>
    <col min="7694" max="7697" width="0" style="446" hidden="1" customWidth="1"/>
    <col min="7698" max="7698" width="11.7109375" style="446" customWidth="1"/>
    <col min="7699" max="7699" width="6.42578125" style="446" bestFit="1" customWidth="1"/>
    <col min="7700" max="7700" width="11.7109375" style="446" customWidth="1"/>
    <col min="7701" max="7701" width="0" style="446" hidden="1" customWidth="1"/>
    <col min="7702" max="7702" width="3.7109375" style="446" customWidth="1"/>
    <col min="7703" max="7703" width="11.140625" style="446" bestFit="1" customWidth="1"/>
    <col min="7704" max="7706" width="10.5703125" style="446"/>
    <col min="7707" max="7707" width="10.140625" style="446" customWidth="1"/>
    <col min="7708" max="7936" width="10.5703125" style="446"/>
    <col min="7937" max="7944" width="0" style="446" hidden="1" customWidth="1"/>
    <col min="7945" max="7947" width="3.7109375" style="446" customWidth="1"/>
    <col min="7948" max="7948" width="12.7109375" style="446" customWidth="1"/>
    <col min="7949" max="7949" width="47.42578125" style="446" customWidth="1"/>
    <col min="7950" max="7953" width="0" style="446" hidden="1" customWidth="1"/>
    <col min="7954" max="7954" width="11.7109375" style="446" customWidth="1"/>
    <col min="7955" max="7955" width="6.42578125" style="446" bestFit="1" customWidth="1"/>
    <col min="7956" max="7956" width="11.7109375" style="446" customWidth="1"/>
    <col min="7957" max="7957" width="0" style="446" hidden="1" customWidth="1"/>
    <col min="7958" max="7958" width="3.7109375" style="446" customWidth="1"/>
    <col min="7959" max="7959" width="11.140625" style="446" bestFit="1" customWidth="1"/>
    <col min="7960" max="7962" width="10.5703125" style="446"/>
    <col min="7963" max="7963" width="10.140625" style="446" customWidth="1"/>
    <col min="7964" max="8192" width="10.5703125" style="446"/>
    <col min="8193" max="8200" width="0" style="446" hidden="1" customWidth="1"/>
    <col min="8201" max="8203" width="3.7109375" style="446" customWidth="1"/>
    <col min="8204" max="8204" width="12.7109375" style="446" customWidth="1"/>
    <col min="8205" max="8205" width="47.42578125" style="446" customWidth="1"/>
    <col min="8206" max="8209" width="0" style="446" hidden="1" customWidth="1"/>
    <col min="8210" max="8210" width="11.7109375" style="446" customWidth="1"/>
    <col min="8211" max="8211" width="6.42578125" style="446" bestFit="1" customWidth="1"/>
    <col min="8212" max="8212" width="11.7109375" style="446" customWidth="1"/>
    <col min="8213" max="8213" width="0" style="446" hidden="1" customWidth="1"/>
    <col min="8214" max="8214" width="3.7109375" style="446" customWidth="1"/>
    <col min="8215" max="8215" width="11.140625" style="446" bestFit="1" customWidth="1"/>
    <col min="8216" max="8218" width="10.5703125" style="446"/>
    <col min="8219" max="8219" width="10.140625" style="446" customWidth="1"/>
    <col min="8220" max="8448" width="10.5703125" style="446"/>
    <col min="8449" max="8456" width="0" style="446" hidden="1" customWidth="1"/>
    <col min="8457" max="8459" width="3.7109375" style="446" customWidth="1"/>
    <col min="8460" max="8460" width="12.7109375" style="446" customWidth="1"/>
    <col min="8461" max="8461" width="47.42578125" style="446" customWidth="1"/>
    <col min="8462" max="8465" width="0" style="446" hidden="1" customWidth="1"/>
    <col min="8466" max="8466" width="11.7109375" style="446" customWidth="1"/>
    <col min="8467" max="8467" width="6.42578125" style="446" bestFit="1" customWidth="1"/>
    <col min="8468" max="8468" width="11.7109375" style="446" customWidth="1"/>
    <col min="8469" max="8469" width="0" style="446" hidden="1" customWidth="1"/>
    <col min="8470" max="8470" width="3.7109375" style="446" customWidth="1"/>
    <col min="8471" max="8471" width="11.140625" style="446" bestFit="1" customWidth="1"/>
    <col min="8472" max="8474" width="10.5703125" style="446"/>
    <col min="8475" max="8475" width="10.140625" style="446" customWidth="1"/>
    <col min="8476" max="8704" width="10.5703125" style="446"/>
    <col min="8705" max="8712" width="0" style="446" hidden="1" customWidth="1"/>
    <col min="8713" max="8715" width="3.7109375" style="446" customWidth="1"/>
    <col min="8716" max="8716" width="12.7109375" style="446" customWidth="1"/>
    <col min="8717" max="8717" width="47.42578125" style="446" customWidth="1"/>
    <col min="8718" max="8721" width="0" style="446" hidden="1" customWidth="1"/>
    <col min="8722" max="8722" width="11.7109375" style="446" customWidth="1"/>
    <col min="8723" max="8723" width="6.42578125" style="446" bestFit="1" customWidth="1"/>
    <col min="8724" max="8724" width="11.7109375" style="446" customWidth="1"/>
    <col min="8725" max="8725" width="0" style="446" hidden="1" customWidth="1"/>
    <col min="8726" max="8726" width="3.7109375" style="446" customWidth="1"/>
    <col min="8727" max="8727" width="11.140625" style="446" bestFit="1" customWidth="1"/>
    <col min="8728" max="8730" width="10.5703125" style="446"/>
    <col min="8731" max="8731" width="10.140625" style="446" customWidth="1"/>
    <col min="8732" max="8960" width="10.5703125" style="446"/>
    <col min="8961" max="8968" width="0" style="446" hidden="1" customWidth="1"/>
    <col min="8969" max="8971" width="3.7109375" style="446" customWidth="1"/>
    <col min="8972" max="8972" width="12.7109375" style="446" customWidth="1"/>
    <col min="8973" max="8973" width="47.42578125" style="446" customWidth="1"/>
    <col min="8974" max="8977" width="0" style="446" hidden="1" customWidth="1"/>
    <col min="8978" max="8978" width="11.7109375" style="446" customWidth="1"/>
    <col min="8979" max="8979" width="6.42578125" style="446" bestFit="1" customWidth="1"/>
    <col min="8980" max="8980" width="11.7109375" style="446" customWidth="1"/>
    <col min="8981" max="8981" width="0" style="446" hidden="1" customWidth="1"/>
    <col min="8982" max="8982" width="3.7109375" style="446" customWidth="1"/>
    <col min="8983" max="8983" width="11.140625" style="446" bestFit="1" customWidth="1"/>
    <col min="8984" max="8986" width="10.5703125" style="446"/>
    <col min="8987" max="8987" width="10.140625" style="446" customWidth="1"/>
    <col min="8988" max="9216" width="10.5703125" style="446"/>
    <col min="9217" max="9224" width="0" style="446" hidden="1" customWidth="1"/>
    <col min="9225" max="9227" width="3.7109375" style="446" customWidth="1"/>
    <col min="9228" max="9228" width="12.7109375" style="446" customWidth="1"/>
    <col min="9229" max="9229" width="47.42578125" style="446" customWidth="1"/>
    <col min="9230" max="9233" width="0" style="446" hidden="1" customWidth="1"/>
    <col min="9234" max="9234" width="11.7109375" style="446" customWidth="1"/>
    <col min="9235" max="9235" width="6.42578125" style="446" bestFit="1" customWidth="1"/>
    <col min="9236" max="9236" width="11.7109375" style="446" customWidth="1"/>
    <col min="9237" max="9237" width="0" style="446" hidden="1" customWidth="1"/>
    <col min="9238" max="9238" width="3.7109375" style="446" customWidth="1"/>
    <col min="9239" max="9239" width="11.140625" style="446" bestFit="1" customWidth="1"/>
    <col min="9240" max="9242" width="10.5703125" style="446"/>
    <col min="9243" max="9243" width="10.140625" style="446" customWidth="1"/>
    <col min="9244" max="9472" width="10.5703125" style="446"/>
    <col min="9473" max="9480" width="0" style="446" hidden="1" customWidth="1"/>
    <col min="9481" max="9483" width="3.7109375" style="446" customWidth="1"/>
    <col min="9484" max="9484" width="12.7109375" style="446" customWidth="1"/>
    <col min="9485" max="9485" width="47.42578125" style="446" customWidth="1"/>
    <col min="9486" max="9489" width="0" style="446" hidden="1" customWidth="1"/>
    <col min="9490" max="9490" width="11.7109375" style="446" customWidth="1"/>
    <col min="9491" max="9491" width="6.42578125" style="446" bestFit="1" customWidth="1"/>
    <col min="9492" max="9492" width="11.7109375" style="446" customWidth="1"/>
    <col min="9493" max="9493" width="0" style="446" hidden="1" customWidth="1"/>
    <col min="9494" max="9494" width="3.7109375" style="446" customWidth="1"/>
    <col min="9495" max="9495" width="11.140625" style="446" bestFit="1" customWidth="1"/>
    <col min="9496" max="9498" width="10.5703125" style="446"/>
    <col min="9499" max="9499" width="10.140625" style="446" customWidth="1"/>
    <col min="9500" max="9728" width="10.5703125" style="446"/>
    <col min="9729" max="9736" width="0" style="446" hidden="1" customWidth="1"/>
    <col min="9737" max="9739" width="3.7109375" style="446" customWidth="1"/>
    <col min="9740" max="9740" width="12.7109375" style="446" customWidth="1"/>
    <col min="9741" max="9741" width="47.42578125" style="446" customWidth="1"/>
    <col min="9742" max="9745" width="0" style="446" hidden="1" customWidth="1"/>
    <col min="9746" max="9746" width="11.7109375" style="446" customWidth="1"/>
    <col min="9747" max="9747" width="6.42578125" style="446" bestFit="1" customWidth="1"/>
    <col min="9748" max="9748" width="11.7109375" style="446" customWidth="1"/>
    <col min="9749" max="9749" width="0" style="446" hidden="1" customWidth="1"/>
    <col min="9750" max="9750" width="3.7109375" style="446" customWidth="1"/>
    <col min="9751" max="9751" width="11.140625" style="446" bestFit="1" customWidth="1"/>
    <col min="9752" max="9754" width="10.5703125" style="446"/>
    <col min="9755" max="9755" width="10.140625" style="446" customWidth="1"/>
    <col min="9756" max="9984" width="10.5703125" style="446"/>
    <col min="9985" max="9992" width="0" style="446" hidden="1" customWidth="1"/>
    <col min="9993" max="9995" width="3.7109375" style="446" customWidth="1"/>
    <col min="9996" max="9996" width="12.7109375" style="446" customWidth="1"/>
    <col min="9997" max="9997" width="47.42578125" style="446" customWidth="1"/>
    <col min="9998" max="10001" width="0" style="446" hidden="1" customWidth="1"/>
    <col min="10002" max="10002" width="11.7109375" style="446" customWidth="1"/>
    <col min="10003" max="10003" width="6.42578125" style="446" bestFit="1" customWidth="1"/>
    <col min="10004" max="10004" width="11.7109375" style="446" customWidth="1"/>
    <col min="10005" max="10005" width="0" style="446" hidden="1" customWidth="1"/>
    <col min="10006" max="10006" width="3.7109375" style="446" customWidth="1"/>
    <col min="10007" max="10007" width="11.140625" style="446" bestFit="1" customWidth="1"/>
    <col min="10008" max="10010" width="10.5703125" style="446"/>
    <col min="10011" max="10011" width="10.140625" style="446" customWidth="1"/>
    <col min="10012" max="10240" width="10.5703125" style="446"/>
    <col min="10241" max="10248" width="0" style="446" hidden="1" customWidth="1"/>
    <col min="10249" max="10251" width="3.7109375" style="446" customWidth="1"/>
    <col min="10252" max="10252" width="12.7109375" style="446" customWidth="1"/>
    <col min="10253" max="10253" width="47.42578125" style="446" customWidth="1"/>
    <col min="10254" max="10257" width="0" style="446" hidden="1" customWidth="1"/>
    <col min="10258" max="10258" width="11.7109375" style="446" customWidth="1"/>
    <col min="10259" max="10259" width="6.42578125" style="446" bestFit="1" customWidth="1"/>
    <col min="10260" max="10260" width="11.7109375" style="446" customWidth="1"/>
    <col min="10261" max="10261" width="0" style="446" hidden="1" customWidth="1"/>
    <col min="10262" max="10262" width="3.7109375" style="446" customWidth="1"/>
    <col min="10263" max="10263" width="11.140625" style="446" bestFit="1" customWidth="1"/>
    <col min="10264" max="10266" width="10.5703125" style="446"/>
    <col min="10267" max="10267" width="10.140625" style="446" customWidth="1"/>
    <col min="10268" max="10496" width="10.5703125" style="446"/>
    <col min="10497" max="10504" width="0" style="446" hidden="1" customWidth="1"/>
    <col min="10505" max="10507" width="3.7109375" style="446" customWidth="1"/>
    <col min="10508" max="10508" width="12.7109375" style="446" customWidth="1"/>
    <col min="10509" max="10509" width="47.42578125" style="446" customWidth="1"/>
    <col min="10510" max="10513" width="0" style="446" hidden="1" customWidth="1"/>
    <col min="10514" max="10514" width="11.7109375" style="446" customWidth="1"/>
    <col min="10515" max="10515" width="6.42578125" style="446" bestFit="1" customWidth="1"/>
    <col min="10516" max="10516" width="11.7109375" style="446" customWidth="1"/>
    <col min="10517" max="10517" width="0" style="446" hidden="1" customWidth="1"/>
    <col min="10518" max="10518" width="3.7109375" style="446" customWidth="1"/>
    <col min="10519" max="10519" width="11.140625" style="446" bestFit="1" customWidth="1"/>
    <col min="10520" max="10522" width="10.5703125" style="446"/>
    <col min="10523" max="10523" width="10.140625" style="446" customWidth="1"/>
    <col min="10524" max="10752" width="10.5703125" style="446"/>
    <col min="10753" max="10760" width="0" style="446" hidden="1" customWidth="1"/>
    <col min="10761" max="10763" width="3.7109375" style="446" customWidth="1"/>
    <col min="10764" max="10764" width="12.7109375" style="446" customWidth="1"/>
    <col min="10765" max="10765" width="47.42578125" style="446" customWidth="1"/>
    <col min="10766" max="10769" width="0" style="446" hidden="1" customWidth="1"/>
    <col min="10770" max="10770" width="11.7109375" style="446" customWidth="1"/>
    <col min="10771" max="10771" width="6.42578125" style="446" bestFit="1" customWidth="1"/>
    <col min="10772" max="10772" width="11.7109375" style="446" customWidth="1"/>
    <col min="10773" max="10773" width="0" style="446" hidden="1" customWidth="1"/>
    <col min="10774" max="10774" width="3.7109375" style="446" customWidth="1"/>
    <col min="10775" max="10775" width="11.140625" style="446" bestFit="1" customWidth="1"/>
    <col min="10776" max="10778" width="10.5703125" style="446"/>
    <col min="10779" max="10779" width="10.140625" style="446" customWidth="1"/>
    <col min="10780" max="11008" width="10.5703125" style="446"/>
    <col min="11009" max="11016" width="0" style="446" hidden="1" customWidth="1"/>
    <col min="11017" max="11019" width="3.7109375" style="446" customWidth="1"/>
    <col min="11020" max="11020" width="12.7109375" style="446" customWidth="1"/>
    <col min="11021" max="11021" width="47.42578125" style="446" customWidth="1"/>
    <col min="11022" max="11025" width="0" style="446" hidden="1" customWidth="1"/>
    <col min="11026" max="11026" width="11.7109375" style="446" customWidth="1"/>
    <col min="11027" max="11027" width="6.42578125" style="446" bestFit="1" customWidth="1"/>
    <col min="11028" max="11028" width="11.7109375" style="446" customWidth="1"/>
    <col min="11029" max="11029" width="0" style="446" hidden="1" customWidth="1"/>
    <col min="11030" max="11030" width="3.7109375" style="446" customWidth="1"/>
    <col min="11031" max="11031" width="11.140625" style="446" bestFit="1" customWidth="1"/>
    <col min="11032" max="11034" width="10.5703125" style="446"/>
    <col min="11035" max="11035" width="10.140625" style="446" customWidth="1"/>
    <col min="11036" max="11264" width="10.5703125" style="446"/>
    <col min="11265" max="11272" width="0" style="446" hidden="1" customWidth="1"/>
    <col min="11273" max="11275" width="3.7109375" style="446" customWidth="1"/>
    <col min="11276" max="11276" width="12.7109375" style="446" customWidth="1"/>
    <col min="11277" max="11277" width="47.42578125" style="446" customWidth="1"/>
    <col min="11278" max="11281" width="0" style="446" hidden="1" customWidth="1"/>
    <col min="11282" max="11282" width="11.7109375" style="446" customWidth="1"/>
    <col min="11283" max="11283" width="6.42578125" style="446" bestFit="1" customWidth="1"/>
    <col min="11284" max="11284" width="11.7109375" style="446" customWidth="1"/>
    <col min="11285" max="11285" width="0" style="446" hidden="1" customWidth="1"/>
    <col min="11286" max="11286" width="3.7109375" style="446" customWidth="1"/>
    <col min="11287" max="11287" width="11.140625" style="446" bestFit="1" customWidth="1"/>
    <col min="11288" max="11290" width="10.5703125" style="446"/>
    <col min="11291" max="11291" width="10.140625" style="446" customWidth="1"/>
    <col min="11292" max="11520" width="10.5703125" style="446"/>
    <col min="11521" max="11528" width="0" style="446" hidden="1" customWidth="1"/>
    <col min="11529" max="11531" width="3.7109375" style="446" customWidth="1"/>
    <col min="11532" max="11532" width="12.7109375" style="446" customWidth="1"/>
    <col min="11533" max="11533" width="47.42578125" style="446" customWidth="1"/>
    <col min="11534" max="11537" width="0" style="446" hidden="1" customWidth="1"/>
    <col min="11538" max="11538" width="11.7109375" style="446" customWidth="1"/>
    <col min="11539" max="11539" width="6.42578125" style="446" bestFit="1" customWidth="1"/>
    <col min="11540" max="11540" width="11.7109375" style="446" customWidth="1"/>
    <col min="11541" max="11541" width="0" style="446" hidden="1" customWidth="1"/>
    <col min="11542" max="11542" width="3.7109375" style="446" customWidth="1"/>
    <col min="11543" max="11543" width="11.140625" style="446" bestFit="1" customWidth="1"/>
    <col min="11544" max="11546" width="10.5703125" style="446"/>
    <col min="11547" max="11547" width="10.140625" style="446" customWidth="1"/>
    <col min="11548" max="11776" width="10.5703125" style="446"/>
    <col min="11777" max="11784" width="0" style="446" hidden="1" customWidth="1"/>
    <col min="11785" max="11787" width="3.7109375" style="446" customWidth="1"/>
    <col min="11788" max="11788" width="12.7109375" style="446" customWidth="1"/>
    <col min="11789" max="11789" width="47.42578125" style="446" customWidth="1"/>
    <col min="11790" max="11793" width="0" style="446" hidden="1" customWidth="1"/>
    <col min="11794" max="11794" width="11.7109375" style="446" customWidth="1"/>
    <col min="11795" max="11795" width="6.42578125" style="446" bestFit="1" customWidth="1"/>
    <col min="11796" max="11796" width="11.7109375" style="446" customWidth="1"/>
    <col min="11797" max="11797" width="0" style="446" hidden="1" customWidth="1"/>
    <col min="11798" max="11798" width="3.7109375" style="446" customWidth="1"/>
    <col min="11799" max="11799" width="11.140625" style="446" bestFit="1" customWidth="1"/>
    <col min="11800" max="11802" width="10.5703125" style="446"/>
    <col min="11803" max="11803" width="10.140625" style="446" customWidth="1"/>
    <col min="11804" max="12032" width="10.5703125" style="446"/>
    <col min="12033" max="12040" width="0" style="446" hidden="1" customWidth="1"/>
    <col min="12041" max="12043" width="3.7109375" style="446" customWidth="1"/>
    <col min="12044" max="12044" width="12.7109375" style="446" customWidth="1"/>
    <col min="12045" max="12045" width="47.42578125" style="446" customWidth="1"/>
    <col min="12046" max="12049" width="0" style="446" hidden="1" customWidth="1"/>
    <col min="12050" max="12050" width="11.7109375" style="446" customWidth="1"/>
    <col min="12051" max="12051" width="6.42578125" style="446" bestFit="1" customWidth="1"/>
    <col min="12052" max="12052" width="11.7109375" style="446" customWidth="1"/>
    <col min="12053" max="12053" width="0" style="446" hidden="1" customWidth="1"/>
    <col min="12054" max="12054" width="3.7109375" style="446" customWidth="1"/>
    <col min="12055" max="12055" width="11.140625" style="446" bestFit="1" customWidth="1"/>
    <col min="12056" max="12058" width="10.5703125" style="446"/>
    <col min="12059" max="12059" width="10.140625" style="446" customWidth="1"/>
    <col min="12060" max="12288" width="10.5703125" style="446"/>
    <col min="12289" max="12296" width="0" style="446" hidden="1" customWidth="1"/>
    <col min="12297" max="12299" width="3.7109375" style="446" customWidth="1"/>
    <col min="12300" max="12300" width="12.7109375" style="446" customWidth="1"/>
    <col min="12301" max="12301" width="47.42578125" style="446" customWidth="1"/>
    <col min="12302" max="12305" width="0" style="446" hidden="1" customWidth="1"/>
    <col min="12306" max="12306" width="11.7109375" style="446" customWidth="1"/>
    <col min="12307" max="12307" width="6.42578125" style="446" bestFit="1" customWidth="1"/>
    <col min="12308" max="12308" width="11.7109375" style="446" customWidth="1"/>
    <col min="12309" max="12309" width="0" style="446" hidden="1" customWidth="1"/>
    <col min="12310" max="12310" width="3.7109375" style="446" customWidth="1"/>
    <col min="12311" max="12311" width="11.140625" style="446" bestFit="1" customWidth="1"/>
    <col min="12312" max="12314" width="10.5703125" style="446"/>
    <col min="12315" max="12315" width="10.140625" style="446" customWidth="1"/>
    <col min="12316" max="12544" width="10.5703125" style="446"/>
    <col min="12545" max="12552" width="0" style="446" hidden="1" customWidth="1"/>
    <col min="12553" max="12555" width="3.7109375" style="446" customWidth="1"/>
    <col min="12556" max="12556" width="12.7109375" style="446" customWidth="1"/>
    <col min="12557" max="12557" width="47.42578125" style="446" customWidth="1"/>
    <col min="12558" max="12561" width="0" style="446" hidden="1" customWidth="1"/>
    <col min="12562" max="12562" width="11.7109375" style="446" customWidth="1"/>
    <col min="12563" max="12563" width="6.42578125" style="446" bestFit="1" customWidth="1"/>
    <col min="12564" max="12564" width="11.7109375" style="446" customWidth="1"/>
    <col min="12565" max="12565" width="0" style="446" hidden="1" customWidth="1"/>
    <col min="12566" max="12566" width="3.7109375" style="446" customWidth="1"/>
    <col min="12567" max="12567" width="11.140625" style="446" bestFit="1" customWidth="1"/>
    <col min="12568" max="12570" width="10.5703125" style="446"/>
    <col min="12571" max="12571" width="10.140625" style="446" customWidth="1"/>
    <col min="12572" max="12800" width="10.5703125" style="446"/>
    <col min="12801" max="12808" width="0" style="446" hidden="1" customWidth="1"/>
    <col min="12809" max="12811" width="3.7109375" style="446" customWidth="1"/>
    <col min="12812" max="12812" width="12.7109375" style="446" customWidth="1"/>
    <col min="12813" max="12813" width="47.42578125" style="446" customWidth="1"/>
    <col min="12814" max="12817" width="0" style="446" hidden="1" customWidth="1"/>
    <col min="12818" max="12818" width="11.7109375" style="446" customWidth="1"/>
    <col min="12819" max="12819" width="6.42578125" style="446" bestFit="1" customWidth="1"/>
    <col min="12820" max="12820" width="11.7109375" style="446" customWidth="1"/>
    <col min="12821" max="12821" width="0" style="446" hidden="1" customWidth="1"/>
    <col min="12822" max="12822" width="3.7109375" style="446" customWidth="1"/>
    <col min="12823" max="12823" width="11.140625" style="446" bestFit="1" customWidth="1"/>
    <col min="12824" max="12826" width="10.5703125" style="446"/>
    <col min="12827" max="12827" width="10.140625" style="446" customWidth="1"/>
    <col min="12828" max="13056" width="10.5703125" style="446"/>
    <col min="13057" max="13064" width="0" style="446" hidden="1" customWidth="1"/>
    <col min="13065" max="13067" width="3.7109375" style="446" customWidth="1"/>
    <col min="13068" max="13068" width="12.7109375" style="446" customWidth="1"/>
    <col min="13069" max="13069" width="47.42578125" style="446" customWidth="1"/>
    <col min="13070" max="13073" width="0" style="446" hidden="1" customWidth="1"/>
    <col min="13074" max="13074" width="11.7109375" style="446" customWidth="1"/>
    <col min="13075" max="13075" width="6.42578125" style="446" bestFit="1" customWidth="1"/>
    <col min="13076" max="13076" width="11.7109375" style="446" customWidth="1"/>
    <col min="13077" max="13077" width="0" style="446" hidden="1" customWidth="1"/>
    <col min="13078" max="13078" width="3.7109375" style="446" customWidth="1"/>
    <col min="13079" max="13079" width="11.140625" style="446" bestFit="1" customWidth="1"/>
    <col min="13080" max="13082" width="10.5703125" style="446"/>
    <col min="13083" max="13083" width="10.140625" style="446" customWidth="1"/>
    <col min="13084" max="13312" width="10.5703125" style="446"/>
    <col min="13313" max="13320" width="0" style="446" hidden="1" customWidth="1"/>
    <col min="13321" max="13323" width="3.7109375" style="446" customWidth="1"/>
    <col min="13324" max="13324" width="12.7109375" style="446" customWidth="1"/>
    <col min="13325" max="13325" width="47.42578125" style="446" customWidth="1"/>
    <col min="13326" max="13329" width="0" style="446" hidden="1" customWidth="1"/>
    <col min="13330" max="13330" width="11.7109375" style="446" customWidth="1"/>
    <col min="13331" max="13331" width="6.42578125" style="446" bestFit="1" customWidth="1"/>
    <col min="13332" max="13332" width="11.7109375" style="446" customWidth="1"/>
    <col min="13333" max="13333" width="0" style="446" hidden="1" customWidth="1"/>
    <col min="13334" max="13334" width="3.7109375" style="446" customWidth="1"/>
    <col min="13335" max="13335" width="11.140625" style="446" bestFit="1" customWidth="1"/>
    <col min="13336" max="13338" width="10.5703125" style="446"/>
    <col min="13339" max="13339" width="10.140625" style="446" customWidth="1"/>
    <col min="13340" max="13568" width="10.5703125" style="446"/>
    <col min="13569" max="13576" width="0" style="446" hidden="1" customWidth="1"/>
    <col min="13577" max="13579" width="3.7109375" style="446" customWidth="1"/>
    <col min="13580" max="13580" width="12.7109375" style="446" customWidth="1"/>
    <col min="13581" max="13581" width="47.42578125" style="446" customWidth="1"/>
    <col min="13582" max="13585" width="0" style="446" hidden="1" customWidth="1"/>
    <col min="13586" max="13586" width="11.7109375" style="446" customWidth="1"/>
    <col min="13587" max="13587" width="6.42578125" style="446" bestFit="1" customWidth="1"/>
    <col min="13588" max="13588" width="11.7109375" style="446" customWidth="1"/>
    <col min="13589" max="13589" width="0" style="446" hidden="1" customWidth="1"/>
    <col min="13590" max="13590" width="3.7109375" style="446" customWidth="1"/>
    <col min="13591" max="13591" width="11.140625" style="446" bestFit="1" customWidth="1"/>
    <col min="13592" max="13594" width="10.5703125" style="446"/>
    <col min="13595" max="13595" width="10.140625" style="446" customWidth="1"/>
    <col min="13596" max="13824" width="10.5703125" style="446"/>
    <col min="13825" max="13832" width="0" style="446" hidden="1" customWidth="1"/>
    <col min="13833" max="13835" width="3.7109375" style="446" customWidth="1"/>
    <col min="13836" max="13836" width="12.7109375" style="446" customWidth="1"/>
    <col min="13837" max="13837" width="47.42578125" style="446" customWidth="1"/>
    <col min="13838" max="13841" width="0" style="446" hidden="1" customWidth="1"/>
    <col min="13842" max="13842" width="11.7109375" style="446" customWidth="1"/>
    <col min="13843" max="13843" width="6.42578125" style="446" bestFit="1" customWidth="1"/>
    <col min="13844" max="13844" width="11.7109375" style="446" customWidth="1"/>
    <col min="13845" max="13845" width="0" style="446" hidden="1" customWidth="1"/>
    <col min="13846" max="13846" width="3.7109375" style="446" customWidth="1"/>
    <col min="13847" max="13847" width="11.140625" style="446" bestFit="1" customWidth="1"/>
    <col min="13848" max="13850" width="10.5703125" style="446"/>
    <col min="13851" max="13851" width="10.140625" style="446" customWidth="1"/>
    <col min="13852" max="14080" width="10.5703125" style="446"/>
    <col min="14081" max="14088" width="0" style="446" hidden="1" customWidth="1"/>
    <col min="14089" max="14091" width="3.7109375" style="446" customWidth="1"/>
    <col min="14092" max="14092" width="12.7109375" style="446" customWidth="1"/>
    <col min="14093" max="14093" width="47.42578125" style="446" customWidth="1"/>
    <col min="14094" max="14097" width="0" style="446" hidden="1" customWidth="1"/>
    <col min="14098" max="14098" width="11.7109375" style="446" customWidth="1"/>
    <col min="14099" max="14099" width="6.42578125" style="446" bestFit="1" customWidth="1"/>
    <col min="14100" max="14100" width="11.7109375" style="446" customWidth="1"/>
    <col min="14101" max="14101" width="0" style="446" hidden="1" customWidth="1"/>
    <col min="14102" max="14102" width="3.7109375" style="446" customWidth="1"/>
    <col min="14103" max="14103" width="11.140625" style="446" bestFit="1" customWidth="1"/>
    <col min="14104" max="14106" width="10.5703125" style="446"/>
    <col min="14107" max="14107" width="10.140625" style="446" customWidth="1"/>
    <col min="14108" max="14336" width="10.5703125" style="446"/>
    <col min="14337" max="14344" width="0" style="446" hidden="1" customWidth="1"/>
    <col min="14345" max="14347" width="3.7109375" style="446" customWidth="1"/>
    <col min="14348" max="14348" width="12.7109375" style="446" customWidth="1"/>
    <col min="14349" max="14349" width="47.42578125" style="446" customWidth="1"/>
    <col min="14350" max="14353" width="0" style="446" hidden="1" customWidth="1"/>
    <col min="14354" max="14354" width="11.7109375" style="446" customWidth="1"/>
    <col min="14355" max="14355" width="6.42578125" style="446" bestFit="1" customWidth="1"/>
    <col min="14356" max="14356" width="11.7109375" style="446" customWidth="1"/>
    <col min="14357" max="14357" width="0" style="446" hidden="1" customWidth="1"/>
    <col min="14358" max="14358" width="3.7109375" style="446" customWidth="1"/>
    <col min="14359" max="14359" width="11.140625" style="446" bestFit="1" customWidth="1"/>
    <col min="14360" max="14362" width="10.5703125" style="446"/>
    <col min="14363" max="14363" width="10.140625" style="446" customWidth="1"/>
    <col min="14364" max="14592" width="10.5703125" style="446"/>
    <col min="14593" max="14600" width="0" style="446" hidden="1" customWidth="1"/>
    <col min="14601" max="14603" width="3.7109375" style="446" customWidth="1"/>
    <col min="14604" max="14604" width="12.7109375" style="446" customWidth="1"/>
    <col min="14605" max="14605" width="47.42578125" style="446" customWidth="1"/>
    <col min="14606" max="14609" width="0" style="446" hidden="1" customWidth="1"/>
    <col min="14610" max="14610" width="11.7109375" style="446" customWidth="1"/>
    <col min="14611" max="14611" width="6.42578125" style="446" bestFit="1" customWidth="1"/>
    <col min="14612" max="14612" width="11.7109375" style="446" customWidth="1"/>
    <col min="14613" max="14613" width="0" style="446" hidden="1" customWidth="1"/>
    <col min="14614" max="14614" width="3.7109375" style="446" customWidth="1"/>
    <col min="14615" max="14615" width="11.140625" style="446" bestFit="1" customWidth="1"/>
    <col min="14616" max="14618" width="10.5703125" style="446"/>
    <col min="14619" max="14619" width="10.140625" style="446" customWidth="1"/>
    <col min="14620" max="14848" width="10.5703125" style="446"/>
    <col min="14849" max="14856" width="0" style="446" hidden="1" customWidth="1"/>
    <col min="14857" max="14859" width="3.7109375" style="446" customWidth="1"/>
    <col min="14860" max="14860" width="12.7109375" style="446" customWidth="1"/>
    <col min="14861" max="14861" width="47.42578125" style="446" customWidth="1"/>
    <col min="14862" max="14865" width="0" style="446" hidden="1" customWidth="1"/>
    <col min="14866" max="14866" width="11.7109375" style="446" customWidth="1"/>
    <col min="14867" max="14867" width="6.42578125" style="446" bestFit="1" customWidth="1"/>
    <col min="14868" max="14868" width="11.7109375" style="446" customWidth="1"/>
    <col min="14869" max="14869" width="0" style="446" hidden="1" customWidth="1"/>
    <col min="14870" max="14870" width="3.7109375" style="446" customWidth="1"/>
    <col min="14871" max="14871" width="11.140625" style="446" bestFit="1" customWidth="1"/>
    <col min="14872" max="14874" width="10.5703125" style="446"/>
    <col min="14875" max="14875" width="10.140625" style="446" customWidth="1"/>
    <col min="14876" max="15104" width="10.5703125" style="446"/>
    <col min="15105" max="15112" width="0" style="446" hidden="1" customWidth="1"/>
    <col min="15113" max="15115" width="3.7109375" style="446" customWidth="1"/>
    <col min="15116" max="15116" width="12.7109375" style="446" customWidth="1"/>
    <col min="15117" max="15117" width="47.42578125" style="446" customWidth="1"/>
    <col min="15118" max="15121" width="0" style="446" hidden="1" customWidth="1"/>
    <col min="15122" max="15122" width="11.7109375" style="446" customWidth="1"/>
    <col min="15123" max="15123" width="6.42578125" style="446" bestFit="1" customWidth="1"/>
    <col min="15124" max="15124" width="11.7109375" style="446" customWidth="1"/>
    <col min="15125" max="15125" width="0" style="446" hidden="1" customWidth="1"/>
    <col min="15126" max="15126" width="3.7109375" style="446" customWidth="1"/>
    <col min="15127" max="15127" width="11.140625" style="446" bestFit="1" customWidth="1"/>
    <col min="15128" max="15130" width="10.5703125" style="446"/>
    <col min="15131" max="15131" width="10.140625" style="446" customWidth="1"/>
    <col min="15132" max="15360" width="10.5703125" style="446"/>
    <col min="15361" max="15368" width="0" style="446" hidden="1" customWidth="1"/>
    <col min="15369" max="15371" width="3.7109375" style="446" customWidth="1"/>
    <col min="15372" max="15372" width="12.7109375" style="446" customWidth="1"/>
    <col min="15373" max="15373" width="47.42578125" style="446" customWidth="1"/>
    <col min="15374" max="15377" width="0" style="446" hidden="1" customWidth="1"/>
    <col min="15378" max="15378" width="11.7109375" style="446" customWidth="1"/>
    <col min="15379" max="15379" width="6.42578125" style="446" bestFit="1" customWidth="1"/>
    <col min="15380" max="15380" width="11.7109375" style="446" customWidth="1"/>
    <col min="15381" max="15381" width="0" style="446" hidden="1" customWidth="1"/>
    <col min="15382" max="15382" width="3.7109375" style="446" customWidth="1"/>
    <col min="15383" max="15383" width="11.140625" style="446" bestFit="1" customWidth="1"/>
    <col min="15384" max="15386" width="10.5703125" style="446"/>
    <col min="15387" max="15387" width="10.140625" style="446" customWidth="1"/>
    <col min="15388" max="15616" width="10.5703125" style="446"/>
    <col min="15617" max="15624" width="0" style="446" hidden="1" customWidth="1"/>
    <col min="15625" max="15627" width="3.7109375" style="446" customWidth="1"/>
    <col min="15628" max="15628" width="12.7109375" style="446" customWidth="1"/>
    <col min="15629" max="15629" width="47.42578125" style="446" customWidth="1"/>
    <col min="15630" max="15633" width="0" style="446" hidden="1" customWidth="1"/>
    <col min="15634" max="15634" width="11.7109375" style="446" customWidth="1"/>
    <col min="15635" max="15635" width="6.42578125" style="446" bestFit="1" customWidth="1"/>
    <col min="15636" max="15636" width="11.7109375" style="446" customWidth="1"/>
    <col min="15637" max="15637" width="0" style="446" hidden="1" customWidth="1"/>
    <col min="15638" max="15638" width="3.7109375" style="446" customWidth="1"/>
    <col min="15639" max="15639" width="11.140625" style="446" bestFit="1" customWidth="1"/>
    <col min="15640" max="15642" width="10.5703125" style="446"/>
    <col min="15643" max="15643" width="10.140625" style="446" customWidth="1"/>
    <col min="15644" max="15872" width="10.5703125" style="446"/>
    <col min="15873" max="15880" width="0" style="446" hidden="1" customWidth="1"/>
    <col min="15881" max="15883" width="3.7109375" style="446" customWidth="1"/>
    <col min="15884" max="15884" width="12.7109375" style="446" customWidth="1"/>
    <col min="15885" max="15885" width="47.42578125" style="446" customWidth="1"/>
    <col min="15886" max="15889" width="0" style="446" hidden="1" customWidth="1"/>
    <col min="15890" max="15890" width="11.7109375" style="446" customWidth="1"/>
    <col min="15891" max="15891" width="6.42578125" style="446" bestFit="1" customWidth="1"/>
    <col min="15892" max="15892" width="11.7109375" style="446" customWidth="1"/>
    <col min="15893" max="15893" width="0" style="446" hidden="1" customWidth="1"/>
    <col min="15894" max="15894" width="3.7109375" style="446" customWidth="1"/>
    <col min="15895" max="15895" width="11.140625" style="446" bestFit="1" customWidth="1"/>
    <col min="15896" max="15898" width="10.5703125" style="446"/>
    <col min="15899" max="15899" width="10.140625" style="446" customWidth="1"/>
    <col min="15900" max="16128" width="10.5703125" style="446"/>
    <col min="16129" max="16136" width="0" style="446" hidden="1" customWidth="1"/>
    <col min="16137" max="16139" width="3.7109375" style="446" customWidth="1"/>
    <col min="16140" max="16140" width="12.7109375" style="446" customWidth="1"/>
    <col min="16141" max="16141" width="47.42578125" style="446" customWidth="1"/>
    <col min="16142" max="16145" width="0" style="446" hidden="1" customWidth="1"/>
    <col min="16146" max="16146" width="11.7109375" style="446" customWidth="1"/>
    <col min="16147" max="16147" width="6.42578125" style="446" bestFit="1" customWidth="1"/>
    <col min="16148" max="16148" width="11.7109375" style="446" customWidth="1"/>
    <col min="16149" max="16149" width="0" style="446" hidden="1" customWidth="1"/>
    <col min="16150" max="16150" width="3.7109375" style="446" customWidth="1"/>
    <col min="16151" max="16151" width="11.140625" style="446" bestFit="1" customWidth="1"/>
    <col min="16152" max="16154" width="10.5703125" style="446"/>
    <col min="16155" max="16155" width="10.140625" style="446" customWidth="1"/>
    <col min="16156" max="16384" width="10.5703125" style="446"/>
  </cols>
  <sheetData>
    <row r="1" spans="1:34" hidden="1"/>
    <row r="2" spans="1:34" hidden="1"/>
    <row r="3" spans="1:34" hidden="1"/>
    <row r="4" spans="1:34" ht="3" customHeight="1">
      <c r="J4" s="451"/>
      <c r="K4" s="451"/>
      <c r="L4" s="447"/>
      <c r="M4" s="447"/>
      <c r="N4" s="447"/>
      <c r="O4" s="454"/>
      <c r="P4" s="454"/>
      <c r="Q4" s="454"/>
      <c r="R4" s="454"/>
      <c r="S4" s="454"/>
      <c r="T4" s="454"/>
      <c r="U4" s="447"/>
    </row>
    <row r="5" spans="1:34" ht="22.5" customHeight="1">
      <c r="J5" s="451"/>
      <c r="K5" s="451"/>
      <c r="L5" s="1306" t="s">
        <v>616</v>
      </c>
      <c r="M5" s="1306"/>
      <c r="N5" s="1306"/>
      <c r="O5" s="1306"/>
      <c r="P5" s="1306"/>
      <c r="Q5" s="1306"/>
      <c r="R5" s="1306"/>
      <c r="S5" s="1306"/>
      <c r="T5" s="1306"/>
      <c r="U5" s="467"/>
    </row>
    <row r="6" spans="1:34" ht="3" customHeight="1">
      <c r="J6" s="451"/>
      <c r="K6" s="451"/>
      <c r="L6" s="447"/>
      <c r="M6" s="447"/>
      <c r="N6" s="447"/>
      <c r="O6" s="450"/>
      <c r="P6" s="450"/>
      <c r="Q6" s="450"/>
      <c r="R6" s="450"/>
      <c r="S6" s="450"/>
      <c r="T6" s="450"/>
      <c r="U6" s="447"/>
    </row>
    <row r="7" spans="1:34" s="746" customFormat="1" ht="5.25" hidden="1">
      <c r="A7" s="1122"/>
      <c r="B7" s="1122"/>
      <c r="C7" s="1122"/>
      <c r="D7" s="1122"/>
      <c r="E7" s="1122"/>
      <c r="F7" s="1122"/>
      <c r="G7" s="1122"/>
      <c r="H7" s="1122"/>
      <c r="L7" s="1173"/>
      <c r="M7" s="1046"/>
      <c r="O7" s="1282"/>
      <c r="P7" s="1282"/>
      <c r="Q7" s="1282"/>
      <c r="R7" s="1282"/>
      <c r="S7" s="1282"/>
      <c r="T7" s="1282"/>
      <c r="U7" s="780"/>
      <c r="V7" s="780"/>
      <c r="X7" s="1122"/>
      <c r="Y7" s="1122"/>
      <c r="Z7" s="1122"/>
      <c r="AA7" s="1122"/>
      <c r="AB7" s="1122"/>
    </row>
    <row r="8" spans="1:34" s="461" customFormat="1" ht="18.75">
      <c r="G8" s="460"/>
      <c r="H8" s="460"/>
      <c r="L8" s="469"/>
      <c r="M8" s="586" t="str">
        <f>"Дата подачи заявления об "&amp;IF(datePr_ch="","утверждении","изменении") &amp; " тарифов"</f>
        <v>Дата подачи заявления об утверждении тарифов</v>
      </c>
      <c r="N8" s="1126"/>
      <c r="O8" s="1283" t="str">
        <f>IF(datePr_ch="",IF(datePr="","",datePr),datePr_ch)</f>
        <v>31.08.2022</v>
      </c>
      <c r="P8" s="1283"/>
      <c r="Q8" s="1283"/>
      <c r="R8" s="1283"/>
      <c r="S8" s="1283"/>
      <c r="T8" s="1283"/>
      <c r="U8" s="635"/>
      <c r="X8" s="475"/>
      <c r="Y8" s="475"/>
      <c r="Z8" s="475"/>
      <c r="AA8" s="475"/>
      <c r="AB8" s="475"/>
      <c r="AC8" s="475"/>
      <c r="AD8" s="475"/>
      <c r="AE8" s="475"/>
      <c r="AF8" s="475"/>
      <c r="AG8" s="475"/>
      <c r="AH8" s="475"/>
    </row>
    <row r="9" spans="1:34" s="461" customFormat="1" ht="22.5">
      <c r="G9" s="460"/>
      <c r="H9" s="460"/>
      <c r="L9" s="522"/>
      <c r="M9" s="586" t="str">
        <f>"Номер подачи заявления об "&amp;IF(numberPr_ch="","утверждении","изменении") &amp; " тарифов"</f>
        <v>Номер подачи заявления об утверждении тарифов</v>
      </c>
      <c r="N9" s="1126"/>
      <c r="O9" s="1283" t="str">
        <f>IF(numberPr_ch="",IF(numberPr="","",numberPr),numberPr_ch)</f>
        <v>Исх.№ 5191/05-02 (Вх.№ 7599)</v>
      </c>
      <c r="P9" s="1283"/>
      <c r="Q9" s="1283"/>
      <c r="R9" s="1283"/>
      <c r="S9" s="1283"/>
      <c r="T9" s="1283"/>
      <c r="U9" s="635"/>
      <c r="X9" s="475"/>
      <c r="Y9" s="475"/>
      <c r="Z9" s="475"/>
      <c r="AA9" s="475"/>
      <c r="AB9" s="475"/>
      <c r="AC9" s="475"/>
      <c r="AD9" s="475"/>
      <c r="AE9" s="475"/>
      <c r="AF9" s="475"/>
      <c r="AG9" s="475"/>
      <c r="AH9" s="475"/>
    </row>
    <row r="10" spans="1:34" s="746" customFormat="1" ht="5.25" hidden="1">
      <c r="A10" s="1122"/>
      <c r="B10" s="1122"/>
      <c r="C10" s="1122"/>
      <c r="D10" s="1122"/>
      <c r="E10" s="1122"/>
      <c r="F10" s="1122"/>
      <c r="G10" s="1122"/>
      <c r="H10" s="1122"/>
      <c r="L10" s="1173"/>
      <c r="M10" s="1046"/>
      <c r="O10" s="1282"/>
      <c r="P10" s="1282"/>
      <c r="Q10" s="1282"/>
      <c r="R10" s="1282"/>
      <c r="S10" s="1282"/>
      <c r="T10" s="1282"/>
      <c r="U10" s="780"/>
      <c r="V10" s="780"/>
      <c r="X10" s="1122"/>
      <c r="Y10" s="1122"/>
      <c r="Z10" s="1122"/>
      <c r="AA10" s="1122"/>
      <c r="AB10" s="1122"/>
    </row>
    <row r="11" spans="1:34" s="461" customFormat="1" ht="11.25" hidden="1">
      <c r="G11" s="460"/>
      <c r="H11" s="460"/>
      <c r="L11" s="1307"/>
      <c r="M11" s="1307"/>
      <c r="N11" s="458"/>
      <c r="O11" s="1327"/>
      <c r="P11" s="1327"/>
      <c r="Q11" s="1327"/>
      <c r="R11" s="1327"/>
      <c r="S11" s="1327"/>
      <c r="T11" s="1327"/>
      <c r="U11" s="473" t="s">
        <v>371</v>
      </c>
      <c r="X11" s="475"/>
      <c r="Y11" s="475"/>
      <c r="Z11" s="475"/>
      <c r="AA11" s="475"/>
      <c r="AB11" s="475"/>
      <c r="AC11" s="475"/>
      <c r="AD11" s="475"/>
      <c r="AE11" s="475"/>
      <c r="AF11" s="475"/>
      <c r="AG11" s="475"/>
      <c r="AH11" s="475"/>
    </row>
    <row r="12" spans="1:34">
      <c r="J12" s="451"/>
      <c r="K12" s="451"/>
      <c r="L12" s="447"/>
      <c r="M12" s="447"/>
      <c r="N12" s="447"/>
      <c r="O12" s="1325"/>
      <c r="P12" s="1325"/>
      <c r="Q12" s="1325"/>
      <c r="R12" s="1325"/>
      <c r="S12" s="1325"/>
      <c r="T12" s="1325"/>
      <c r="U12" s="1325"/>
    </row>
    <row r="13" spans="1:34">
      <c r="J13" s="451"/>
      <c r="K13" s="451"/>
      <c r="L13" s="1234" t="s">
        <v>445</v>
      </c>
      <c r="M13" s="1234"/>
      <c r="N13" s="1234"/>
      <c r="O13" s="1234"/>
      <c r="P13" s="1234"/>
      <c r="Q13" s="1234"/>
      <c r="R13" s="1234"/>
      <c r="S13" s="1234"/>
      <c r="T13" s="1234"/>
      <c r="U13" s="1234"/>
      <c r="V13" s="1234"/>
      <c r="W13" s="1234" t="s">
        <v>446</v>
      </c>
    </row>
    <row r="14" spans="1:34" ht="14.25" customHeight="1">
      <c r="J14" s="451"/>
      <c r="K14" s="451"/>
      <c r="L14" s="1290" t="s">
        <v>91</v>
      </c>
      <c r="M14" s="1290" t="s">
        <v>602</v>
      </c>
      <c r="N14" s="491"/>
      <c r="O14" s="1291" t="s">
        <v>604</v>
      </c>
      <c r="P14" s="1292"/>
      <c r="Q14" s="1292"/>
      <c r="R14" s="1292"/>
      <c r="S14" s="1292"/>
      <c r="T14" s="1293"/>
      <c r="U14" s="1301" t="s">
        <v>339</v>
      </c>
      <c r="V14" s="1287" t="s">
        <v>274</v>
      </c>
      <c r="W14" s="1234"/>
    </row>
    <row r="15" spans="1:34" s="493" customFormat="1" ht="14.25" customHeight="1">
      <c r="G15" s="501"/>
      <c r="H15" s="501"/>
      <c r="I15" s="501"/>
      <c r="J15" s="499"/>
      <c r="K15" s="499"/>
      <c r="L15" s="1290"/>
      <c r="M15" s="1290"/>
      <c r="N15" s="491"/>
      <c r="O15" s="1296" t="s">
        <v>578</v>
      </c>
      <c r="P15" s="1294" t="s">
        <v>270</v>
      </c>
      <c r="Q15" s="1295"/>
      <c r="R15" s="1299" t="s">
        <v>615</v>
      </c>
      <c r="S15" s="1299"/>
      <c r="T15" s="1300"/>
      <c r="U15" s="1302"/>
      <c r="V15" s="1288"/>
      <c r="W15" s="1234"/>
      <c r="X15" s="554"/>
      <c r="Y15" s="554"/>
      <c r="Z15" s="554"/>
      <c r="AA15" s="554"/>
      <c r="AB15" s="554"/>
      <c r="AC15" s="554"/>
      <c r="AD15" s="554"/>
      <c r="AE15" s="554"/>
      <c r="AF15" s="554"/>
      <c r="AG15" s="554"/>
      <c r="AH15" s="554"/>
    </row>
    <row r="16" spans="1:34" ht="33.75">
      <c r="J16" s="451"/>
      <c r="K16" s="451"/>
      <c r="L16" s="1290"/>
      <c r="M16" s="1290"/>
      <c r="N16" s="490"/>
      <c r="O16" s="1297"/>
      <c r="P16" s="505" t="s">
        <v>670</v>
      </c>
      <c r="Q16" s="505" t="s">
        <v>671</v>
      </c>
      <c r="R16" s="506" t="s">
        <v>273</v>
      </c>
      <c r="S16" s="1285" t="s">
        <v>272</v>
      </c>
      <c r="T16" s="1286"/>
      <c r="U16" s="1303"/>
      <c r="V16" s="1289"/>
      <c r="W16" s="1234"/>
    </row>
    <row r="17" spans="1:34">
      <c r="J17" s="451"/>
      <c r="K17" s="459">
        <v>1</v>
      </c>
      <c r="L17" s="448" t="s">
        <v>92</v>
      </c>
      <c r="M17" s="448" t="s">
        <v>48</v>
      </c>
      <c r="N17" s="466" t="s">
        <v>48</v>
      </c>
      <c r="O17" s="457">
        <f ca="1">OFFSET(O17,0,-1)+1</f>
        <v>3</v>
      </c>
      <c r="P17" s="457">
        <f ca="1">OFFSET(P17,0,-1)+1</f>
        <v>4</v>
      </c>
      <c r="Q17" s="457">
        <f ca="1">OFFSET(Q17,0,-1)+1</f>
        <v>5</v>
      </c>
      <c r="R17" s="457">
        <f ca="1">OFFSET(R17,0,-1)+1</f>
        <v>6</v>
      </c>
      <c r="S17" s="1308">
        <f ca="1">OFFSET(S17,0,-1)+1</f>
        <v>7</v>
      </c>
      <c r="T17" s="1308"/>
      <c r="U17" s="457">
        <f ca="1">OFFSET(U17,0,-2)+1</f>
        <v>8</v>
      </c>
      <c r="V17" s="465">
        <f ca="1">OFFSET(V17,0,-1)</f>
        <v>8</v>
      </c>
      <c r="W17" s="457">
        <f ca="1">OFFSET(W17,0,-1)+1</f>
        <v>9</v>
      </c>
    </row>
    <row r="18" spans="1:34" ht="22.5">
      <c r="A18" s="1309">
        <v>1</v>
      </c>
      <c r="B18" s="888"/>
      <c r="C18" s="888"/>
      <c r="D18" s="888"/>
      <c r="E18" s="889"/>
      <c r="F18" s="890"/>
      <c r="G18" s="890"/>
      <c r="H18" s="890"/>
      <c r="I18" s="891"/>
      <c r="J18" s="886"/>
      <c r="K18" s="893"/>
      <c r="L18" s="562" t="e">
        <f ca="1">mergeValue(A18)</f>
        <v>#NAME?</v>
      </c>
      <c r="M18" s="610" t="s">
        <v>19</v>
      </c>
      <c r="N18" s="549"/>
      <c r="O18" s="1321"/>
      <c r="P18" s="1321"/>
      <c r="Q18" s="1321"/>
      <c r="R18" s="1321"/>
      <c r="S18" s="1321"/>
      <c r="T18" s="1321"/>
      <c r="U18" s="1321"/>
      <c r="V18" s="1321"/>
      <c r="W18" s="1130" t="s">
        <v>718</v>
      </c>
    </row>
    <row r="19" spans="1:34" ht="22.5">
      <c r="A19" s="1309"/>
      <c r="B19" s="1309">
        <v>1</v>
      </c>
      <c r="C19" s="888"/>
      <c r="D19" s="888"/>
      <c r="E19" s="890"/>
      <c r="F19" s="890"/>
      <c r="G19" s="890"/>
      <c r="H19" s="890"/>
      <c r="I19" s="885"/>
      <c r="J19" s="884"/>
      <c r="K19" s="887"/>
      <c r="L19" s="562" t="e">
        <f ca="1">mergeValue(A19) &amp;"."&amp; mergeValue(B19)</f>
        <v>#NAME?</v>
      </c>
      <c r="M19" s="516" t="s">
        <v>15</v>
      </c>
      <c r="N19" s="549"/>
      <c r="O19" s="1321"/>
      <c r="P19" s="1321"/>
      <c r="Q19" s="1321"/>
      <c r="R19" s="1321"/>
      <c r="S19" s="1321"/>
      <c r="T19" s="1321"/>
      <c r="U19" s="1321"/>
      <c r="V19" s="1321"/>
      <c r="W19" s="1130" t="s">
        <v>459</v>
      </c>
    </row>
    <row r="20" spans="1:34" ht="22.5">
      <c r="A20" s="1309"/>
      <c r="B20" s="1309"/>
      <c r="C20" s="1309">
        <v>1</v>
      </c>
      <c r="D20" s="888"/>
      <c r="E20" s="890"/>
      <c r="F20" s="890"/>
      <c r="G20" s="890"/>
      <c r="H20" s="890"/>
      <c r="I20" s="892"/>
      <c r="J20" s="884"/>
      <c r="K20" s="887"/>
      <c r="L20" s="562" t="e">
        <f ca="1">mergeValue(A20) &amp;"."&amp; mergeValue(B20)&amp;"."&amp; mergeValue(C20)</f>
        <v>#NAME?</v>
      </c>
      <c r="M20" s="517" t="s">
        <v>7</v>
      </c>
      <c r="N20" s="549"/>
      <c r="O20" s="1321"/>
      <c r="P20" s="1321"/>
      <c r="Q20" s="1321"/>
      <c r="R20" s="1321"/>
      <c r="S20" s="1321"/>
      <c r="T20" s="1321"/>
      <c r="U20" s="1321"/>
      <c r="V20" s="1321"/>
      <c r="W20" s="1130" t="s">
        <v>600</v>
      </c>
    </row>
    <row r="21" spans="1:34" ht="22.5">
      <c r="A21" s="1309"/>
      <c r="B21" s="1309"/>
      <c r="C21" s="1309"/>
      <c r="D21" s="1309">
        <v>1</v>
      </c>
      <c r="E21" s="890"/>
      <c r="F21" s="890"/>
      <c r="G21" s="890"/>
      <c r="H21" s="890"/>
      <c r="I21" s="892"/>
      <c r="J21" s="884"/>
      <c r="K21" s="887"/>
      <c r="L21" s="562" t="e">
        <f ca="1">mergeValue(A21) &amp;"."&amp; mergeValue(B21)&amp;"."&amp; mergeValue(C21)&amp;"."&amp; mergeValue(D21)</f>
        <v>#NAME?</v>
      </c>
      <c r="M21" s="518" t="s">
        <v>21</v>
      </c>
      <c r="N21" s="549"/>
      <c r="O21" s="1321"/>
      <c r="P21" s="1321"/>
      <c r="Q21" s="1321"/>
      <c r="R21" s="1321"/>
      <c r="S21" s="1321"/>
      <c r="T21" s="1321"/>
      <c r="U21" s="1321"/>
      <c r="V21" s="1321"/>
      <c r="W21" s="1130" t="s">
        <v>601</v>
      </c>
    </row>
    <row r="22" spans="1:34" ht="11.25" hidden="1" customHeight="1">
      <c r="A22" s="1309"/>
      <c r="B22" s="1309"/>
      <c r="C22" s="1309"/>
      <c r="D22" s="1309"/>
      <c r="E22" s="1309">
        <v>1</v>
      </c>
      <c r="F22" s="890"/>
      <c r="G22" s="890"/>
      <c r="H22" s="888">
        <v>1</v>
      </c>
      <c r="I22" s="1309">
        <v>1</v>
      </c>
      <c r="J22" s="890"/>
      <c r="K22" s="895"/>
      <c r="L22" s="562"/>
      <c r="M22" s="524"/>
      <c r="N22" s="550"/>
      <c r="O22" s="600"/>
      <c r="P22" s="600"/>
      <c r="Q22" s="600"/>
      <c r="R22" s="600"/>
      <c r="S22" s="600"/>
      <c r="T22" s="600"/>
      <c r="U22" s="600"/>
      <c r="V22" s="478"/>
      <c r="W22" s="1090"/>
    </row>
    <row r="23" spans="1:34" ht="33.75">
      <c r="A23" s="1309"/>
      <c r="B23" s="1309"/>
      <c r="C23" s="1309"/>
      <c r="D23" s="1309"/>
      <c r="E23" s="1309"/>
      <c r="F23" s="1309">
        <v>1</v>
      </c>
      <c r="G23" s="888"/>
      <c r="H23" s="888"/>
      <c r="I23" s="1309"/>
      <c r="J23" s="1309">
        <v>1</v>
      </c>
      <c r="K23" s="896"/>
      <c r="L23" s="562" t="e">
        <f ca="1">mergeValue(A23) &amp;"."&amp; mergeValue(B23)&amp;"."&amp; mergeValue(C23)&amp;"."&amp; mergeValue(D23)&amp;"."&amp;  mergeValue(F23)</f>
        <v>#NAME?</v>
      </c>
      <c r="M23" s="525" t="s">
        <v>9</v>
      </c>
      <c r="N23" s="550"/>
      <c r="O23" s="1311"/>
      <c r="P23" s="1311"/>
      <c r="Q23" s="1311"/>
      <c r="R23" s="1311"/>
      <c r="S23" s="1311"/>
      <c r="T23" s="1311"/>
      <c r="U23" s="1311"/>
      <c r="V23" s="1311"/>
      <c r="W23" s="1130" t="s">
        <v>720</v>
      </c>
      <c r="Y23" s="474" t="e">
        <f ca="1">strCheckUnique(Z23:Z26)</f>
        <v>#NAME?</v>
      </c>
      <c r="AA23" s="474"/>
    </row>
    <row r="24" spans="1:34" ht="99" customHeight="1">
      <c r="A24" s="1309"/>
      <c r="B24" s="1309"/>
      <c r="C24" s="1309"/>
      <c r="D24" s="1309"/>
      <c r="E24" s="1309"/>
      <c r="F24" s="1309"/>
      <c r="G24" s="888">
        <v>1</v>
      </c>
      <c r="H24" s="888"/>
      <c r="I24" s="1309"/>
      <c r="J24" s="1309"/>
      <c r="K24" s="896">
        <v>1</v>
      </c>
      <c r="L24" s="562" t="e">
        <f ca="1">mergeValue(A24) &amp;"."&amp; mergeValue(B24)&amp;"."&amp; mergeValue(C24)&amp;"."&amp; mergeValue(D24)&amp;"."&amp; mergeValue(F24)&amp;"."&amp; mergeValue(G24)</f>
        <v>#NAME?</v>
      </c>
      <c r="M24" s="1088"/>
      <c r="N24" s="555"/>
      <c r="O24" s="532"/>
      <c r="P24" s="532"/>
      <c r="Q24" s="1040"/>
      <c r="R24" s="1315"/>
      <c r="S24" s="1305" t="s">
        <v>83</v>
      </c>
      <c r="T24" s="1315"/>
      <c r="U24" s="1305" t="s">
        <v>84</v>
      </c>
      <c r="V24" s="547"/>
      <c r="W24" s="1279" t="s">
        <v>733</v>
      </c>
      <c r="X24" s="470" t="e">
        <f ca="1">strCheckDate(O25:V25)</f>
        <v>#NAME?</v>
      </c>
      <c r="Y24" s="474"/>
      <c r="Z24" s="474" t="str">
        <f>IF(M24="","",M24 )</f>
        <v/>
      </c>
      <c r="AA24" s="474"/>
      <c r="AB24" s="474"/>
      <c r="AC24" s="474"/>
    </row>
    <row r="25" spans="1:34" ht="11.25" hidden="1">
      <c r="A25" s="1309"/>
      <c r="B25" s="1309"/>
      <c r="C25" s="1309"/>
      <c r="D25" s="1309"/>
      <c r="E25" s="1309"/>
      <c r="F25" s="1309"/>
      <c r="G25" s="888"/>
      <c r="H25" s="888"/>
      <c r="I25" s="1309"/>
      <c r="J25" s="1309"/>
      <c r="K25" s="896"/>
      <c r="L25" s="569"/>
      <c r="M25" s="615"/>
      <c r="N25" s="555"/>
      <c r="O25" s="532"/>
      <c r="P25" s="532"/>
      <c r="Q25" s="553" t="str">
        <f>R24 &amp; "-" &amp; T24</f>
        <v>-</v>
      </c>
      <c r="R25" s="1304"/>
      <c r="S25" s="1305"/>
      <c r="T25" s="1304"/>
      <c r="U25" s="1305"/>
      <c r="V25" s="547"/>
      <c r="W25" s="1280"/>
    </row>
    <row r="26" spans="1:34" s="445" customFormat="1" ht="15" customHeight="1">
      <c r="A26" s="1309"/>
      <c r="B26" s="1309"/>
      <c r="C26" s="1309"/>
      <c r="D26" s="1309"/>
      <c r="E26" s="1309"/>
      <c r="F26" s="1309"/>
      <c r="G26" s="890"/>
      <c r="H26" s="888"/>
      <c r="I26" s="1309"/>
      <c r="J26" s="1309"/>
      <c r="K26" s="895"/>
      <c r="L26" s="508"/>
      <c r="M26" s="526" t="s">
        <v>24</v>
      </c>
      <c r="N26" s="521"/>
      <c r="O26" s="515"/>
      <c r="P26" s="515"/>
      <c r="Q26" s="515"/>
      <c r="R26" s="542"/>
      <c r="S26" s="534"/>
      <c r="T26" s="533"/>
      <c r="U26" s="521"/>
      <c r="V26" s="530"/>
      <c r="W26" s="1281"/>
      <c r="X26" s="471"/>
      <c r="Y26" s="471"/>
      <c r="Z26" s="471"/>
      <c r="AA26" s="471"/>
      <c r="AB26" s="471"/>
      <c r="AC26" s="471"/>
      <c r="AD26" s="471"/>
      <c r="AE26" s="471"/>
      <c r="AF26" s="471"/>
      <c r="AG26" s="471"/>
      <c r="AH26" s="471"/>
    </row>
    <row r="27" spans="1:34" s="445" customFormat="1" ht="15" customHeight="1">
      <c r="A27" s="1309"/>
      <c r="B27" s="1309"/>
      <c r="C27" s="1309"/>
      <c r="D27" s="1309"/>
      <c r="E27" s="1309"/>
      <c r="F27" s="890"/>
      <c r="G27" s="890"/>
      <c r="H27" s="888"/>
      <c r="I27" s="1309"/>
      <c r="J27" s="890"/>
      <c r="K27" s="895"/>
      <c r="L27" s="508"/>
      <c r="M27" s="521" t="s">
        <v>10</v>
      </c>
      <c r="N27" s="520"/>
      <c r="O27" s="515"/>
      <c r="P27" s="515"/>
      <c r="Q27" s="515"/>
      <c r="R27" s="542"/>
      <c r="S27" s="534"/>
      <c r="T27" s="533"/>
      <c r="U27" s="520"/>
      <c r="V27" s="534"/>
      <c r="W27" s="530"/>
      <c r="X27" s="471"/>
      <c r="Y27" s="471"/>
      <c r="Z27" s="471"/>
      <c r="AA27" s="471"/>
      <c r="AB27" s="471"/>
      <c r="AC27" s="471"/>
      <c r="AD27" s="471"/>
      <c r="AE27" s="471"/>
      <c r="AF27" s="471"/>
      <c r="AG27" s="471"/>
      <c r="AH27" s="471"/>
    </row>
    <row r="28" spans="1:34" s="445" customFormat="1" ht="0.2" customHeight="1">
      <c r="A28" s="1309"/>
      <c r="B28" s="1309"/>
      <c r="C28" s="1309"/>
      <c r="D28" s="1309"/>
      <c r="E28" s="894"/>
      <c r="F28" s="890"/>
      <c r="G28" s="890"/>
      <c r="H28" s="890"/>
      <c r="I28" s="886"/>
      <c r="J28" s="883"/>
      <c r="K28" s="893"/>
      <c r="L28" s="508"/>
      <c r="M28" s="521"/>
      <c r="N28" s="519"/>
      <c r="O28" s="515"/>
      <c r="P28" s="515"/>
      <c r="Q28" s="515"/>
      <c r="R28" s="542"/>
      <c r="S28" s="534"/>
      <c r="T28" s="533"/>
      <c r="U28" s="519"/>
      <c r="V28" s="534"/>
      <c r="W28" s="530"/>
      <c r="X28" s="471"/>
      <c r="Y28" s="471"/>
      <c r="Z28" s="471"/>
      <c r="AA28" s="471"/>
      <c r="AB28" s="471"/>
      <c r="AC28" s="471"/>
      <c r="AD28" s="471"/>
      <c r="AE28" s="471"/>
      <c r="AF28" s="471"/>
      <c r="AG28" s="471"/>
      <c r="AH28" s="471"/>
    </row>
    <row r="29" spans="1:34" s="445" customFormat="1" ht="15" customHeight="1">
      <c r="A29" s="1309"/>
      <c r="B29" s="1309"/>
      <c r="C29" s="1309"/>
      <c r="D29" s="894"/>
      <c r="E29" s="894"/>
      <c r="F29" s="890"/>
      <c r="G29" s="890"/>
      <c r="H29" s="890"/>
      <c r="I29" s="886"/>
      <c r="J29" s="883"/>
      <c r="K29" s="893"/>
      <c r="L29" s="508"/>
      <c r="M29" s="520" t="s">
        <v>16</v>
      </c>
      <c r="N29" s="519"/>
      <c r="O29" s="515"/>
      <c r="P29" s="515"/>
      <c r="Q29" s="515"/>
      <c r="R29" s="542"/>
      <c r="S29" s="534"/>
      <c r="T29" s="533"/>
      <c r="U29" s="519"/>
      <c r="V29" s="534"/>
      <c r="W29" s="530"/>
      <c r="X29" s="471"/>
      <c r="Y29" s="471"/>
      <c r="Z29" s="471"/>
      <c r="AA29" s="471"/>
      <c r="AB29" s="471"/>
      <c r="AC29" s="471"/>
      <c r="AD29" s="471"/>
      <c r="AE29" s="471"/>
      <c r="AF29" s="471"/>
      <c r="AG29" s="471"/>
      <c r="AH29" s="471"/>
    </row>
    <row r="30" spans="1:34" s="445" customFormat="1" ht="15" customHeight="1">
      <c r="A30" s="1309"/>
      <c r="B30" s="1309"/>
      <c r="C30" s="894"/>
      <c r="D30" s="894"/>
      <c r="E30" s="894"/>
      <c r="F30" s="894"/>
      <c r="G30" s="899"/>
      <c r="H30" s="886"/>
      <c r="I30" s="897"/>
      <c r="J30" s="883"/>
      <c r="K30" s="898"/>
      <c r="L30" s="508"/>
      <c r="M30" s="519" t="s">
        <v>17</v>
      </c>
      <c r="N30" s="519"/>
      <c r="O30" s="515"/>
      <c r="P30" s="515"/>
      <c r="Q30" s="515"/>
      <c r="R30" s="542"/>
      <c r="S30" s="534"/>
      <c r="T30" s="533"/>
      <c r="U30" s="519"/>
      <c r="V30" s="534"/>
      <c r="W30" s="530"/>
      <c r="X30" s="471"/>
      <c r="Y30" s="471"/>
      <c r="Z30" s="471"/>
      <c r="AA30" s="471"/>
      <c r="AB30" s="471"/>
      <c r="AC30" s="471"/>
      <c r="AD30" s="471"/>
      <c r="AE30" s="471"/>
      <c r="AF30" s="471"/>
      <c r="AG30" s="471"/>
      <c r="AH30" s="471"/>
    </row>
    <row r="31" spans="1:34" s="445" customFormat="1" ht="15" customHeight="1">
      <c r="A31" s="1309"/>
      <c r="B31" s="894"/>
      <c r="C31" s="894"/>
      <c r="D31" s="894"/>
      <c r="E31" s="894"/>
      <c r="F31" s="894"/>
      <c r="G31" s="899"/>
      <c r="H31" s="886"/>
      <c r="I31" s="886"/>
      <c r="J31" s="883"/>
      <c r="K31" s="893"/>
      <c r="L31" s="508"/>
      <c r="M31" s="528" t="s">
        <v>18</v>
      </c>
      <c r="N31" s="519"/>
      <c r="O31" s="515"/>
      <c r="P31" s="515"/>
      <c r="Q31" s="515"/>
      <c r="R31" s="542"/>
      <c r="S31" s="534"/>
      <c r="T31" s="533"/>
      <c r="U31" s="519"/>
      <c r="V31" s="534"/>
      <c r="W31" s="530"/>
      <c r="X31" s="471"/>
      <c r="Y31" s="471"/>
      <c r="Z31" s="471"/>
      <c r="AA31" s="471"/>
      <c r="AB31" s="471"/>
      <c r="AC31" s="471"/>
      <c r="AD31" s="471"/>
      <c r="AE31" s="471"/>
      <c r="AF31" s="471"/>
      <c r="AG31" s="471"/>
      <c r="AH31" s="471"/>
    </row>
    <row r="32" spans="1:34" s="445" customFormat="1" ht="15" customHeight="1">
      <c r="A32" s="882"/>
      <c r="B32" s="882"/>
      <c r="C32" s="882"/>
      <c r="D32" s="882"/>
      <c r="E32" s="882"/>
      <c r="F32" s="882"/>
      <c r="G32" s="882"/>
      <c r="H32" s="882"/>
      <c r="I32" s="882"/>
      <c r="J32" s="882"/>
      <c r="K32" s="882"/>
      <c r="L32" s="462"/>
      <c r="M32" s="535" t="s">
        <v>308</v>
      </c>
      <c r="N32" s="519"/>
      <c r="O32" s="515"/>
      <c r="P32" s="515"/>
      <c r="Q32" s="515"/>
      <c r="R32" s="542"/>
      <c r="S32" s="534"/>
      <c r="T32" s="533"/>
      <c r="U32" s="519"/>
      <c r="V32" s="534"/>
      <c r="W32" s="530"/>
      <c r="X32" s="471"/>
      <c r="Y32" s="471"/>
      <c r="Z32" s="471"/>
      <c r="AA32" s="471"/>
      <c r="AB32" s="471"/>
      <c r="AC32" s="471"/>
      <c r="AD32" s="471"/>
      <c r="AE32" s="471"/>
      <c r="AF32" s="471"/>
      <c r="AG32" s="471"/>
      <c r="AH32" s="471"/>
    </row>
    <row r="33" spans="12:23" ht="3" customHeight="1">
      <c r="L33" s="455"/>
      <c r="M33" s="455"/>
      <c r="N33" s="455"/>
      <c r="O33" s="455"/>
      <c r="P33" s="455"/>
      <c r="Q33" s="455"/>
      <c r="R33" s="455"/>
      <c r="S33" s="455"/>
      <c r="T33" s="455"/>
      <c r="U33" s="455"/>
    </row>
    <row r="34" spans="12:23" ht="123.75" customHeight="1">
      <c r="L34" s="1">
        <v>1</v>
      </c>
      <c r="M34" s="1272" t="s">
        <v>734</v>
      </c>
      <c r="N34" s="1272"/>
      <c r="O34" s="1272"/>
      <c r="P34" s="1272"/>
      <c r="Q34" s="1272"/>
      <c r="R34" s="1272"/>
      <c r="S34" s="1272"/>
      <c r="T34" s="1272"/>
      <c r="U34" s="1272"/>
      <c r="V34" s="1272"/>
      <c r="W34" s="1272"/>
    </row>
  </sheetData>
  <sheetProtection password="FA9C" sheet="1" objects="1" scenarios="1" formatColumns="0" formatRows="0"/>
  <dataConsolidate link="1"/>
  <mergeCells count="39">
    <mergeCell ref="F23:F26"/>
    <mergeCell ref="J23:J26"/>
    <mergeCell ref="O23:V23"/>
    <mergeCell ref="R24:R25"/>
    <mergeCell ref="S24:S25"/>
    <mergeCell ref="L11:M11"/>
    <mergeCell ref="O11:T11"/>
    <mergeCell ref="O12:U12"/>
    <mergeCell ref="A18:A31"/>
    <mergeCell ref="O18:V18"/>
    <mergeCell ref="B19:B30"/>
    <mergeCell ref="O19:V19"/>
    <mergeCell ref="C20:C29"/>
    <mergeCell ref="S16:T16"/>
    <mergeCell ref="T24:T25"/>
    <mergeCell ref="U24:U25"/>
    <mergeCell ref="O20:V20"/>
    <mergeCell ref="D21:D28"/>
    <mergeCell ref="O21:V21"/>
    <mergeCell ref="E22:E27"/>
    <mergeCell ref="I22:I27"/>
    <mergeCell ref="L5:T5"/>
    <mergeCell ref="O9:T9"/>
    <mergeCell ref="O10:T10"/>
    <mergeCell ref="O7:T7"/>
    <mergeCell ref="O8:T8"/>
    <mergeCell ref="M34:W34"/>
    <mergeCell ref="W24:W26"/>
    <mergeCell ref="L13:V13"/>
    <mergeCell ref="L14:L16"/>
    <mergeCell ref="M14:M16"/>
    <mergeCell ref="O14:T14"/>
    <mergeCell ref="U14:U16"/>
    <mergeCell ref="V14:V16"/>
    <mergeCell ref="O15:O16"/>
    <mergeCell ref="P15:Q15"/>
    <mergeCell ref="R15:T15"/>
    <mergeCell ref="S17:T17"/>
    <mergeCell ref="W13:W16"/>
  </mergeCells>
  <dataValidations count="8">
    <dataValidation allowBlank="1" prompt="Для выбора выполните двойной щелчок левой клавиши мыши по соответствующей ячейке." sqref="WVT983066:WWE98307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L65562:W65568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L131098:W131104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L196634:W196640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L262170:W262176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L327706:W327712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L393242:W393248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L458778:W458784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L524314:W524320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L589850:W589856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L655386:W655392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L720922:W720928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L786458:W786464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L851994:W852000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L917530:W917536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L983066:W983072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L26:V32 W27:W32"/>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formula1>kind_of_cons</formula1>
    </dataValidation>
    <dataValidation type="textLength" operator="lessThanOrEqual" allowBlank="1" showInputMessage="1" showErrorMessage="1" errorTitle="Ошибка" error="Допускается ввод не более 900 символов!" sqref="WWE983058:WWE98306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JS18:JS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TO18:TO24">
      <formula1>900</formula1>
    </dataValidation>
    <dataValidation type="list" allowBlank="1" showInputMessage="1" showErrorMessage="1" errorTitle="Ошибка" error="Выберите значение из списка" sqref="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2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JI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WWB983064:WWB98306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dataValidation allowBlank="1" showInputMessage="1" showErrorMessage="1" prompt="Для выбора выполните двойной щелчок левой клавиши мыши по соответствующей ячейке." sqref="JQ24 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WWC983064 U65560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131096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196632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262168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327704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393240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458776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524312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589848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655384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720920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786456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851992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U917528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U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U24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7">
    <tabColor indexed="22"/>
  </sheetPr>
  <dimension ref="A1:T19"/>
  <sheetViews>
    <sheetView showGridLines="0" topLeftCell="E1" zoomScaleNormal="100" workbookViewId="0"/>
  </sheetViews>
  <sheetFormatPr defaultColWidth="10.5703125" defaultRowHeight="14.25"/>
  <cols>
    <col min="1" max="1" width="3.7109375" style="560" hidden="1" customWidth="1"/>
    <col min="2" max="4" width="3.7109375" style="554" hidden="1" customWidth="1"/>
    <col min="5" max="5" width="3.7109375" style="500" customWidth="1"/>
    <col min="6" max="6" width="9.7109375" style="493" customWidth="1"/>
    <col min="7" max="7" width="37.7109375" style="493" customWidth="1"/>
    <col min="8" max="8" width="66.85546875" style="493" customWidth="1"/>
    <col min="9" max="9" width="115.7109375" style="493" customWidth="1"/>
    <col min="10" max="11" width="10.5703125" style="554"/>
    <col min="12" max="12" width="11.140625" style="554" customWidth="1"/>
    <col min="13" max="20" width="10.5703125" style="554"/>
    <col min="21" max="16384" width="10.5703125" style="493"/>
  </cols>
  <sheetData>
    <row r="1" spans="1:20" ht="3" customHeight="1">
      <c r="A1" s="560" t="s">
        <v>182</v>
      </c>
    </row>
    <row r="2" spans="1:20" ht="22.5">
      <c r="F2" s="1273" t="s">
        <v>470</v>
      </c>
      <c r="G2" s="1274"/>
      <c r="H2" s="1275"/>
      <c r="I2" s="609"/>
    </row>
    <row r="3" spans="1:20" ht="3" customHeight="1"/>
    <row r="4" spans="1:20" s="539" customFormat="1" ht="11.25">
      <c r="A4" s="559"/>
      <c r="B4" s="559"/>
      <c r="C4" s="559"/>
      <c r="D4" s="559"/>
      <c r="F4" s="1234" t="s">
        <v>445</v>
      </c>
      <c r="G4" s="1234"/>
      <c r="H4" s="1234"/>
      <c r="I4" s="1276" t="s">
        <v>446</v>
      </c>
      <c r="J4" s="559"/>
      <c r="K4" s="559"/>
      <c r="L4" s="559"/>
      <c r="M4" s="559"/>
      <c r="N4" s="559"/>
      <c r="O4" s="559"/>
      <c r="P4" s="559"/>
      <c r="Q4" s="559"/>
      <c r="R4" s="559"/>
      <c r="S4" s="559"/>
      <c r="T4" s="559"/>
    </row>
    <row r="5" spans="1:20" s="539" customFormat="1" ht="11.25" customHeight="1">
      <c r="A5" s="559"/>
      <c r="B5" s="559"/>
      <c r="C5" s="559"/>
      <c r="D5" s="559"/>
      <c r="F5" s="575" t="s">
        <v>91</v>
      </c>
      <c r="G5" s="587" t="s">
        <v>448</v>
      </c>
      <c r="H5" s="574" t="s">
        <v>439</v>
      </c>
      <c r="I5" s="1276"/>
      <c r="J5" s="559"/>
      <c r="K5" s="559"/>
      <c r="L5" s="559"/>
      <c r="M5" s="559"/>
      <c r="N5" s="559"/>
      <c r="O5" s="559"/>
      <c r="P5" s="559"/>
      <c r="Q5" s="559"/>
      <c r="R5" s="559"/>
      <c r="S5" s="559"/>
      <c r="T5" s="559"/>
    </row>
    <row r="6" spans="1:20" s="539" customFormat="1" ht="12" customHeight="1">
      <c r="A6" s="559"/>
      <c r="B6" s="559"/>
      <c r="C6" s="559"/>
      <c r="D6" s="559"/>
      <c r="F6" s="576" t="s">
        <v>92</v>
      </c>
      <c r="G6" s="578">
        <v>2</v>
      </c>
      <c r="H6" s="579">
        <v>3</v>
      </c>
      <c r="I6" s="577">
        <v>4</v>
      </c>
      <c r="J6" s="559">
        <v>4</v>
      </c>
      <c r="K6" s="559"/>
      <c r="L6" s="559"/>
      <c r="M6" s="559"/>
      <c r="N6" s="559"/>
      <c r="O6" s="559"/>
      <c r="P6" s="559"/>
      <c r="Q6" s="559"/>
      <c r="R6" s="559"/>
      <c r="S6" s="559"/>
      <c r="T6" s="559"/>
    </row>
    <row r="7" spans="1:20" s="539" customFormat="1" ht="18.75">
      <c r="A7" s="559"/>
      <c r="B7" s="559"/>
      <c r="C7" s="559"/>
      <c r="D7" s="559"/>
      <c r="F7" s="585">
        <v>1</v>
      </c>
      <c r="G7" s="601" t="s">
        <v>471</v>
      </c>
      <c r="H7" s="573" t="str">
        <f>IF(dateCh="","",dateCh)</f>
        <v>07.11.2022</v>
      </c>
      <c r="I7" s="550" t="s">
        <v>472</v>
      </c>
      <c r="J7" s="584"/>
      <c r="K7" s="559"/>
      <c r="L7" s="559"/>
      <c r="M7" s="559"/>
      <c r="N7" s="559"/>
      <c r="O7" s="559"/>
      <c r="P7" s="559"/>
      <c r="Q7" s="559"/>
      <c r="R7" s="559"/>
      <c r="S7" s="559"/>
      <c r="T7" s="559"/>
    </row>
    <row r="8" spans="1:20" s="539" customFormat="1" ht="45">
      <c r="A8" s="1277">
        <v>1</v>
      </c>
      <c r="B8" s="559"/>
      <c r="C8" s="559"/>
      <c r="D8" s="559"/>
      <c r="F8" s="585" t="e">
        <f ca="1">"2." &amp;mergeValue(A8)</f>
        <v>#NAME?</v>
      </c>
      <c r="G8" s="601" t="s">
        <v>473</v>
      </c>
      <c r="H8" s="573"/>
      <c r="I8" s="550" t="s">
        <v>568</v>
      </c>
      <c r="J8" s="584"/>
      <c r="K8" s="559"/>
      <c r="L8" s="559"/>
      <c r="M8" s="559"/>
      <c r="N8" s="559"/>
      <c r="O8" s="559"/>
      <c r="P8" s="559"/>
      <c r="Q8" s="559"/>
      <c r="R8" s="559"/>
      <c r="S8" s="559"/>
      <c r="T8" s="559"/>
    </row>
    <row r="9" spans="1:20" s="539" customFormat="1" ht="22.5">
      <c r="A9" s="1277"/>
      <c r="B9" s="559"/>
      <c r="C9" s="559"/>
      <c r="D9" s="559"/>
      <c r="F9" s="585" t="e">
        <f ca="1">"3." &amp;mergeValue(A9)</f>
        <v>#NAME?</v>
      </c>
      <c r="G9" s="601" t="s">
        <v>474</v>
      </c>
      <c r="H9" s="573"/>
      <c r="I9" s="550" t="s">
        <v>566</v>
      </c>
      <c r="J9" s="584"/>
      <c r="K9" s="559"/>
      <c r="L9" s="559"/>
      <c r="M9" s="559"/>
      <c r="N9" s="559"/>
      <c r="O9" s="559"/>
      <c r="P9" s="559"/>
      <c r="Q9" s="559"/>
      <c r="R9" s="559"/>
      <c r="S9" s="559"/>
      <c r="T9" s="559"/>
    </row>
    <row r="10" spans="1:20" s="539" customFormat="1" ht="22.5">
      <c r="A10" s="1277"/>
      <c r="B10" s="559"/>
      <c r="C10" s="559"/>
      <c r="D10" s="559"/>
      <c r="F10" s="585" t="e">
        <f ca="1">"4."&amp;mergeValue(A10)</f>
        <v>#NAME?</v>
      </c>
      <c r="G10" s="601" t="s">
        <v>475</v>
      </c>
      <c r="H10" s="574" t="s">
        <v>449</v>
      </c>
      <c r="I10" s="550"/>
      <c r="J10" s="584"/>
      <c r="K10" s="559"/>
      <c r="L10" s="559"/>
      <c r="M10" s="559"/>
      <c r="N10" s="559"/>
      <c r="O10" s="559"/>
      <c r="P10" s="559"/>
      <c r="Q10" s="559"/>
      <c r="R10" s="559"/>
      <c r="S10" s="559"/>
      <c r="T10" s="559"/>
    </row>
    <row r="11" spans="1:20" s="539" customFormat="1" ht="18.75">
      <c r="A11" s="1277"/>
      <c r="B11" s="1277">
        <v>1</v>
      </c>
      <c r="C11" s="592"/>
      <c r="D11" s="592"/>
      <c r="F11" s="585" t="e">
        <f ca="1">"4."&amp;mergeValue(A11) &amp;"."&amp;mergeValue(B11)</f>
        <v>#NAME?</v>
      </c>
      <c r="G11" s="580" t="s">
        <v>570</v>
      </c>
      <c r="H11" s="573" t="str">
        <f>IF(region_name="","",region_name)</f>
        <v>Республика Татарстан</v>
      </c>
      <c r="I11" s="550" t="s">
        <v>478</v>
      </c>
      <c r="J11" s="584"/>
      <c r="K11" s="559"/>
      <c r="L11" s="559"/>
      <c r="M11" s="559"/>
      <c r="N11" s="559"/>
      <c r="O11" s="559"/>
      <c r="P11" s="559"/>
      <c r="Q11" s="559"/>
      <c r="R11" s="559"/>
      <c r="S11" s="559"/>
      <c r="T11" s="559"/>
    </row>
    <row r="12" spans="1:20" s="539" customFormat="1" ht="22.5">
      <c r="A12" s="1277"/>
      <c r="B12" s="1277"/>
      <c r="C12" s="1277">
        <v>1</v>
      </c>
      <c r="D12" s="592"/>
      <c r="F12" s="585" t="e">
        <f ca="1">"4."&amp;mergeValue(A12) &amp;"."&amp;mergeValue(B12)&amp;"."&amp;mergeValue(C12)</f>
        <v>#NAME?</v>
      </c>
      <c r="G12" s="591" t="s">
        <v>476</v>
      </c>
      <c r="H12" s="573"/>
      <c r="I12" s="550" t="s">
        <v>479</v>
      </c>
      <c r="J12" s="584"/>
      <c r="K12" s="559"/>
      <c r="L12" s="559"/>
      <c r="M12" s="559"/>
      <c r="N12" s="559"/>
      <c r="O12" s="559"/>
      <c r="P12" s="559"/>
      <c r="Q12" s="559"/>
      <c r="R12" s="559"/>
      <c r="S12" s="559"/>
      <c r="T12" s="559"/>
    </row>
    <row r="13" spans="1:20" s="539" customFormat="1" ht="39" customHeight="1">
      <c r="A13" s="1277"/>
      <c r="B13" s="1277"/>
      <c r="C13" s="1277"/>
      <c r="D13" s="592">
        <v>1</v>
      </c>
      <c r="F13" s="585" t="e">
        <f ca="1">"4."&amp;mergeValue(A13) &amp;"."&amp;mergeValue(B13)&amp;"."&amp;mergeValue(C13)&amp;"."&amp;mergeValue(D13)</f>
        <v>#NAME?</v>
      </c>
      <c r="G13" s="602" t="s">
        <v>477</v>
      </c>
      <c r="H13" s="573"/>
      <c r="I13" s="1278" t="s">
        <v>569</v>
      </c>
      <c r="J13" s="584"/>
      <c r="K13" s="559"/>
      <c r="L13" s="559"/>
      <c r="M13" s="559"/>
      <c r="N13" s="559"/>
      <c r="O13" s="559"/>
      <c r="P13" s="559"/>
      <c r="Q13" s="559"/>
      <c r="R13" s="559"/>
      <c r="S13" s="559"/>
      <c r="T13" s="559"/>
    </row>
    <row r="14" spans="1:20" s="539" customFormat="1" ht="18.75">
      <c r="A14" s="1277"/>
      <c r="B14" s="1277"/>
      <c r="C14" s="1277"/>
      <c r="D14" s="592"/>
      <c r="F14" s="588"/>
      <c r="G14" s="520" t="s">
        <v>4</v>
      </c>
      <c r="H14" s="593"/>
      <c r="I14" s="1278"/>
      <c r="J14" s="584"/>
      <c r="K14" s="559"/>
      <c r="L14" s="559"/>
      <c r="M14" s="559"/>
      <c r="N14" s="559"/>
      <c r="O14" s="559"/>
      <c r="P14" s="559"/>
      <c r="Q14" s="559"/>
      <c r="R14" s="559"/>
      <c r="S14" s="559"/>
      <c r="T14" s="559"/>
    </row>
    <row r="15" spans="1:20" s="539" customFormat="1" ht="18.75">
      <c r="A15" s="1277"/>
      <c r="B15" s="1277"/>
      <c r="C15" s="592"/>
      <c r="D15" s="592"/>
      <c r="F15" s="603"/>
      <c r="G15" s="546" t="s">
        <v>401</v>
      </c>
      <c r="H15" s="604"/>
      <c r="I15" s="605"/>
      <c r="J15" s="584"/>
      <c r="K15" s="559"/>
      <c r="L15" s="559"/>
      <c r="M15" s="559"/>
      <c r="N15" s="559"/>
      <c r="O15" s="559"/>
      <c r="P15" s="559"/>
      <c r="Q15" s="559"/>
      <c r="R15" s="559"/>
      <c r="S15" s="559"/>
      <c r="T15" s="559"/>
    </row>
    <row r="16" spans="1:20" s="539" customFormat="1" ht="18.75">
      <c r="A16" s="1277"/>
      <c r="B16" s="559"/>
      <c r="C16" s="559"/>
      <c r="D16" s="559"/>
      <c r="F16" s="588"/>
      <c r="G16" s="528" t="s">
        <v>483</v>
      </c>
      <c r="H16" s="589"/>
      <c r="I16" s="590"/>
      <c r="J16" s="584"/>
      <c r="K16" s="559"/>
      <c r="L16" s="559"/>
      <c r="M16" s="559"/>
      <c r="N16" s="559"/>
      <c r="O16" s="559"/>
      <c r="P16" s="559"/>
      <c r="Q16" s="559"/>
      <c r="R16" s="559"/>
      <c r="S16" s="559"/>
      <c r="T16" s="559"/>
    </row>
    <row r="17" spans="1:20" s="539" customFormat="1" ht="18.75">
      <c r="A17" s="559"/>
      <c r="B17" s="559"/>
      <c r="C17" s="559"/>
      <c r="D17" s="559"/>
      <c r="F17" s="588"/>
      <c r="G17" s="535" t="s">
        <v>482</v>
      </c>
      <c r="H17" s="589"/>
      <c r="I17" s="590"/>
      <c r="J17" s="584"/>
      <c r="K17" s="559"/>
      <c r="L17" s="559"/>
      <c r="M17" s="559"/>
      <c r="N17" s="559"/>
      <c r="O17" s="559"/>
      <c r="P17" s="559"/>
      <c r="Q17" s="559"/>
      <c r="R17" s="559"/>
      <c r="S17" s="559"/>
      <c r="T17" s="559"/>
    </row>
    <row r="18" spans="1:20" s="582" customFormat="1" ht="3" customHeight="1">
      <c r="A18" s="583"/>
      <c r="B18" s="583"/>
      <c r="C18" s="583"/>
      <c r="D18" s="583"/>
      <c r="F18" s="594"/>
      <c r="G18" s="595"/>
      <c r="H18" s="596"/>
      <c r="I18" s="597"/>
      <c r="J18" s="583"/>
      <c r="K18" s="583"/>
      <c r="L18" s="583"/>
      <c r="M18" s="583"/>
      <c r="N18" s="583"/>
      <c r="O18" s="583"/>
      <c r="P18" s="583"/>
      <c r="Q18" s="583"/>
      <c r="R18" s="583"/>
      <c r="S18" s="583"/>
      <c r="T18" s="583"/>
    </row>
    <row r="19" spans="1:20" s="582" customFormat="1" ht="15" customHeight="1">
      <c r="A19" s="583"/>
      <c r="B19" s="583"/>
      <c r="C19" s="583"/>
      <c r="D19" s="583"/>
      <c r="F19" s="581"/>
      <c r="G19" s="1272" t="s">
        <v>571</v>
      </c>
      <c r="H19" s="1272"/>
      <c r="I19" s="563"/>
      <c r="J19" s="583"/>
      <c r="K19" s="583"/>
      <c r="L19" s="583"/>
      <c r="M19" s="583"/>
      <c r="N19" s="583"/>
      <c r="O19" s="583"/>
      <c r="P19" s="583"/>
      <c r="Q19" s="583"/>
      <c r="R19" s="583"/>
      <c r="S19" s="583"/>
      <c r="T19" s="58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7">
    <tabColor rgb="FFEAEBEE"/>
    <pageSetUpPr fitToPage="1"/>
  </sheetPr>
  <dimension ref="A1:AI34"/>
  <sheetViews>
    <sheetView showGridLines="0" topLeftCell="I4" zoomScaleNormal="100" workbookViewId="0"/>
  </sheetViews>
  <sheetFormatPr defaultColWidth="10.5703125" defaultRowHeight="14.25"/>
  <cols>
    <col min="1" max="6" width="10.5703125" style="470" hidden="1" customWidth="1"/>
    <col min="7" max="8" width="9.140625" style="476" hidden="1" customWidth="1"/>
    <col min="9" max="9" width="3.7109375" style="453" customWidth="1"/>
    <col min="10" max="11" width="3.7109375" style="452" customWidth="1"/>
    <col min="12" max="12" width="12.7109375" style="446" customWidth="1"/>
    <col min="13" max="13" width="44.7109375" style="446" customWidth="1"/>
    <col min="14" max="14" width="2" style="446" hidden="1" customWidth="1"/>
    <col min="15" max="17" width="23.7109375" style="446" hidden="1" customWidth="1"/>
    <col min="18" max="18" width="11.7109375" style="446" customWidth="1"/>
    <col min="19" max="19" width="3.7109375" style="446" customWidth="1"/>
    <col min="20" max="20" width="11.7109375" style="446" customWidth="1"/>
    <col min="21" max="21" width="8.5703125" style="446" hidden="1" customWidth="1"/>
    <col min="22" max="22" width="4.7109375" style="446" customWidth="1"/>
    <col min="23" max="23" width="115.7109375" style="446" customWidth="1"/>
    <col min="24" max="34" width="10.5703125" style="470"/>
    <col min="35" max="256" width="10.5703125" style="446"/>
    <col min="257" max="264" width="0" style="446" hidden="1" customWidth="1"/>
    <col min="265" max="267" width="3.7109375" style="446" customWidth="1"/>
    <col min="268" max="268" width="12.7109375" style="446" customWidth="1"/>
    <col min="269" max="269" width="47.42578125" style="446" customWidth="1"/>
    <col min="270" max="273" width="0" style="446" hidden="1" customWidth="1"/>
    <col min="274" max="274" width="11.7109375" style="446" customWidth="1"/>
    <col min="275" max="275" width="6.42578125" style="446" bestFit="1" customWidth="1"/>
    <col min="276" max="276" width="11.7109375" style="446" customWidth="1"/>
    <col min="277" max="277" width="0" style="446" hidden="1" customWidth="1"/>
    <col min="278" max="278" width="3.7109375" style="446" customWidth="1"/>
    <col min="279" max="279" width="11.140625" style="446" bestFit="1" customWidth="1"/>
    <col min="280" max="512" width="10.5703125" style="446"/>
    <col min="513" max="520" width="0" style="446" hidden="1" customWidth="1"/>
    <col min="521" max="523" width="3.7109375" style="446" customWidth="1"/>
    <col min="524" max="524" width="12.7109375" style="446" customWidth="1"/>
    <col min="525" max="525" width="47.42578125" style="446" customWidth="1"/>
    <col min="526" max="529" width="0" style="446" hidden="1" customWidth="1"/>
    <col min="530" max="530" width="11.7109375" style="446" customWidth="1"/>
    <col min="531" max="531" width="6.42578125" style="446" bestFit="1" customWidth="1"/>
    <col min="532" max="532" width="11.7109375" style="446" customWidth="1"/>
    <col min="533" max="533" width="0" style="446" hidden="1" customWidth="1"/>
    <col min="534" max="534" width="3.7109375" style="446" customWidth="1"/>
    <col min="535" max="535" width="11.140625" style="446" bestFit="1" customWidth="1"/>
    <col min="536" max="768" width="10.5703125" style="446"/>
    <col min="769" max="776" width="0" style="446" hidden="1" customWidth="1"/>
    <col min="777" max="779" width="3.7109375" style="446" customWidth="1"/>
    <col min="780" max="780" width="12.7109375" style="446" customWidth="1"/>
    <col min="781" max="781" width="47.42578125" style="446" customWidth="1"/>
    <col min="782" max="785" width="0" style="446" hidden="1" customWidth="1"/>
    <col min="786" max="786" width="11.7109375" style="446" customWidth="1"/>
    <col min="787" max="787" width="6.42578125" style="446" bestFit="1" customWidth="1"/>
    <col min="788" max="788" width="11.7109375" style="446" customWidth="1"/>
    <col min="789" max="789" width="0" style="446" hidden="1" customWidth="1"/>
    <col min="790" max="790" width="3.7109375" style="446" customWidth="1"/>
    <col min="791" max="791" width="11.140625" style="446" bestFit="1" customWidth="1"/>
    <col min="792" max="1024" width="10.5703125" style="446"/>
    <col min="1025" max="1032" width="0" style="446" hidden="1" customWidth="1"/>
    <col min="1033" max="1035" width="3.7109375" style="446" customWidth="1"/>
    <col min="1036" max="1036" width="12.7109375" style="446" customWidth="1"/>
    <col min="1037" max="1037" width="47.42578125" style="446" customWidth="1"/>
    <col min="1038" max="1041" width="0" style="446" hidden="1" customWidth="1"/>
    <col min="1042" max="1042" width="11.7109375" style="446" customWidth="1"/>
    <col min="1043" max="1043" width="6.42578125" style="446" bestFit="1" customWidth="1"/>
    <col min="1044" max="1044" width="11.7109375" style="446" customWidth="1"/>
    <col min="1045" max="1045" width="0" style="446" hidden="1" customWidth="1"/>
    <col min="1046" max="1046" width="3.7109375" style="446" customWidth="1"/>
    <col min="1047" max="1047" width="11.140625" style="446" bestFit="1" customWidth="1"/>
    <col min="1048" max="1280" width="10.5703125" style="446"/>
    <col min="1281" max="1288" width="0" style="446" hidden="1" customWidth="1"/>
    <col min="1289" max="1291" width="3.7109375" style="446" customWidth="1"/>
    <col min="1292" max="1292" width="12.7109375" style="446" customWidth="1"/>
    <col min="1293" max="1293" width="47.42578125" style="446" customWidth="1"/>
    <col min="1294" max="1297" width="0" style="446" hidden="1" customWidth="1"/>
    <col min="1298" max="1298" width="11.7109375" style="446" customWidth="1"/>
    <col min="1299" max="1299" width="6.42578125" style="446" bestFit="1" customWidth="1"/>
    <col min="1300" max="1300" width="11.7109375" style="446" customWidth="1"/>
    <col min="1301" max="1301" width="0" style="446" hidden="1" customWidth="1"/>
    <col min="1302" max="1302" width="3.7109375" style="446" customWidth="1"/>
    <col min="1303" max="1303" width="11.140625" style="446" bestFit="1" customWidth="1"/>
    <col min="1304" max="1536" width="10.5703125" style="446"/>
    <col min="1537" max="1544" width="0" style="446" hidden="1" customWidth="1"/>
    <col min="1545" max="1547" width="3.7109375" style="446" customWidth="1"/>
    <col min="1548" max="1548" width="12.7109375" style="446" customWidth="1"/>
    <col min="1549" max="1549" width="47.42578125" style="446" customWidth="1"/>
    <col min="1550" max="1553" width="0" style="446" hidden="1" customWidth="1"/>
    <col min="1554" max="1554" width="11.7109375" style="446" customWidth="1"/>
    <col min="1555" max="1555" width="6.42578125" style="446" bestFit="1" customWidth="1"/>
    <col min="1556" max="1556" width="11.7109375" style="446" customWidth="1"/>
    <col min="1557" max="1557" width="0" style="446" hidden="1" customWidth="1"/>
    <col min="1558" max="1558" width="3.7109375" style="446" customWidth="1"/>
    <col min="1559" max="1559" width="11.140625" style="446" bestFit="1" customWidth="1"/>
    <col min="1560" max="1792" width="10.5703125" style="446"/>
    <col min="1793" max="1800" width="0" style="446" hidden="1" customWidth="1"/>
    <col min="1801" max="1803" width="3.7109375" style="446" customWidth="1"/>
    <col min="1804" max="1804" width="12.7109375" style="446" customWidth="1"/>
    <col min="1805" max="1805" width="47.42578125" style="446" customWidth="1"/>
    <col min="1806" max="1809" width="0" style="446" hidden="1" customWidth="1"/>
    <col min="1810" max="1810" width="11.7109375" style="446" customWidth="1"/>
    <col min="1811" max="1811" width="6.42578125" style="446" bestFit="1" customWidth="1"/>
    <col min="1812" max="1812" width="11.7109375" style="446" customWidth="1"/>
    <col min="1813" max="1813" width="0" style="446" hidden="1" customWidth="1"/>
    <col min="1814" max="1814" width="3.7109375" style="446" customWidth="1"/>
    <col min="1815" max="1815" width="11.140625" style="446" bestFit="1" customWidth="1"/>
    <col min="1816" max="2048" width="10.5703125" style="446"/>
    <col min="2049" max="2056" width="0" style="446" hidden="1" customWidth="1"/>
    <col min="2057" max="2059" width="3.7109375" style="446" customWidth="1"/>
    <col min="2060" max="2060" width="12.7109375" style="446" customWidth="1"/>
    <col min="2061" max="2061" width="47.42578125" style="446" customWidth="1"/>
    <col min="2062" max="2065" width="0" style="446" hidden="1" customWidth="1"/>
    <col min="2066" max="2066" width="11.7109375" style="446" customWidth="1"/>
    <col min="2067" max="2067" width="6.42578125" style="446" bestFit="1" customWidth="1"/>
    <col min="2068" max="2068" width="11.7109375" style="446" customWidth="1"/>
    <col min="2069" max="2069" width="0" style="446" hidden="1" customWidth="1"/>
    <col min="2070" max="2070" width="3.7109375" style="446" customWidth="1"/>
    <col min="2071" max="2071" width="11.140625" style="446" bestFit="1" customWidth="1"/>
    <col min="2072" max="2304" width="10.5703125" style="446"/>
    <col min="2305" max="2312" width="0" style="446" hidden="1" customWidth="1"/>
    <col min="2313" max="2315" width="3.7109375" style="446" customWidth="1"/>
    <col min="2316" max="2316" width="12.7109375" style="446" customWidth="1"/>
    <col min="2317" max="2317" width="47.42578125" style="446" customWidth="1"/>
    <col min="2318" max="2321" width="0" style="446" hidden="1" customWidth="1"/>
    <col min="2322" max="2322" width="11.7109375" style="446" customWidth="1"/>
    <col min="2323" max="2323" width="6.42578125" style="446" bestFit="1" customWidth="1"/>
    <col min="2324" max="2324" width="11.7109375" style="446" customWidth="1"/>
    <col min="2325" max="2325" width="0" style="446" hidden="1" customWidth="1"/>
    <col min="2326" max="2326" width="3.7109375" style="446" customWidth="1"/>
    <col min="2327" max="2327" width="11.140625" style="446" bestFit="1" customWidth="1"/>
    <col min="2328" max="2560" width="10.5703125" style="446"/>
    <col min="2561" max="2568" width="0" style="446" hidden="1" customWidth="1"/>
    <col min="2569" max="2571" width="3.7109375" style="446" customWidth="1"/>
    <col min="2572" max="2572" width="12.7109375" style="446" customWidth="1"/>
    <col min="2573" max="2573" width="47.42578125" style="446" customWidth="1"/>
    <col min="2574" max="2577" width="0" style="446" hidden="1" customWidth="1"/>
    <col min="2578" max="2578" width="11.7109375" style="446" customWidth="1"/>
    <col min="2579" max="2579" width="6.42578125" style="446" bestFit="1" customWidth="1"/>
    <col min="2580" max="2580" width="11.7109375" style="446" customWidth="1"/>
    <col min="2581" max="2581" width="0" style="446" hidden="1" customWidth="1"/>
    <col min="2582" max="2582" width="3.7109375" style="446" customWidth="1"/>
    <col min="2583" max="2583" width="11.140625" style="446" bestFit="1" customWidth="1"/>
    <col min="2584" max="2816" width="10.5703125" style="446"/>
    <col min="2817" max="2824" width="0" style="446" hidden="1" customWidth="1"/>
    <col min="2825" max="2827" width="3.7109375" style="446" customWidth="1"/>
    <col min="2828" max="2828" width="12.7109375" style="446" customWidth="1"/>
    <col min="2829" max="2829" width="47.42578125" style="446" customWidth="1"/>
    <col min="2830" max="2833" width="0" style="446" hidden="1" customWidth="1"/>
    <col min="2834" max="2834" width="11.7109375" style="446" customWidth="1"/>
    <col min="2835" max="2835" width="6.42578125" style="446" bestFit="1" customWidth="1"/>
    <col min="2836" max="2836" width="11.7109375" style="446" customWidth="1"/>
    <col min="2837" max="2837" width="0" style="446" hidden="1" customWidth="1"/>
    <col min="2838" max="2838" width="3.7109375" style="446" customWidth="1"/>
    <col min="2839" max="2839" width="11.140625" style="446" bestFit="1" customWidth="1"/>
    <col min="2840" max="3072" width="10.5703125" style="446"/>
    <col min="3073" max="3080" width="0" style="446" hidden="1" customWidth="1"/>
    <col min="3081" max="3083" width="3.7109375" style="446" customWidth="1"/>
    <col min="3084" max="3084" width="12.7109375" style="446" customWidth="1"/>
    <col min="3085" max="3085" width="47.42578125" style="446" customWidth="1"/>
    <col min="3086" max="3089" width="0" style="446" hidden="1" customWidth="1"/>
    <col min="3090" max="3090" width="11.7109375" style="446" customWidth="1"/>
    <col min="3091" max="3091" width="6.42578125" style="446" bestFit="1" customWidth="1"/>
    <col min="3092" max="3092" width="11.7109375" style="446" customWidth="1"/>
    <col min="3093" max="3093" width="0" style="446" hidden="1" customWidth="1"/>
    <col min="3094" max="3094" width="3.7109375" style="446" customWidth="1"/>
    <col min="3095" max="3095" width="11.140625" style="446" bestFit="1" customWidth="1"/>
    <col min="3096" max="3328" width="10.5703125" style="446"/>
    <col min="3329" max="3336" width="0" style="446" hidden="1" customWidth="1"/>
    <col min="3337" max="3339" width="3.7109375" style="446" customWidth="1"/>
    <col min="3340" max="3340" width="12.7109375" style="446" customWidth="1"/>
    <col min="3341" max="3341" width="47.42578125" style="446" customWidth="1"/>
    <col min="3342" max="3345" width="0" style="446" hidden="1" customWidth="1"/>
    <col min="3346" max="3346" width="11.7109375" style="446" customWidth="1"/>
    <col min="3347" max="3347" width="6.42578125" style="446" bestFit="1" customWidth="1"/>
    <col min="3348" max="3348" width="11.7109375" style="446" customWidth="1"/>
    <col min="3349" max="3349" width="0" style="446" hidden="1" customWidth="1"/>
    <col min="3350" max="3350" width="3.7109375" style="446" customWidth="1"/>
    <col min="3351" max="3351" width="11.140625" style="446" bestFit="1" customWidth="1"/>
    <col min="3352" max="3584" width="10.5703125" style="446"/>
    <col min="3585" max="3592" width="0" style="446" hidden="1" customWidth="1"/>
    <col min="3593" max="3595" width="3.7109375" style="446" customWidth="1"/>
    <col min="3596" max="3596" width="12.7109375" style="446" customWidth="1"/>
    <col min="3597" max="3597" width="47.42578125" style="446" customWidth="1"/>
    <col min="3598" max="3601" width="0" style="446" hidden="1" customWidth="1"/>
    <col min="3602" max="3602" width="11.7109375" style="446" customWidth="1"/>
    <col min="3603" max="3603" width="6.42578125" style="446" bestFit="1" customWidth="1"/>
    <col min="3604" max="3604" width="11.7109375" style="446" customWidth="1"/>
    <col min="3605" max="3605" width="0" style="446" hidden="1" customWidth="1"/>
    <col min="3606" max="3606" width="3.7109375" style="446" customWidth="1"/>
    <col min="3607" max="3607" width="11.140625" style="446" bestFit="1" customWidth="1"/>
    <col min="3608" max="3840" width="10.5703125" style="446"/>
    <col min="3841" max="3848" width="0" style="446" hidden="1" customWidth="1"/>
    <col min="3849" max="3851" width="3.7109375" style="446" customWidth="1"/>
    <col min="3852" max="3852" width="12.7109375" style="446" customWidth="1"/>
    <col min="3853" max="3853" width="47.42578125" style="446" customWidth="1"/>
    <col min="3854" max="3857" width="0" style="446" hidden="1" customWidth="1"/>
    <col min="3858" max="3858" width="11.7109375" style="446" customWidth="1"/>
    <col min="3859" max="3859" width="6.42578125" style="446" bestFit="1" customWidth="1"/>
    <col min="3860" max="3860" width="11.7109375" style="446" customWidth="1"/>
    <col min="3861" max="3861" width="0" style="446" hidden="1" customWidth="1"/>
    <col min="3862" max="3862" width="3.7109375" style="446" customWidth="1"/>
    <col min="3863" max="3863" width="11.140625" style="446" bestFit="1" customWidth="1"/>
    <col min="3864" max="4096" width="10.5703125" style="446"/>
    <col min="4097" max="4104" width="0" style="446" hidden="1" customWidth="1"/>
    <col min="4105" max="4107" width="3.7109375" style="446" customWidth="1"/>
    <col min="4108" max="4108" width="12.7109375" style="446" customWidth="1"/>
    <col min="4109" max="4109" width="47.42578125" style="446" customWidth="1"/>
    <col min="4110" max="4113" width="0" style="446" hidden="1" customWidth="1"/>
    <col min="4114" max="4114" width="11.7109375" style="446" customWidth="1"/>
    <col min="4115" max="4115" width="6.42578125" style="446" bestFit="1" customWidth="1"/>
    <col min="4116" max="4116" width="11.7109375" style="446" customWidth="1"/>
    <col min="4117" max="4117" width="0" style="446" hidden="1" customWidth="1"/>
    <col min="4118" max="4118" width="3.7109375" style="446" customWidth="1"/>
    <col min="4119" max="4119" width="11.140625" style="446" bestFit="1" customWidth="1"/>
    <col min="4120" max="4352" width="10.5703125" style="446"/>
    <col min="4353" max="4360" width="0" style="446" hidden="1" customWidth="1"/>
    <col min="4361" max="4363" width="3.7109375" style="446" customWidth="1"/>
    <col min="4364" max="4364" width="12.7109375" style="446" customWidth="1"/>
    <col min="4365" max="4365" width="47.42578125" style="446" customWidth="1"/>
    <col min="4366" max="4369" width="0" style="446" hidden="1" customWidth="1"/>
    <col min="4370" max="4370" width="11.7109375" style="446" customWidth="1"/>
    <col min="4371" max="4371" width="6.42578125" style="446" bestFit="1" customWidth="1"/>
    <col min="4372" max="4372" width="11.7109375" style="446" customWidth="1"/>
    <col min="4373" max="4373" width="0" style="446" hidden="1" customWidth="1"/>
    <col min="4374" max="4374" width="3.7109375" style="446" customWidth="1"/>
    <col min="4375" max="4375" width="11.140625" style="446" bestFit="1" customWidth="1"/>
    <col min="4376" max="4608" width="10.5703125" style="446"/>
    <col min="4609" max="4616" width="0" style="446" hidden="1" customWidth="1"/>
    <col min="4617" max="4619" width="3.7109375" style="446" customWidth="1"/>
    <col min="4620" max="4620" width="12.7109375" style="446" customWidth="1"/>
    <col min="4621" max="4621" width="47.42578125" style="446" customWidth="1"/>
    <col min="4622" max="4625" width="0" style="446" hidden="1" customWidth="1"/>
    <col min="4626" max="4626" width="11.7109375" style="446" customWidth="1"/>
    <col min="4627" max="4627" width="6.42578125" style="446" bestFit="1" customWidth="1"/>
    <col min="4628" max="4628" width="11.7109375" style="446" customWidth="1"/>
    <col min="4629" max="4629" width="0" style="446" hidden="1" customWidth="1"/>
    <col min="4630" max="4630" width="3.7109375" style="446" customWidth="1"/>
    <col min="4631" max="4631" width="11.140625" style="446" bestFit="1" customWidth="1"/>
    <col min="4632" max="4864" width="10.5703125" style="446"/>
    <col min="4865" max="4872" width="0" style="446" hidden="1" customWidth="1"/>
    <col min="4873" max="4875" width="3.7109375" style="446" customWidth="1"/>
    <col min="4876" max="4876" width="12.7109375" style="446" customWidth="1"/>
    <col min="4877" max="4877" width="47.42578125" style="446" customWidth="1"/>
    <col min="4878" max="4881" width="0" style="446" hidden="1" customWidth="1"/>
    <col min="4882" max="4882" width="11.7109375" style="446" customWidth="1"/>
    <col min="4883" max="4883" width="6.42578125" style="446" bestFit="1" customWidth="1"/>
    <col min="4884" max="4884" width="11.7109375" style="446" customWidth="1"/>
    <col min="4885" max="4885" width="0" style="446" hidden="1" customWidth="1"/>
    <col min="4886" max="4886" width="3.7109375" style="446" customWidth="1"/>
    <col min="4887" max="4887" width="11.140625" style="446" bestFit="1" customWidth="1"/>
    <col min="4888" max="5120" width="10.5703125" style="446"/>
    <col min="5121" max="5128" width="0" style="446" hidden="1" customWidth="1"/>
    <col min="5129" max="5131" width="3.7109375" style="446" customWidth="1"/>
    <col min="5132" max="5132" width="12.7109375" style="446" customWidth="1"/>
    <col min="5133" max="5133" width="47.42578125" style="446" customWidth="1"/>
    <col min="5134" max="5137" width="0" style="446" hidden="1" customWidth="1"/>
    <col min="5138" max="5138" width="11.7109375" style="446" customWidth="1"/>
    <col min="5139" max="5139" width="6.42578125" style="446" bestFit="1" customWidth="1"/>
    <col min="5140" max="5140" width="11.7109375" style="446" customWidth="1"/>
    <col min="5141" max="5141" width="0" style="446" hidden="1" customWidth="1"/>
    <col min="5142" max="5142" width="3.7109375" style="446" customWidth="1"/>
    <col min="5143" max="5143" width="11.140625" style="446" bestFit="1" customWidth="1"/>
    <col min="5144" max="5376" width="10.5703125" style="446"/>
    <col min="5377" max="5384" width="0" style="446" hidden="1" customWidth="1"/>
    <col min="5385" max="5387" width="3.7109375" style="446" customWidth="1"/>
    <col min="5388" max="5388" width="12.7109375" style="446" customWidth="1"/>
    <col min="5389" max="5389" width="47.42578125" style="446" customWidth="1"/>
    <col min="5390" max="5393" width="0" style="446" hidden="1" customWidth="1"/>
    <col min="5394" max="5394" width="11.7109375" style="446" customWidth="1"/>
    <col min="5395" max="5395" width="6.42578125" style="446" bestFit="1" customWidth="1"/>
    <col min="5396" max="5396" width="11.7109375" style="446" customWidth="1"/>
    <col min="5397" max="5397" width="0" style="446" hidden="1" customWidth="1"/>
    <col min="5398" max="5398" width="3.7109375" style="446" customWidth="1"/>
    <col min="5399" max="5399" width="11.140625" style="446" bestFit="1" customWidth="1"/>
    <col min="5400" max="5632" width="10.5703125" style="446"/>
    <col min="5633" max="5640" width="0" style="446" hidden="1" customWidth="1"/>
    <col min="5641" max="5643" width="3.7109375" style="446" customWidth="1"/>
    <col min="5644" max="5644" width="12.7109375" style="446" customWidth="1"/>
    <col min="5645" max="5645" width="47.42578125" style="446" customWidth="1"/>
    <col min="5646" max="5649" width="0" style="446" hidden="1" customWidth="1"/>
    <col min="5650" max="5650" width="11.7109375" style="446" customWidth="1"/>
    <col min="5651" max="5651" width="6.42578125" style="446" bestFit="1" customWidth="1"/>
    <col min="5652" max="5652" width="11.7109375" style="446" customWidth="1"/>
    <col min="5653" max="5653" width="0" style="446" hidden="1" customWidth="1"/>
    <col min="5654" max="5654" width="3.7109375" style="446" customWidth="1"/>
    <col min="5655" max="5655" width="11.140625" style="446" bestFit="1" customWidth="1"/>
    <col min="5656" max="5888" width="10.5703125" style="446"/>
    <col min="5889" max="5896" width="0" style="446" hidden="1" customWidth="1"/>
    <col min="5897" max="5899" width="3.7109375" style="446" customWidth="1"/>
    <col min="5900" max="5900" width="12.7109375" style="446" customWidth="1"/>
    <col min="5901" max="5901" width="47.42578125" style="446" customWidth="1"/>
    <col min="5902" max="5905" width="0" style="446" hidden="1" customWidth="1"/>
    <col min="5906" max="5906" width="11.7109375" style="446" customWidth="1"/>
    <col min="5907" max="5907" width="6.42578125" style="446" bestFit="1" customWidth="1"/>
    <col min="5908" max="5908" width="11.7109375" style="446" customWidth="1"/>
    <col min="5909" max="5909" width="0" style="446" hidden="1" customWidth="1"/>
    <col min="5910" max="5910" width="3.7109375" style="446" customWidth="1"/>
    <col min="5911" max="5911" width="11.140625" style="446" bestFit="1" customWidth="1"/>
    <col min="5912" max="6144" width="10.5703125" style="446"/>
    <col min="6145" max="6152" width="0" style="446" hidden="1" customWidth="1"/>
    <col min="6153" max="6155" width="3.7109375" style="446" customWidth="1"/>
    <col min="6156" max="6156" width="12.7109375" style="446" customWidth="1"/>
    <col min="6157" max="6157" width="47.42578125" style="446" customWidth="1"/>
    <col min="6158" max="6161" width="0" style="446" hidden="1" customWidth="1"/>
    <col min="6162" max="6162" width="11.7109375" style="446" customWidth="1"/>
    <col min="6163" max="6163" width="6.42578125" style="446" bestFit="1" customWidth="1"/>
    <col min="6164" max="6164" width="11.7109375" style="446" customWidth="1"/>
    <col min="6165" max="6165" width="0" style="446" hidden="1" customWidth="1"/>
    <col min="6166" max="6166" width="3.7109375" style="446" customWidth="1"/>
    <col min="6167" max="6167" width="11.140625" style="446" bestFit="1" customWidth="1"/>
    <col min="6168" max="6400" width="10.5703125" style="446"/>
    <col min="6401" max="6408" width="0" style="446" hidden="1" customWidth="1"/>
    <col min="6409" max="6411" width="3.7109375" style="446" customWidth="1"/>
    <col min="6412" max="6412" width="12.7109375" style="446" customWidth="1"/>
    <col min="6413" max="6413" width="47.42578125" style="446" customWidth="1"/>
    <col min="6414" max="6417" width="0" style="446" hidden="1" customWidth="1"/>
    <col min="6418" max="6418" width="11.7109375" style="446" customWidth="1"/>
    <col min="6419" max="6419" width="6.42578125" style="446" bestFit="1" customWidth="1"/>
    <col min="6420" max="6420" width="11.7109375" style="446" customWidth="1"/>
    <col min="6421" max="6421" width="0" style="446" hidden="1" customWidth="1"/>
    <col min="6422" max="6422" width="3.7109375" style="446" customWidth="1"/>
    <col min="6423" max="6423" width="11.140625" style="446" bestFit="1" customWidth="1"/>
    <col min="6424" max="6656" width="10.5703125" style="446"/>
    <col min="6657" max="6664" width="0" style="446" hidden="1" customWidth="1"/>
    <col min="6665" max="6667" width="3.7109375" style="446" customWidth="1"/>
    <col min="6668" max="6668" width="12.7109375" style="446" customWidth="1"/>
    <col min="6669" max="6669" width="47.42578125" style="446" customWidth="1"/>
    <col min="6670" max="6673" width="0" style="446" hidden="1" customWidth="1"/>
    <col min="6674" max="6674" width="11.7109375" style="446" customWidth="1"/>
    <col min="6675" max="6675" width="6.42578125" style="446" bestFit="1" customWidth="1"/>
    <col min="6676" max="6676" width="11.7109375" style="446" customWidth="1"/>
    <col min="6677" max="6677" width="0" style="446" hidden="1" customWidth="1"/>
    <col min="6678" max="6678" width="3.7109375" style="446" customWidth="1"/>
    <col min="6679" max="6679" width="11.140625" style="446" bestFit="1" customWidth="1"/>
    <col min="6680" max="6912" width="10.5703125" style="446"/>
    <col min="6913" max="6920" width="0" style="446" hidden="1" customWidth="1"/>
    <col min="6921" max="6923" width="3.7109375" style="446" customWidth="1"/>
    <col min="6924" max="6924" width="12.7109375" style="446" customWidth="1"/>
    <col min="6925" max="6925" width="47.42578125" style="446" customWidth="1"/>
    <col min="6926" max="6929" width="0" style="446" hidden="1" customWidth="1"/>
    <col min="6930" max="6930" width="11.7109375" style="446" customWidth="1"/>
    <col min="6931" max="6931" width="6.42578125" style="446" bestFit="1" customWidth="1"/>
    <col min="6932" max="6932" width="11.7109375" style="446" customWidth="1"/>
    <col min="6933" max="6933" width="0" style="446" hidden="1" customWidth="1"/>
    <col min="6934" max="6934" width="3.7109375" style="446" customWidth="1"/>
    <col min="6935" max="6935" width="11.140625" style="446" bestFit="1" customWidth="1"/>
    <col min="6936" max="7168" width="10.5703125" style="446"/>
    <col min="7169" max="7176" width="0" style="446" hidden="1" customWidth="1"/>
    <col min="7177" max="7179" width="3.7109375" style="446" customWidth="1"/>
    <col min="7180" max="7180" width="12.7109375" style="446" customWidth="1"/>
    <col min="7181" max="7181" width="47.42578125" style="446" customWidth="1"/>
    <col min="7182" max="7185" width="0" style="446" hidden="1" customWidth="1"/>
    <col min="7186" max="7186" width="11.7109375" style="446" customWidth="1"/>
    <col min="7187" max="7187" width="6.42578125" style="446" bestFit="1" customWidth="1"/>
    <col min="7188" max="7188" width="11.7109375" style="446" customWidth="1"/>
    <col min="7189" max="7189" width="0" style="446" hidden="1" customWidth="1"/>
    <col min="7190" max="7190" width="3.7109375" style="446" customWidth="1"/>
    <col min="7191" max="7191" width="11.140625" style="446" bestFit="1" customWidth="1"/>
    <col min="7192" max="7424" width="10.5703125" style="446"/>
    <col min="7425" max="7432" width="0" style="446" hidden="1" customWidth="1"/>
    <col min="7433" max="7435" width="3.7109375" style="446" customWidth="1"/>
    <col min="7436" max="7436" width="12.7109375" style="446" customWidth="1"/>
    <col min="7437" max="7437" width="47.42578125" style="446" customWidth="1"/>
    <col min="7438" max="7441" width="0" style="446" hidden="1" customWidth="1"/>
    <col min="7442" max="7442" width="11.7109375" style="446" customWidth="1"/>
    <col min="7443" max="7443" width="6.42578125" style="446" bestFit="1" customWidth="1"/>
    <col min="7444" max="7444" width="11.7109375" style="446" customWidth="1"/>
    <col min="7445" max="7445" width="0" style="446" hidden="1" customWidth="1"/>
    <col min="7446" max="7446" width="3.7109375" style="446" customWidth="1"/>
    <col min="7447" max="7447" width="11.140625" style="446" bestFit="1" customWidth="1"/>
    <col min="7448" max="7680" width="10.5703125" style="446"/>
    <col min="7681" max="7688" width="0" style="446" hidden="1" customWidth="1"/>
    <col min="7689" max="7691" width="3.7109375" style="446" customWidth="1"/>
    <col min="7692" max="7692" width="12.7109375" style="446" customWidth="1"/>
    <col min="7693" max="7693" width="47.42578125" style="446" customWidth="1"/>
    <col min="7694" max="7697" width="0" style="446" hidden="1" customWidth="1"/>
    <col min="7698" max="7698" width="11.7109375" style="446" customWidth="1"/>
    <col min="7699" max="7699" width="6.42578125" style="446" bestFit="1" customWidth="1"/>
    <col min="7700" max="7700" width="11.7109375" style="446" customWidth="1"/>
    <col min="7701" max="7701" width="0" style="446" hidden="1" customWidth="1"/>
    <col min="7702" max="7702" width="3.7109375" style="446" customWidth="1"/>
    <col min="7703" max="7703" width="11.140625" style="446" bestFit="1" customWidth="1"/>
    <col min="7704" max="7936" width="10.5703125" style="446"/>
    <col min="7937" max="7944" width="0" style="446" hidden="1" customWidth="1"/>
    <col min="7945" max="7947" width="3.7109375" style="446" customWidth="1"/>
    <col min="7948" max="7948" width="12.7109375" style="446" customWidth="1"/>
    <col min="7949" max="7949" width="47.42578125" style="446" customWidth="1"/>
    <col min="7950" max="7953" width="0" style="446" hidden="1" customWidth="1"/>
    <col min="7954" max="7954" width="11.7109375" style="446" customWidth="1"/>
    <col min="7955" max="7955" width="6.42578125" style="446" bestFit="1" customWidth="1"/>
    <col min="7956" max="7956" width="11.7109375" style="446" customWidth="1"/>
    <col min="7957" max="7957" width="0" style="446" hidden="1" customWidth="1"/>
    <col min="7958" max="7958" width="3.7109375" style="446" customWidth="1"/>
    <col min="7959" max="7959" width="11.140625" style="446" bestFit="1" customWidth="1"/>
    <col min="7960" max="8192" width="10.5703125" style="446"/>
    <col min="8193" max="8200" width="0" style="446" hidden="1" customWidth="1"/>
    <col min="8201" max="8203" width="3.7109375" style="446" customWidth="1"/>
    <col min="8204" max="8204" width="12.7109375" style="446" customWidth="1"/>
    <col min="8205" max="8205" width="47.42578125" style="446" customWidth="1"/>
    <col min="8206" max="8209" width="0" style="446" hidden="1" customWidth="1"/>
    <col min="8210" max="8210" width="11.7109375" style="446" customWidth="1"/>
    <col min="8211" max="8211" width="6.42578125" style="446" bestFit="1" customWidth="1"/>
    <col min="8212" max="8212" width="11.7109375" style="446" customWidth="1"/>
    <col min="8213" max="8213" width="0" style="446" hidden="1" customWidth="1"/>
    <col min="8214" max="8214" width="3.7109375" style="446" customWidth="1"/>
    <col min="8215" max="8215" width="11.140625" style="446" bestFit="1" customWidth="1"/>
    <col min="8216" max="8448" width="10.5703125" style="446"/>
    <col min="8449" max="8456" width="0" style="446" hidden="1" customWidth="1"/>
    <col min="8457" max="8459" width="3.7109375" style="446" customWidth="1"/>
    <col min="8460" max="8460" width="12.7109375" style="446" customWidth="1"/>
    <col min="8461" max="8461" width="47.42578125" style="446" customWidth="1"/>
    <col min="8462" max="8465" width="0" style="446" hidden="1" customWidth="1"/>
    <col min="8466" max="8466" width="11.7109375" style="446" customWidth="1"/>
    <col min="8467" max="8467" width="6.42578125" style="446" bestFit="1" customWidth="1"/>
    <col min="8468" max="8468" width="11.7109375" style="446" customWidth="1"/>
    <col min="8469" max="8469" width="0" style="446" hidden="1" customWidth="1"/>
    <col min="8470" max="8470" width="3.7109375" style="446" customWidth="1"/>
    <col min="8471" max="8471" width="11.140625" style="446" bestFit="1" customWidth="1"/>
    <col min="8472" max="8704" width="10.5703125" style="446"/>
    <col min="8705" max="8712" width="0" style="446" hidden="1" customWidth="1"/>
    <col min="8713" max="8715" width="3.7109375" style="446" customWidth="1"/>
    <col min="8716" max="8716" width="12.7109375" style="446" customWidth="1"/>
    <col min="8717" max="8717" width="47.42578125" style="446" customWidth="1"/>
    <col min="8718" max="8721" width="0" style="446" hidden="1" customWidth="1"/>
    <col min="8722" max="8722" width="11.7109375" style="446" customWidth="1"/>
    <col min="8723" max="8723" width="6.42578125" style="446" bestFit="1" customWidth="1"/>
    <col min="8724" max="8724" width="11.7109375" style="446" customWidth="1"/>
    <col min="8725" max="8725" width="0" style="446" hidden="1" customWidth="1"/>
    <col min="8726" max="8726" width="3.7109375" style="446" customWidth="1"/>
    <col min="8727" max="8727" width="11.140625" style="446" bestFit="1" customWidth="1"/>
    <col min="8728" max="8960" width="10.5703125" style="446"/>
    <col min="8961" max="8968" width="0" style="446" hidden="1" customWidth="1"/>
    <col min="8969" max="8971" width="3.7109375" style="446" customWidth="1"/>
    <col min="8972" max="8972" width="12.7109375" style="446" customWidth="1"/>
    <col min="8973" max="8973" width="47.42578125" style="446" customWidth="1"/>
    <col min="8974" max="8977" width="0" style="446" hidden="1" customWidth="1"/>
    <col min="8978" max="8978" width="11.7109375" style="446" customWidth="1"/>
    <col min="8979" max="8979" width="6.42578125" style="446" bestFit="1" customWidth="1"/>
    <col min="8980" max="8980" width="11.7109375" style="446" customWidth="1"/>
    <col min="8981" max="8981" width="0" style="446" hidden="1" customWidth="1"/>
    <col min="8982" max="8982" width="3.7109375" style="446" customWidth="1"/>
    <col min="8983" max="8983" width="11.140625" style="446" bestFit="1" customWidth="1"/>
    <col min="8984" max="9216" width="10.5703125" style="446"/>
    <col min="9217" max="9224" width="0" style="446" hidden="1" customWidth="1"/>
    <col min="9225" max="9227" width="3.7109375" style="446" customWidth="1"/>
    <col min="9228" max="9228" width="12.7109375" style="446" customWidth="1"/>
    <col min="9229" max="9229" width="47.42578125" style="446" customWidth="1"/>
    <col min="9230" max="9233" width="0" style="446" hidden="1" customWidth="1"/>
    <col min="9234" max="9234" width="11.7109375" style="446" customWidth="1"/>
    <col min="9235" max="9235" width="6.42578125" style="446" bestFit="1" customWidth="1"/>
    <col min="9236" max="9236" width="11.7109375" style="446" customWidth="1"/>
    <col min="9237" max="9237" width="0" style="446" hidden="1" customWidth="1"/>
    <col min="9238" max="9238" width="3.7109375" style="446" customWidth="1"/>
    <col min="9239" max="9239" width="11.140625" style="446" bestFit="1" customWidth="1"/>
    <col min="9240" max="9472" width="10.5703125" style="446"/>
    <col min="9473" max="9480" width="0" style="446" hidden="1" customWidth="1"/>
    <col min="9481" max="9483" width="3.7109375" style="446" customWidth="1"/>
    <col min="9484" max="9484" width="12.7109375" style="446" customWidth="1"/>
    <col min="9485" max="9485" width="47.42578125" style="446" customWidth="1"/>
    <col min="9486" max="9489" width="0" style="446" hidden="1" customWidth="1"/>
    <col min="9490" max="9490" width="11.7109375" style="446" customWidth="1"/>
    <col min="9491" max="9491" width="6.42578125" style="446" bestFit="1" customWidth="1"/>
    <col min="9492" max="9492" width="11.7109375" style="446" customWidth="1"/>
    <col min="9493" max="9493" width="0" style="446" hidden="1" customWidth="1"/>
    <col min="9494" max="9494" width="3.7109375" style="446" customWidth="1"/>
    <col min="9495" max="9495" width="11.140625" style="446" bestFit="1" customWidth="1"/>
    <col min="9496" max="9728" width="10.5703125" style="446"/>
    <col min="9729" max="9736" width="0" style="446" hidden="1" customWidth="1"/>
    <col min="9737" max="9739" width="3.7109375" style="446" customWidth="1"/>
    <col min="9740" max="9740" width="12.7109375" style="446" customWidth="1"/>
    <col min="9741" max="9741" width="47.42578125" style="446" customWidth="1"/>
    <col min="9742" max="9745" width="0" style="446" hidden="1" customWidth="1"/>
    <col min="9746" max="9746" width="11.7109375" style="446" customWidth="1"/>
    <col min="9747" max="9747" width="6.42578125" style="446" bestFit="1" customWidth="1"/>
    <col min="9748" max="9748" width="11.7109375" style="446" customWidth="1"/>
    <col min="9749" max="9749" width="0" style="446" hidden="1" customWidth="1"/>
    <col min="9750" max="9750" width="3.7109375" style="446" customWidth="1"/>
    <col min="9751" max="9751" width="11.140625" style="446" bestFit="1" customWidth="1"/>
    <col min="9752" max="9984" width="10.5703125" style="446"/>
    <col min="9985" max="9992" width="0" style="446" hidden="1" customWidth="1"/>
    <col min="9993" max="9995" width="3.7109375" style="446" customWidth="1"/>
    <col min="9996" max="9996" width="12.7109375" style="446" customWidth="1"/>
    <col min="9997" max="9997" width="47.42578125" style="446" customWidth="1"/>
    <col min="9998" max="10001" width="0" style="446" hidden="1" customWidth="1"/>
    <col min="10002" max="10002" width="11.7109375" style="446" customWidth="1"/>
    <col min="10003" max="10003" width="6.42578125" style="446" bestFit="1" customWidth="1"/>
    <col min="10004" max="10004" width="11.7109375" style="446" customWidth="1"/>
    <col min="10005" max="10005" width="0" style="446" hidden="1" customWidth="1"/>
    <col min="10006" max="10006" width="3.7109375" style="446" customWidth="1"/>
    <col min="10007" max="10007" width="11.140625" style="446" bestFit="1" customWidth="1"/>
    <col min="10008" max="10240" width="10.5703125" style="446"/>
    <col min="10241" max="10248" width="0" style="446" hidden="1" customWidth="1"/>
    <col min="10249" max="10251" width="3.7109375" style="446" customWidth="1"/>
    <col min="10252" max="10252" width="12.7109375" style="446" customWidth="1"/>
    <col min="10253" max="10253" width="47.42578125" style="446" customWidth="1"/>
    <col min="10254" max="10257" width="0" style="446" hidden="1" customWidth="1"/>
    <col min="10258" max="10258" width="11.7109375" style="446" customWidth="1"/>
    <col min="10259" max="10259" width="6.42578125" style="446" bestFit="1" customWidth="1"/>
    <col min="10260" max="10260" width="11.7109375" style="446" customWidth="1"/>
    <col min="10261" max="10261" width="0" style="446" hidden="1" customWidth="1"/>
    <col min="10262" max="10262" width="3.7109375" style="446" customWidth="1"/>
    <col min="10263" max="10263" width="11.140625" style="446" bestFit="1" customWidth="1"/>
    <col min="10264" max="10496" width="10.5703125" style="446"/>
    <col min="10497" max="10504" width="0" style="446" hidden="1" customWidth="1"/>
    <col min="10505" max="10507" width="3.7109375" style="446" customWidth="1"/>
    <col min="10508" max="10508" width="12.7109375" style="446" customWidth="1"/>
    <col min="10509" max="10509" width="47.42578125" style="446" customWidth="1"/>
    <col min="10510" max="10513" width="0" style="446" hidden="1" customWidth="1"/>
    <col min="10514" max="10514" width="11.7109375" style="446" customWidth="1"/>
    <col min="10515" max="10515" width="6.42578125" style="446" bestFit="1" customWidth="1"/>
    <col min="10516" max="10516" width="11.7109375" style="446" customWidth="1"/>
    <col min="10517" max="10517" width="0" style="446" hidden="1" customWidth="1"/>
    <col min="10518" max="10518" width="3.7109375" style="446" customWidth="1"/>
    <col min="10519" max="10519" width="11.140625" style="446" bestFit="1" customWidth="1"/>
    <col min="10520" max="10752" width="10.5703125" style="446"/>
    <col min="10753" max="10760" width="0" style="446" hidden="1" customWidth="1"/>
    <col min="10761" max="10763" width="3.7109375" style="446" customWidth="1"/>
    <col min="10764" max="10764" width="12.7109375" style="446" customWidth="1"/>
    <col min="10765" max="10765" width="47.42578125" style="446" customWidth="1"/>
    <col min="10766" max="10769" width="0" style="446" hidden="1" customWidth="1"/>
    <col min="10770" max="10770" width="11.7109375" style="446" customWidth="1"/>
    <col min="10771" max="10771" width="6.42578125" style="446" bestFit="1" customWidth="1"/>
    <col min="10772" max="10772" width="11.7109375" style="446" customWidth="1"/>
    <col min="10773" max="10773" width="0" style="446" hidden="1" customWidth="1"/>
    <col min="10774" max="10774" width="3.7109375" style="446" customWidth="1"/>
    <col min="10775" max="10775" width="11.140625" style="446" bestFit="1" customWidth="1"/>
    <col min="10776" max="11008" width="10.5703125" style="446"/>
    <col min="11009" max="11016" width="0" style="446" hidden="1" customWidth="1"/>
    <col min="11017" max="11019" width="3.7109375" style="446" customWidth="1"/>
    <col min="11020" max="11020" width="12.7109375" style="446" customWidth="1"/>
    <col min="11021" max="11021" width="47.42578125" style="446" customWidth="1"/>
    <col min="11022" max="11025" width="0" style="446" hidden="1" customWidth="1"/>
    <col min="11026" max="11026" width="11.7109375" style="446" customWidth="1"/>
    <col min="11027" max="11027" width="6.42578125" style="446" bestFit="1" customWidth="1"/>
    <col min="11028" max="11028" width="11.7109375" style="446" customWidth="1"/>
    <col min="11029" max="11029" width="0" style="446" hidden="1" customWidth="1"/>
    <col min="11030" max="11030" width="3.7109375" style="446" customWidth="1"/>
    <col min="11031" max="11031" width="11.140625" style="446" bestFit="1" customWidth="1"/>
    <col min="11032" max="11264" width="10.5703125" style="446"/>
    <col min="11265" max="11272" width="0" style="446" hidden="1" customWidth="1"/>
    <col min="11273" max="11275" width="3.7109375" style="446" customWidth="1"/>
    <col min="11276" max="11276" width="12.7109375" style="446" customWidth="1"/>
    <col min="11277" max="11277" width="47.42578125" style="446" customWidth="1"/>
    <col min="11278" max="11281" width="0" style="446" hidden="1" customWidth="1"/>
    <col min="11282" max="11282" width="11.7109375" style="446" customWidth="1"/>
    <col min="11283" max="11283" width="6.42578125" style="446" bestFit="1" customWidth="1"/>
    <col min="11284" max="11284" width="11.7109375" style="446" customWidth="1"/>
    <col min="11285" max="11285" width="0" style="446" hidden="1" customWidth="1"/>
    <col min="11286" max="11286" width="3.7109375" style="446" customWidth="1"/>
    <col min="11287" max="11287" width="11.140625" style="446" bestFit="1" customWidth="1"/>
    <col min="11288" max="11520" width="10.5703125" style="446"/>
    <col min="11521" max="11528" width="0" style="446" hidden="1" customWidth="1"/>
    <col min="11529" max="11531" width="3.7109375" style="446" customWidth="1"/>
    <col min="11532" max="11532" width="12.7109375" style="446" customWidth="1"/>
    <col min="11533" max="11533" width="47.42578125" style="446" customWidth="1"/>
    <col min="11534" max="11537" width="0" style="446" hidden="1" customWidth="1"/>
    <col min="11538" max="11538" width="11.7109375" style="446" customWidth="1"/>
    <col min="11539" max="11539" width="6.42578125" style="446" bestFit="1" customWidth="1"/>
    <col min="11540" max="11540" width="11.7109375" style="446" customWidth="1"/>
    <col min="11541" max="11541" width="0" style="446" hidden="1" customWidth="1"/>
    <col min="11542" max="11542" width="3.7109375" style="446" customWidth="1"/>
    <col min="11543" max="11543" width="11.140625" style="446" bestFit="1" customWidth="1"/>
    <col min="11544" max="11776" width="10.5703125" style="446"/>
    <col min="11777" max="11784" width="0" style="446" hidden="1" customWidth="1"/>
    <col min="11785" max="11787" width="3.7109375" style="446" customWidth="1"/>
    <col min="11788" max="11788" width="12.7109375" style="446" customWidth="1"/>
    <col min="11789" max="11789" width="47.42578125" style="446" customWidth="1"/>
    <col min="11790" max="11793" width="0" style="446" hidden="1" customWidth="1"/>
    <col min="11794" max="11794" width="11.7109375" style="446" customWidth="1"/>
    <col min="11795" max="11795" width="6.42578125" style="446" bestFit="1" customWidth="1"/>
    <col min="11796" max="11796" width="11.7109375" style="446" customWidth="1"/>
    <col min="11797" max="11797" width="0" style="446" hidden="1" customWidth="1"/>
    <col min="11798" max="11798" width="3.7109375" style="446" customWidth="1"/>
    <col min="11799" max="11799" width="11.140625" style="446" bestFit="1" customWidth="1"/>
    <col min="11800" max="12032" width="10.5703125" style="446"/>
    <col min="12033" max="12040" width="0" style="446" hidden="1" customWidth="1"/>
    <col min="12041" max="12043" width="3.7109375" style="446" customWidth="1"/>
    <col min="12044" max="12044" width="12.7109375" style="446" customWidth="1"/>
    <col min="12045" max="12045" width="47.42578125" style="446" customWidth="1"/>
    <col min="12046" max="12049" width="0" style="446" hidden="1" customWidth="1"/>
    <col min="12050" max="12050" width="11.7109375" style="446" customWidth="1"/>
    <col min="12051" max="12051" width="6.42578125" style="446" bestFit="1" customWidth="1"/>
    <col min="12052" max="12052" width="11.7109375" style="446" customWidth="1"/>
    <col min="12053" max="12053" width="0" style="446" hidden="1" customWidth="1"/>
    <col min="12054" max="12054" width="3.7109375" style="446" customWidth="1"/>
    <col min="12055" max="12055" width="11.140625" style="446" bestFit="1" customWidth="1"/>
    <col min="12056" max="12288" width="10.5703125" style="446"/>
    <col min="12289" max="12296" width="0" style="446" hidden="1" customWidth="1"/>
    <col min="12297" max="12299" width="3.7109375" style="446" customWidth="1"/>
    <col min="12300" max="12300" width="12.7109375" style="446" customWidth="1"/>
    <col min="12301" max="12301" width="47.42578125" style="446" customWidth="1"/>
    <col min="12302" max="12305" width="0" style="446" hidden="1" customWidth="1"/>
    <col min="12306" max="12306" width="11.7109375" style="446" customWidth="1"/>
    <col min="12307" max="12307" width="6.42578125" style="446" bestFit="1" customWidth="1"/>
    <col min="12308" max="12308" width="11.7109375" style="446" customWidth="1"/>
    <col min="12309" max="12309" width="0" style="446" hidden="1" customWidth="1"/>
    <col min="12310" max="12310" width="3.7109375" style="446" customWidth="1"/>
    <col min="12311" max="12311" width="11.140625" style="446" bestFit="1" customWidth="1"/>
    <col min="12312" max="12544" width="10.5703125" style="446"/>
    <col min="12545" max="12552" width="0" style="446" hidden="1" customWidth="1"/>
    <col min="12553" max="12555" width="3.7109375" style="446" customWidth="1"/>
    <col min="12556" max="12556" width="12.7109375" style="446" customWidth="1"/>
    <col min="12557" max="12557" width="47.42578125" style="446" customWidth="1"/>
    <col min="12558" max="12561" width="0" style="446" hidden="1" customWidth="1"/>
    <col min="12562" max="12562" width="11.7109375" style="446" customWidth="1"/>
    <col min="12563" max="12563" width="6.42578125" style="446" bestFit="1" customWidth="1"/>
    <col min="12564" max="12564" width="11.7109375" style="446" customWidth="1"/>
    <col min="12565" max="12565" width="0" style="446" hidden="1" customWidth="1"/>
    <col min="12566" max="12566" width="3.7109375" style="446" customWidth="1"/>
    <col min="12567" max="12567" width="11.140625" style="446" bestFit="1" customWidth="1"/>
    <col min="12568" max="12800" width="10.5703125" style="446"/>
    <col min="12801" max="12808" width="0" style="446" hidden="1" customWidth="1"/>
    <col min="12809" max="12811" width="3.7109375" style="446" customWidth="1"/>
    <col min="12812" max="12812" width="12.7109375" style="446" customWidth="1"/>
    <col min="12813" max="12813" width="47.42578125" style="446" customWidth="1"/>
    <col min="12814" max="12817" width="0" style="446" hidden="1" customWidth="1"/>
    <col min="12818" max="12818" width="11.7109375" style="446" customWidth="1"/>
    <col min="12819" max="12819" width="6.42578125" style="446" bestFit="1" customWidth="1"/>
    <col min="12820" max="12820" width="11.7109375" style="446" customWidth="1"/>
    <col min="12821" max="12821" width="0" style="446" hidden="1" customWidth="1"/>
    <col min="12822" max="12822" width="3.7109375" style="446" customWidth="1"/>
    <col min="12823" max="12823" width="11.140625" style="446" bestFit="1" customWidth="1"/>
    <col min="12824" max="13056" width="10.5703125" style="446"/>
    <col min="13057" max="13064" width="0" style="446" hidden="1" customWidth="1"/>
    <col min="13065" max="13067" width="3.7109375" style="446" customWidth="1"/>
    <col min="13068" max="13068" width="12.7109375" style="446" customWidth="1"/>
    <col min="13069" max="13069" width="47.42578125" style="446" customWidth="1"/>
    <col min="13070" max="13073" width="0" style="446" hidden="1" customWidth="1"/>
    <col min="13074" max="13074" width="11.7109375" style="446" customWidth="1"/>
    <col min="13075" max="13075" width="6.42578125" style="446" bestFit="1" customWidth="1"/>
    <col min="13076" max="13076" width="11.7109375" style="446" customWidth="1"/>
    <col min="13077" max="13077" width="0" style="446" hidden="1" customWidth="1"/>
    <col min="13078" max="13078" width="3.7109375" style="446" customWidth="1"/>
    <col min="13079" max="13079" width="11.140625" style="446" bestFit="1" customWidth="1"/>
    <col min="13080" max="13312" width="10.5703125" style="446"/>
    <col min="13313" max="13320" width="0" style="446" hidden="1" customWidth="1"/>
    <col min="13321" max="13323" width="3.7109375" style="446" customWidth="1"/>
    <col min="13324" max="13324" width="12.7109375" style="446" customWidth="1"/>
    <col min="13325" max="13325" width="47.42578125" style="446" customWidth="1"/>
    <col min="13326" max="13329" width="0" style="446" hidden="1" customWidth="1"/>
    <col min="13330" max="13330" width="11.7109375" style="446" customWidth="1"/>
    <col min="13331" max="13331" width="6.42578125" style="446" bestFit="1" customWidth="1"/>
    <col min="13332" max="13332" width="11.7109375" style="446" customWidth="1"/>
    <col min="13333" max="13333" width="0" style="446" hidden="1" customWidth="1"/>
    <col min="13334" max="13334" width="3.7109375" style="446" customWidth="1"/>
    <col min="13335" max="13335" width="11.140625" style="446" bestFit="1" customWidth="1"/>
    <col min="13336" max="13568" width="10.5703125" style="446"/>
    <col min="13569" max="13576" width="0" style="446" hidden="1" customWidth="1"/>
    <col min="13577" max="13579" width="3.7109375" style="446" customWidth="1"/>
    <col min="13580" max="13580" width="12.7109375" style="446" customWidth="1"/>
    <col min="13581" max="13581" width="47.42578125" style="446" customWidth="1"/>
    <col min="13582" max="13585" width="0" style="446" hidden="1" customWidth="1"/>
    <col min="13586" max="13586" width="11.7109375" style="446" customWidth="1"/>
    <col min="13587" max="13587" width="6.42578125" style="446" bestFit="1" customWidth="1"/>
    <col min="13588" max="13588" width="11.7109375" style="446" customWidth="1"/>
    <col min="13589" max="13589" width="0" style="446" hidden="1" customWidth="1"/>
    <col min="13590" max="13590" width="3.7109375" style="446" customWidth="1"/>
    <col min="13591" max="13591" width="11.140625" style="446" bestFit="1" customWidth="1"/>
    <col min="13592" max="13824" width="10.5703125" style="446"/>
    <col min="13825" max="13832" width="0" style="446" hidden="1" customWidth="1"/>
    <col min="13833" max="13835" width="3.7109375" style="446" customWidth="1"/>
    <col min="13836" max="13836" width="12.7109375" style="446" customWidth="1"/>
    <col min="13837" max="13837" width="47.42578125" style="446" customWidth="1"/>
    <col min="13838" max="13841" width="0" style="446" hidden="1" customWidth="1"/>
    <col min="13842" max="13842" width="11.7109375" style="446" customWidth="1"/>
    <col min="13843" max="13843" width="6.42578125" style="446" bestFit="1" customWidth="1"/>
    <col min="13844" max="13844" width="11.7109375" style="446" customWidth="1"/>
    <col min="13845" max="13845" width="0" style="446" hidden="1" customWidth="1"/>
    <col min="13846" max="13846" width="3.7109375" style="446" customWidth="1"/>
    <col min="13847" max="13847" width="11.140625" style="446" bestFit="1" customWidth="1"/>
    <col min="13848" max="14080" width="10.5703125" style="446"/>
    <col min="14081" max="14088" width="0" style="446" hidden="1" customWidth="1"/>
    <col min="14089" max="14091" width="3.7109375" style="446" customWidth="1"/>
    <col min="14092" max="14092" width="12.7109375" style="446" customWidth="1"/>
    <col min="14093" max="14093" width="47.42578125" style="446" customWidth="1"/>
    <col min="14094" max="14097" width="0" style="446" hidden="1" customWidth="1"/>
    <col min="14098" max="14098" width="11.7109375" style="446" customWidth="1"/>
    <col min="14099" max="14099" width="6.42578125" style="446" bestFit="1" customWidth="1"/>
    <col min="14100" max="14100" width="11.7109375" style="446" customWidth="1"/>
    <col min="14101" max="14101" width="0" style="446" hidden="1" customWidth="1"/>
    <col min="14102" max="14102" width="3.7109375" style="446" customWidth="1"/>
    <col min="14103" max="14103" width="11.140625" style="446" bestFit="1" customWidth="1"/>
    <col min="14104" max="14336" width="10.5703125" style="446"/>
    <col min="14337" max="14344" width="0" style="446" hidden="1" customWidth="1"/>
    <col min="14345" max="14347" width="3.7109375" style="446" customWidth="1"/>
    <col min="14348" max="14348" width="12.7109375" style="446" customWidth="1"/>
    <col min="14349" max="14349" width="47.42578125" style="446" customWidth="1"/>
    <col min="14350" max="14353" width="0" style="446" hidden="1" customWidth="1"/>
    <col min="14354" max="14354" width="11.7109375" style="446" customWidth="1"/>
    <col min="14355" max="14355" width="6.42578125" style="446" bestFit="1" customWidth="1"/>
    <col min="14356" max="14356" width="11.7109375" style="446" customWidth="1"/>
    <col min="14357" max="14357" width="0" style="446" hidden="1" customWidth="1"/>
    <col min="14358" max="14358" width="3.7109375" style="446" customWidth="1"/>
    <col min="14359" max="14359" width="11.140625" style="446" bestFit="1" customWidth="1"/>
    <col min="14360" max="14592" width="10.5703125" style="446"/>
    <col min="14593" max="14600" width="0" style="446" hidden="1" customWidth="1"/>
    <col min="14601" max="14603" width="3.7109375" style="446" customWidth="1"/>
    <col min="14604" max="14604" width="12.7109375" style="446" customWidth="1"/>
    <col min="14605" max="14605" width="47.42578125" style="446" customWidth="1"/>
    <col min="14606" max="14609" width="0" style="446" hidden="1" customWidth="1"/>
    <col min="14610" max="14610" width="11.7109375" style="446" customWidth="1"/>
    <col min="14611" max="14611" width="6.42578125" style="446" bestFit="1" customWidth="1"/>
    <col min="14612" max="14612" width="11.7109375" style="446" customWidth="1"/>
    <col min="14613" max="14613" width="0" style="446" hidden="1" customWidth="1"/>
    <col min="14614" max="14614" width="3.7109375" style="446" customWidth="1"/>
    <col min="14615" max="14615" width="11.140625" style="446" bestFit="1" customWidth="1"/>
    <col min="14616" max="14848" width="10.5703125" style="446"/>
    <col min="14849" max="14856" width="0" style="446" hidden="1" customWidth="1"/>
    <col min="14857" max="14859" width="3.7109375" style="446" customWidth="1"/>
    <col min="14860" max="14860" width="12.7109375" style="446" customWidth="1"/>
    <col min="14861" max="14861" width="47.42578125" style="446" customWidth="1"/>
    <col min="14862" max="14865" width="0" style="446" hidden="1" customWidth="1"/>
    <col min="14866" max="14866" width="11.7109375" style="446" customWidth="1"/>
    <col min="14867" max="14867" width="6.42578125" style="446" bestFit="1" customWidth="1"/>
    <col min="14868" max="14868" width="11.7109375" style="446" customWidth="1"/>
    <col min="14869" max="14869" width="0" style="446" hidden="1" customWidth="1"/>
    <col min="14870" max="14870" width="3.7109375" style="446" customWidth="1"/>
    <col min="14871" max="14871" width="11.140625" style="446" bestFit="1" customWidth="1"/>
    <col min="14872" max="15104" width="10.5703125" style="446"/>
    <col min="15105" max="15112" width="0" style="446" hidden="1" customWidth="1"/>
    <col min="15113" max="15115" width="3.7109375" style="446" customWidth="1"/>
    <col min="15116" max="15116" width="12.7109375" style="446" customWidth="1"/>
    <col min="15117" max="15117" width="47.42578125" style="446" customWidth="1"/>
    <col min="15118" max="15121" width="0" style="446" hidden="1" customWidth="1"/>
    <col min="15122" max="15122" width="11.7109375" style="446" customWidth="1"/>
    <col min="15123" max="15123" width="6.42578125" style="446" bestFit="1" customWidth="1"/>
    <col min="15124" max="15124" width="11.7109375" style="446" customWidth="1"/>
    <col min="15125" max="15125" width="0" style="446" hidden="1" customWidth="1"/>
    <col min="15126" max="15126" width="3.7109375" style="446" customWidth="1"/>
    <col min="15127" max="15127" width="11.140625" style="446" bestFit="1" customWidth="1"/>
    <col min="15128" max="15360" width="10.5703125" style="446"/>
    <col min="15361" max="15368" width="0" style="446" hidden="1" customWidth="1"/>
    <col min="15369" max="15371" width="3.7109375" style="446" customWidth="1"/>
    <col min="15372" max="15372" width="12.7109375" style="446" customWidth="1"/>
    <col min="15373" max="15373" width="47.42578125" style="446" customWidth="1"/>
    <col min="15374" max="15377" width="0" style="446" hidden="1" customWidth="1"/>
    <col min="15378" max="15378" width="11.7109375" style="446" customWidth="1"/>
    <col min="15379" max="15379" width="6.42578125" style="446" bestFit="1" customWidth="1"/>
    <col min="15380" max="15380" width="11.7109375" style="446" customWidth="1"/>
    <col min="15381" max="15381" width="0" style="446" hidden="1" customWidth="1"/>
    <col min="15382" max="15382" width="3.7109375" style="446" customWidth="1"/>
    <col min="15383" max="15383" width="11.140625" style="446" bestFit="1" customWidth="1"/>
    <col min="15384" max="15616" width="10.5703125" style="446"/>
    <col min="15617" max="15624" width="0" style="446" hidden="1" customWidth="1"/>
    <col min="15625" max="15627" width="3.7109375" style="446" customWidth="1"/>
    <col min="15628" max="15628" width="12.7109375" style="446" customWidth="1"/>
    <col min="15629" max="15629" width="47.42578125" style="446" customWidth="1"/>
    <col min="15630" max="15633" width="0" style="446" hidden="1" customWidth="1"/>
    <col min="15634" max="15634" width="11.7109375" style="446" customWidth="1"/>
    <col min="15635" max="15635" width="6.42578125" style="446" bestFit="1" customWidth="1"/>
    <col min="15636" max="15636" width="11.7109375" style="446" customWidth="1"/>
    <col min="15637" max="15637" width="0" style="446" hidden="1" customWidth="1"/>
    <col min="15638" max="15638" width="3.7109375" style="446" customWidth="1"/>
    <col min="15639" max="15639" width="11.140625" style="446" bestFit="1" customWidth="1"/>
    <col min="15640" max="15872" width="10.5703125" style="446"/>
    <col min="15873" max="15880" width="0" style="446" hidden="1" customWidth="1"/>
    <col min="15881" max="15883" width="3.7109375" style="446" customWidth="1"/>
    <col min="15884" max="15884" width="12.7109375" style="446" customWidth="1"/>
    <col min="15885" max="15885" width="47.42578125" style="446" customWidth="1"/>
    <col min="15886" max="15889" width="0" style="446" hidden="1" customWidth="1"/>
    <col min="15890" max="15890" width="11.7109375" style="446" customWidth="1"/>
    <col min="15891" max="15891" width="6.42578125" style="446" bestFit="1" customWidth="1"/>
    <col min="15892" max="15892" width="11.7109375" style="446" customWidth="1"/>
    <col min="15893" max="15893" width="0" style="446" hidden="1" customWidth="1"/>
    <col min="15894" max="15894" width="3.7109375" style="446" customWidth="1"/>
    <col min="15895" max="15895" width="11.140625" style="446" bestFit="1" customWidth="1"/>
    <col min="15896" max="16128" width="10.5703125" style="446"/>
    <col min="16129" max="16136" width="0" style="446" hidden="1" customWidth="1"/>
    <col min="16137" max="16139" width="3.7109375" style="446" customWidth="1"/>
    <col min="16140" max="16140" width="12.7109375" style="446" customWidth="1"/>
    <col min="16141" max="16141" width="47.42578125" style="446" customWidth="1"/>
    <col min="16142" max="16145" width="0" style="446" hidden="1" customWidth="1"/>
    <col min="16146" max="16146" width="11.7109375" style="446" customWidth="1"/>
    <col min="16147" max="16147" width="6.42578125" style="446" bestFit="1" customWidth="1"/>
    <col min="16148" max="16148" width="11.7109375" style="446" customWidth="1"/>
    <col min="16149" max="16149" width="0" style="446" hidden="1" customWidth="1"/>
    <col min="16150" max="16150" width="3.7109375" style="446" customWidth="1"/>
    <col min="16151" max="16151" width="11.140625" style="446" bestFit="1" customWidth="1"/>
    <col min="16152" max="16384" width="10.5703125" style="446"/>
  </cols>
  <sheetData>
    <row r="1" spans="1:34" hidden="1"/>
    <row r="2" spans="1:34" hidden="1"/>
    <row r="3" spans="1:34" hidden="1"/>
    <row r="4" spans="1:34" ht="3" customHeight="1">
      <c r="J4" s="451"/>
      <c r="K4" s="451"/>
      <c r="L4" s="447"/>
      <c r="M4" s="447"/>
      <c r="N4" s="447"/>
      <c r="O4" s="454"/>
      <c r="P4" s="454"/>
      <c r="Q4" s="454"/>
      <c r="R4" s="454"/>
      <c r="S4" s="454"/>
      <c r="T4" s="454"/>
      <c r="U4" s="447"/>
    </row>
    <row r="5" spans="1:34" ht="22.5" customHeight="1">
      <c r="J5" s="451"/>
      <c r="K5" s="451"/>
      <c r="L5" s="1306" t="s">
        <v>616</v>
      </c>
      <c r="M5" s="1306"/>
      <c r="N5" s="1306"/>
      <c r="O5" s="1306"/>
      <c r="P5" s="1306"/>
      <c r="Q5" s="1306"/>
      <c r="R5" s="1306"/>
      <c r="S5" s="1306"/>
      <c r="T5" s="1306"/>
      <c r="U5" s="467"/>
    </row>
    <row r="6" spans="1:34" ht="3" customHeight="1">
      <c r="J6" s="451"/>
      <c r="K6" s="451"/>
      <c r="L6" s="447"/>
      <c r="M6" s="447"/>
      <c r="N6" s="447"/>
      <c r="O6" s="450"/>
      <c r="P6" s="450"/>
      <c r="Q6" s="450"/>
      <c r="R6" s="450"/>
      <c r="S6" s="450"/>
      <c r="T6" s="450"/>
      <c r="U6" s="447"/>
    </row>
    <row r="7" spans="1:34" s="746" customFormat="1" ht="5.25" hidden="1">
      <c r="A7" s="1122"/>
      <c r="B7" s="1122"/>
      <c r="C7" s="1122"/>
      <c r="D7" s="1122"/>
      <c r="E7" s="1122"/>
      <c r="F7" s="1122"/>
      <c r="G7" s="1122"/>
      <c r="H7" s="1122"/>
      <c r="L7" s="1173"/>
      <c r="M7" s="1046"/>
      <c r="O7" s="1282"/>
      <c r="P7" s="1282"/>
      <c r="Q7" s="1282"/>
      <c r="R7" s="1282"/>
      <c r="S7" s="1282"/>
      <c r="T7" s="1282"/>
      <c r="U7" s="780"/>
      <c r="V7" s="780"/>
      <c r="X7" s="1122"/>
      <c r="Y7" s="1122"/>
      <c r="Z7" s="1122"/>
      <c r="AA7" s="1122"/>
      <c r="AB7" s="1122"/>
    </row>
    <row r="8" spans="1:34" s="539" customFormat="1" ht="18.75">
      <c r="A8" s="559"/>
      <c r="B8" s="559"/>
      <c r="C8" s="559"/>
      <c r="D8" s="559"/>
      <c r="E8" s="559"/>
      <c r="F8" s="559"/>
      <c r="G8" s="559"/>
      <c r="H8" s="559"/>
      <c r="L8" s="469"/>
      <c r="M8" s="586" t="str">
        <f>"Дата подачи заявления об "&amp;IF(datePr_ch="","утверждении","изменении") &amp; " тарифов"</f>
        <v>Дата подачи заявления об утверждении тарифов</v>
      </c>
      <c r="N8" s="1126"/>
      <c r="O8" s="1283" t="str">
        <f>IF(datePr_ch="",IF(datePr="","",datePr),datePr_ch)</f>
        <v>31.08.2022</v>
      </c>
      <c r="P8" s="1283"/>
      <c r="Q8" s="1283"/>
      <c r="R8" s="1283"/>
      <c r="S8" s="1283"/>
      <c r="T8" s="1283"/>
      <c r="U8" s="635"/>
      <c r="X8" s="559"/>
      <c r="Y8" s="559"/>
      <c r="Z8" s="559"/>
      <c r="AA8" s="559"/>
      <c r="AB8" s="559"/>
      <c r="AC8" s="559"/>
      <c r="AD8" s="559"/>
      <c r="AE8" s="559"/>
      <c r="AF8" s="559"/>
      <c r="AG8" s="559"/>
      <c r="AH8" s="559"/>
    </row>
    <row r="9" spans="1:34" s="461" customFormat="1" ht="22.5">
      <c r="A9" s="475"/>
      <c r="B9" s="475"/>
      <c r="C9" s="475"/>
      <c r="D9" s="475"/>
      <c r="E9" s="475"/>
      <c r="F9" s="475"/>
      <c r="G9" s="475"/>
      <c r="H9" s="475"/>
      <c r="L9" s="522"/>
      <c r="M9" s="586" t="str">
        <f>"Номер подачи заявления об "&amp;IF(numberPr_ch="","утверждении","изменении") &amp; " тарифов"</f>
        <v>Номер подачи заявления об утверждении тарифов</v>
      </c>
      <c r="N9" s="1126"/>
      <c r="O9" s="1283" t="str">
        <f>IF(numberPr_ch="",IF(numberPr="","",numberPr),numberPr_ch)</f>
        <v>Исх.№ 5191/05-02 (Вх.№ 7599)</v>
      </c>
      <c r="P9" s="1283"/>
      <c r="Q9" s="1283"/>
      <c r="R9" s="1283"/>
      <c r="S9" s="1283"/>
      <c r="T9" s="1283"/>
      <c r="U9" s="635"/>
      <c r="X9" s="475"/>
      <c r="Y9" s="475"/>
      <c r="Z9" s="475"/>
      <c r="AA9" s="475"/>
      <c r="AB9" s="475"/>
      <c r="AC9" s="475"/>
      <c r="AD9" s="475"/>
      <c r="AE9" s="475"/>
      <c r="AF9" s="475"/>
      <c r="AG9" s="475"/>
      <c r="AH9" s="475"/>
    </row>
    <row r="10" spans="1:34" s="746" customFormat="1" ht="5.25" hidden="1">
      <c r="A10" s="1122"/>
      <c r="B10" s="1122"/>
      <c r="C10" s="1122"/>
      <c r="D10" s="1122"/>
      <c r="E10" s="1122"/>
      <c r="F10" s="1122"/>
      <c r="G10" s="1122"/>
      <c r="H10" s="1122"/>
      <c r="L10" s="1173"/>
      <c r="M10" s="1046"/>
      <c r="O10" s="1282"/>
      <c r="P10" s="1282"/>
      <c r="Q10" s="1282"/>
      <c r="R10" s="1282"/>
      <c r="S10" s="1282"/>
      <c r="T10" s="1282"/>
      <c r="U10" s="780"/>
      <c r="V10" s="780"/>
      <c r="X10" s="1122"/>
      <c r="Y10" s="1122"/>
      <c r="Z10" s="1122"/>
      <c r="AA10" s="1122"/>
      <c r="AB10" s="1122"/>
    </row>
    <row r="11" spans="1:34" s="461" customFormat="1" ht="11.25" hidden="1">
      <c r="A11" s="475"/>
      <c r="B11" s="475"/>
      <c r="C11" s="475"/>
      <c r="D11" s="475"/>
      <c r="E11" s="475"/>
      <c r="F11" s="475"/>
      <c r="G11" s="475"/>
      <c r="H11" s="475"/>
      <c r="L11" s="522"/>
      <c r="M11" s="522"/>
      <c r="N11" s="536"/>
      <c r="O11" s="551"/>
      <c r="P11" s="551"/>
      <c r="Q11" s="551"/>
      <c r="R11" s="551"/>
      <c r="S11" s="551"/>
      <c r="T11" s="551"/>
      <c r="U11" s="473" t="s">
        <v>371</v>
      </c>
      <c r="X11" s="475"/>
      <c r="Y11" s="475"/>
      <c r="Z11" s="475"/>
      <c r="AA11" s="475"/>
      <c r="AB11" s="475"/>
      <c r="AC11" s="475"/>
      <c r="AD11" s="475"/>
      <c r="AE11" s="475"/>
      <c r="AF11" s="475"/>
      <c r="AG11" s="475"/>
      <c r="AH11" s="475"/>
    </row>
    <row r="12" spans="1:34" ht="15" customHeight="1">
      <c r="J12" s="451"/>
      <c r="K12" s="451"/>
      <c r="L12" s="447"/>
      <c r="M12" s="447"/>
      <c r="N12" s="447"/>
      <c r="O12" s="1325"/>
      <c r="P12" s="1325"/>
      <c r="Q12" s="1325"/>
      <c r="R12" s="1325"/>
      <c r="S12" s="1325"/>
      <c r="T12" s="1325"/>
      <c r="U12" s="1325"/>
    </row>
    <row r="13" spans="1:34">
      <c r="J13" s="451"/>
      <c r="K13" s="451"/>
      <c r="L13" s="1234" t="s">
        <v>445</v>
      </c>
      <c r="M13" s="1234"/>
      <c r="N13" s="1234"/>
      <c r="O13" s="1234"/>
      <c r="P13" s="1234"/>
      <c r="Q13" s="1234"/>
      <c r="R13" s="1234"/>
      <c r="S13" s="1234"/>
      <c r="T13" s="1234"/>
      <c r="U13" s="1234"/>
      <c r="V13" s="1234"/>
      <c r="W13" s="1234" t="s">
        <v>446</v>
      </c>
    </row>
    <row r="14" spans="1:34" ht="14.25" customHeight="1">
      <c r="J14" s="451"/>
      <c r="K14" s="451"/>
      <c r="L14" s="1290" t="s">
        <v>91</v>
      </c>
      <c r="M14" s="1290" t="s">
        <v>602</v>
      </c>
      <c r="N14" s="491"/>
      <c r="O14" s="1291" t="s">
        <v>604</v>
      </c>
      <c r="P14" s="1292"/>
      <c r="Q14" s="1292"/>
      <c r="R14" s="1292"/>
      <c r="S14" s="1292"/>
      <c r="T14" s="1293"/>
      <c r="U14" s="1301" t="s">
        <v>339</v>
      </c>
      <c r="V14" s="1287" t="s">
        <v>274</v>
      </c>
      <c r="W14" s="1234"/>
    </row>
    <row r="15" spans="1:34" s="493" customFormat="1" ht="14.25" customHeight="1">
      <c r="A15" s="554"/>
      <c r="B15" s="554"/>
      <c r="C15" s="554"/>
      <c r="D15" s="554"/>
      <c r="E15" s="554"/>
      <c r="F15" s="554"/>
      <c r="G15" s="560"/>
      <c r="H15" s="560"/>
      <c r="I15" s="501"/>
      <c r="J15" s="499"/>
      <c r="K15" s="499"/>
      <c r="L15" s="1290"/>
      <c r="M15" s="1290"/>
      <c r="N15" s="491"/>
      <c r="O15" s="1296" t="s">
        <v>675</v>
      </c>
      <c r="P15" s="1294" t="s">
        <v>270</v>
      </c>
      <c r="Q15" s="1295"/>
      <c r="R15" s="1299" t="s">
        <v>615</v>
      </c>
      <c r="S15" s="1299"/>
      <c r="T15" s="1300"/>
      <c r="U15" s="1302"/>
      <c r="V15" s="1288"/>
      <c r="W15" s="1234"/>
      <c r="X15" s="554"/>
      <c r="Y15" s="554"/>
      <c r="Z15" s="554"/>
      <c r="AA15" s="554"/>
      <c r="AB15" s="554"/>
      <c r="AC15" s="554"/>
      <c r="AD15" s="554"/>
      <c r="AE15" s="554"/>
      <c r="AF15" s="554"/>
      <c r="AG15" s="554"/>
      <c r="AH15" s="554"/>
    </row>
    <row r="16" spans="1:34" ht="33.75">
      <c r="J16" s="451"/>
      <c r="K16" s="451"/>
      <c r="L16" s="1290"/>
      <c r="M16" s="1290"/>
      <c r="N16" s="490"/>
      <c r="O16" s="1297"/>
      <c r="P16" s="505" t="s">
        <v>670</v>
      </c>
      <c r="Q16" s="505" t="s">
        <v>671</v>
      </c>
      <c r="R16" s="506" t="s">
        <v>273</v>
      </c>
      <c r="S16" s="1285" t="s">
        <v>272</v>
      </c>
      <c r="T16" s="1286"/>
      <c r="U16" s="1303"/>
      <c r="V16" s="1289"/>
      <c r="W16" s="1234"/>
    </row>
    <row r="17" spans="1:35">
      <c r="J17" s="451"/>
      <c r="K17" s="459">
        <v>1</v>
      </c>
      <c r="L17" s="495" t="s">
        <v>92</v>
      </c>
      <c r="M17" s="495" t="s">
        <v>48</v>
      </c>
      <c r="N17" s="466" t="s">
        <v>48</v>
      </c>
      <c r="O17" s="457">
        <f ca="1">OFFSET(O17,0,-1)+1</f>
        <v>3</v>
      </c>
      <c r="P17" s="457">
        <f ca="1">OFFSET(P17,0,-1)+1</f>
        <v>4</v>
      </c>
      <c r="Q17" s="457">
        <f ca="1">OFFSET(Q17,0,-1)+1</f>
        <v>5</v>
      </c>
      <c r="R17" s="457">
        <f ca="1">OFFSET(R17,0,-1)+1</f>
        <v>6</v>
      </c>
      <c r="S17" s="1308">
        <f ca="1">OFFSET(S17,0,-1)+1</f>
        <v>7</v>
      </c>
      <c r="T17" s="1308"/>
      <c r="U17" s="457">
        <f ca="1">OFFSET(U17,0,-2)+1</f>
        <v>8</v>
      </c>
      <c r="V17" s="620">
        <f ca="1">OFFSET(V17,0,-1)</f>
        <v>8</v>
      </c>
      <c r="W17" s="457">
        <f ca="1">OFFSET(W17,0,-1)+1</f>
        <v>9</v>
      </c>
    </row>
    <row r="18" spans="1:35" ht="22.5">
      <c r="A18" s="1309">
        <v>1</v>
      </c>
      <c r="B18" s="906"/>
      <c r="C18" s="906"/>
      <c r="D18" s="906"/>
      <c r="E18" s="907"/>
      <c r="F18" s="908"/>
      <c r="G18" s="908"/>
      <c r="H18" s="908"/>
      <c r="I18" s="909"/>
      <c r="J18" s="904"/>
      <c r="K18" s="911"/>
      <c r="L18" s="562" t="e">
        <f ca="1">mergeValue(A18)</f>
        <v>#NAME?</v>
      </c>
      <c r="M18" s="610" t="s">
        <v>19</v>
      </c>
      <c r="N18" s="549"/>
      <c r="O18" s="1321"/>
      <c r="P18" s="1321"/>
      <c r="Q18" s="1321"/>
      <c r="R18" s="1321"/>
      <c r="S18" s="1321"/>
      <c r="T18" s="1321"/>
      <c r="U18" s="1321"/>
      <c r="V18" s="1321"/>
      <c r="W18" s="1130" t="s">
        <v>718</v>
      </c>
    </row>
    <row r="19" spans="1:35" ht="22.5">
      <c r="A19" s="1309"/>
      <c r="B19" s="1309">
        <v>1</v>
      </c>
      <c r="C19" s="906"/>
      <c r="D19" s="906"/>
      <c r="E19" s="908"/>
      <c r="F19" s="908"/>
      <c r="G19" s="908"/>
      <c r="H19" s="908"/>
      <c r="I19" s="903"/>
      <c r="J19" s="902"/>
      <c r="K19" s="905"/>
      <c r="L19" s="562" t="e">
        <f ca="1">mergeValue(A19) &amp;"."&amp; mergeValue(B19)</f>
        <v>#NAME?</v>
      </c>
      <c r="M19" s="516" t="s">
        <v>15</v>
      </c>
      <c r="N19" s="549"/>
      <c r="O19" s="1321"/>
      <c r="P19" s="1321"/>
      <c r="Q19" s="1321"/>
      <c r="R19" s="1321"/>
      <c r="S19" s="1321"/>
      <c r="T19" s="1321"/>
      <c r="U19" s="1321"/>
      <c r="V19" s="1321"/>
      <c r="W19" s="1130" t="s">
        <v>459</v>
      </c>
    </row>
    <row r="20" spans="1:35" ht="22.5">
      <c r="A20" s="1309"/>
      <c r="B20" s="1309"/>
      <c r="C20" s="1309">
        <v>1</v>
      </c>
      <c r="D20" s="906"/>
      <c r="E20" s="908"/>
      <c r="F20" s="908"/>
      <c r="G20" s="908"/>
      <c r="H20" s="908"/>
      <c r="I20" s="910"/>
      <c r="J20" s="902"/>
      <c r="K20" s="905"/>
      <c r="L20" s="562" t="e">
        <f ca="1">mergeValue(A20) &amp;"."&amp; mergeValue(B20)&amp;"."&amp; mergeValue(C20)</f>
        <v>#NAME?</v>
      </c>
      <c r="M20" s="517" t="s">
        <v>7</v>
      </c>
      <c r="N20" s="549"/>
      <c r="O20" s="1321"/>
      <c r="P20" s="1321"/>
      <c r="Q20" s="1321"/>
      <c r="R20" s="1321"/>
      <c r="S20" s="1321"/>
      <c r="T20" s="1321"/>
      <c r="U20" s="1321"/>
      <c r="V20" s="1321"/>
      <c r="W20" s="1130" t="s">
        <v>600</v>
      </c>
    </row>
    <row r="21" spans="1:35" ht="22.5">
      <c r="A21" s="1309"/>
      <c r="B21" s="1309"/>
      <c r="C21" s="1309"/>
      <c r="D21" s="1309">
        <v>1</v>
      </c>
      <c r="E21" s="908"/>
      <c r="F21" s="908"/>
      <c r="G21" s="908"/>
      <c r="H21" s="908"/>
      <c r="I21" s="910"/>
      <c r="J21" s="902"/>
      <c r="K21" s="905"/>
      <c r="L21" s="562" t="e">
        <f ca="1">mergeValue(A21) &amp;"."&amp; mergeValue(B21)&amp;"."&amp; mergeValue(C21)&amp;"."&amp; mergeValue(D21)</f>
        <v>#NAME?</v>
      </c>
      <c r="M21" s="518" t="s">
        <v>21</v>
      </c>
      <c r="N21" s="549"/>
      <c r="O21" s="1321"/>
      <c r="P21" s="1321"/>
      <c r="Q21" s="1321"/>
      <c r="R21" s="1321"/>
      <c r="S21" s="1321"/>
      <c r="T21" s="1321"/>
      <c r="U21" s="1321"/>
      <c r="V21" s="1321"/>
      <c r="W21" s="1130" t="s">
        <v>601</v>
      </c>
    </row>
    <row r="22" spans="1:35" ht="11.25" hidden="1" customHeight="1">
      <c r="A22" s="1309"/>
      <c r="B22" s="1309"/>
      <c r="C22" s="1309"/>
      <c r="D22" s="1309"/>
      <c r="E22" s="1309">
        <v>1</v>
      </c>
      <c r="F22" s="908"/>
      <c r="G22" s="908"/>
      <c r="H22" s="906">
        <v>1</v>
      </c>
      <c r="I22" s="1309">
        <v>1</v>
      </c>
      <c r="J22" s="908"/>
      <c r="K22" s="913"/>
      <c r="L22" s="562"/>
      <c r="M22" s="524"/>
      <c r="N22" s="550"/>
      <c r="O22" s="600"/>
      <c r="P22" s="600"/>
      <c r="Q22" s="600"/>
      <c r="R22" s="600"/>
      <c r="S22" s="600"/>
      <c r="T22" s="600"/>
      <c r="U22" s="600"/>
      <c r="V22" s="478"/>
      <c r="W22" s="1090"/>
    </row>
    <row r="23" spans="1:35" ht="33.75">
      <c r="A23" s="1309"/>
      <c r="B23" s="1309"/>
      <c r="C23" s="1309"/>
      <c r="D23" s="1309"/>
      <c r="E23" s="1309"/>
      <c r="F23" s="1309">
        <v>1</v>
      </c>
      <c r="G23" s="906"/>
      <c r="H23" s="906"/>
      <c r="I23" s="1309"/>
      <c r="J23" s="1309">
        <v>1</v>
      </c>
      <c r="K23" s="914"/>
      <c r="L23" s="562" t="e">
        <f ca="1">mergeValue(A23) &amp;"."&amp; mergeValue(B23)&amp;"."&amp; mergeValue(C23)&amp;"."&amp; mergeValue(D23)&amp;"."&amp;  mergeValue(F23)</f>
        <v>#NAME?</v>
      </c>
      <c r="M23" s="525" t="s">
        <v>9</v>
      </c>
      <c r="N23" s="550"/>
      <c r="O23" s="1311"/>
      <c r="P23" s="1311"/>
      <c r="Q23" s="1311"/>
      <c r="R23" s="1311"/>
      <c r="S23" s="1311"/>
      <c r="T23" s="1311"/>
      <c r="U23" s="1311"/>
      <c r="V23" s="1311"/>
      <c r="W23" s="1130" t="s">
        <v>720</v>
      </c>
      <c r="Y23" s="474" t="e">
        <f ca="1">strCheckUnique(Z23:Z26)</f>
        <v>#NAME?</v>
      </c>
      <c r="AA23" s="474"/>
    </row>
    <row r="24" spans="1:35" ht="99" customHeight="1">
      <c r="A24" s="1309"/>
      <c r="B24" s="1309"/>
      <c r="C24" s="1309"/>
      <c r="D24" s="1309"/>
      <c r="E24" s="1309"/>
      <c r="F24" s="1309"/>
      <c r="G24" s="906">
        <v>1</v>
      </c>
      <c r="H24" s="906"/>
      <c r="I24" s="1309"/>
      <c r="J24" s="1309"/>
      <c r="K24" s="914">
        <v>1</v>
      </c>
      <c r="L24" s="562" t="e">
        <f ca="1">mergeValue(A24) &amp;"."&amp; mergeValue(B24)&amp;"."&amp; mergeValue(C24)&amp;"."&amp; mergeValue(D24)&amp;"."&amp; mergeValue(F24)&amp;"."&amp; mergeValue(G24)</f>
        <v>#NAME?</v>
      </c>
      <c r="M24" s="1088"/>
      <c r="N24" s="555"/>
      <c r="O24" s="532"/>
      <c r="P24" s="532"/>
      <c r="Q24" s="1040"/>
      <c r="R24" s="1315"/>
      <c r="S24" s="1305" t="s">
        <v>83</v>
      </c>
      <c r="T24" s="1315"/>
      <c r="U24" s="1305" t="s">
        <v>84</v>
      </c>
      <c r="V24" s="547"/>
      <c r="W24" s="1279" t="s">
        <v>733</v>
      </c>
      <c r="X24" s="470" t="e">
        <f ca="1">strCheckDate(O25:V25)</f>
        <v>#NAME?</v>
      </c>
      <c r="Y24" s="474"/>
      <c r="Z24" s="474" t="str">
        <f>IF(M24="","",M24 )</f>
        <v/>
      </c>
      <c r="AA24" s="474"/>
      <c r="AB24" s="474"/>
      <c r="AC24" s="474"/>
    </row>
    <row r="25" spans="1:35" ht="11.25" hidden="1">
      <c r="A25" s="1309"/>
      <c r="B25" s="1309"/>
      <c r="C25" s="1309"/>
      <c r="D25" s="1309"/>
      <c r="E25" s="1309"/>
      <c r="F25" s="1309"/>
      <c r="G25" s="906"/>
      <c r="H25" s="906"/>
      <c r="I25" s="1309"/>
      <c r="J25" s="1309"/>
      <c r="K25" s="914"/>
      <c r="L25" s="569"/>
      <c r="M25" s="615"/>
      <c r="N25" s="555"/>
      <c r="O25" s="532"/>
      <c r="P25" s="532"/>
      <c r="Q25" s="553" t="str">
        <f>R24 &amp; "-" &amp; T24</f>
        <v>-</v>
      </c>
      <c r="R25" s="1304"/>
      <c r="S25" s="1305"/>
      <c r="T25" s="1304"/>
      <c r="U25" s="1305"/>
      <c r="V25" s="547"/>
      <c r="W25" s="1280"/>
    </row>
    <row r="26" spans="1:35" s="445" customFormat="1" ht="15" customHeight="1">
      <c r="A26" s="1309"/>
      <c r="B26" s="1309"/>
      <c r="C26" s="1309"/>
      <c r="D26" s="1309"/>
      <c r="E26" s="1309"/>
      <c r="F26" s="1309"/>
      <c r="G26" s="908"/>
      <c r="H26" s="906"/>
      <c r="I26" s="1309"/>
      <c r="J26" s="1309"/>
      <c r="K26" s="913"/>
      <c r="L26" s="508"/>
      <c r="M26" s="526" t="s">
        <v>24</v>
      </c>
      <c r="N26" s="521"/>
      <c r="O26" s="515"/>
      <c r="P26" s="515"/>
      <c r="Q26" s="515"/>
      <c r="R26" s="542"/>
      <c r="S26" s="534"/>
      <c r="T26" s="533"/>
      <c r="U26" s="521"/>
      <c r="V26" s="530"/>
      <c r="W26" s="1281"/>
      <c r="X26" s="471"/>
      <c r="Y26" s="471"/>
      <c r="Z26" s="471"/>
      <c r="AA26" s="471"/>
      <c r="AB26" s="471"/>
      <c r="AC26" s="471"/>
      <c r="AD26" s="471"/>
      <c r="AE26" s="471"/>
      <c r="AF26" s="471"/>
      <c r="AG26" s="471"/>
      <c r="AH26" s="471"/>
    </row>
    <row r="27" spans="1:35" s="445" customFormat="1" ht="15" customHeight="1">
      <c r="A27" s="1309"/>
      <c r="B27" s="1309"/>
      <c r="C27" s="1309"/>
      <c r="D27" s="1309"/>
      <c r="E27" s="1309"/>
      <c r="F27" s="908"/>
      <c r="G27" s="908"/>
      <c r="H27" s="906"/>
      <c r="I27" s="1309"/>
      <c r="J27" s="908"/>
      <c r="K27" s="913"/>
      <c r="L27" s="508"/>
      <c r="M27" s="521" t="s">
        <v>10</v>
      </c>
      <c r="N27" s="520"/>
      <c r="O27" s="515"/>
      <c r="P27" s="515"/>
      <c r="Q27" s="515"/>
      <c r="R27" s="542"/>
      <c r="S27" s="534"/>
      <c r="T27" s="533"/>
      <c r="U27" s="520"/>
      <c r="V27" s="534"/>
      <c r="W27" s="530"/>
      <c r="X27" s="471"/>
      <c r="Y27" s="471"/>
      <c r="Z27" s="471"/>
      <c r="AA27" s="471"/>
      <c r="AB27" s="471"/>
      <c r="AC27" s="471"/>
      <c r="AD27" s="471"/>
      <c r="AE27" s="471"/>
      <c r="AF27" s="471"/>
      <c r="AG27" s="471"/>
      <c r="AH27" s="471"/>
    </row>
    <row r="28" spans="1:35" s="445" customFormat="1" ht="15" hidden="1" customHeight="1">
      <c r="A28" s="1309"/>
      <c r="B28" s="1309"/>
      <c r="C28" s="1309"/>
      <c r="D28" s="1309"/>
      <c r="E28" s="912"/>
      <c r="F28" s="908"/>
      <c r="G28" s="908"/>
      <c r="H28" s="908"/>
      <c r="I28" s="904"/>
      <c r="J28" s="901"/>
      <c r="K28" s="911"/>
      <c r="L28" s="508"/>
      <c r="M28" s="521"/>
      <c r="N28" s="521"/>
      <c r="O28" s="521"/>
      <c r="P28" s="521"/>
      <c r="Q28" s="521"/>
      <c r="R28" s="521"/>
      <c r="S28" s="521"/>
      <c r="T28" s="521"/>
      <c r="U28" s="521"/>
      <c r="V28" s="534"/>
      <c r="W28" s="530"/>
      <c r="X28" s="471"/>
      <c r="Y28" s="471"/>
      <c r="Z28" s="471"/>
      <c r="AA28" s="471"/>
      <c r="AB28" s="471"/>
      <c r="AC28" s="471"/>
      <c r="AD28" s="471"/>
      <c r="AE28" s="471"/>
      <c r="AF28" s="471"/>
      <c r="AG28" s="471"/>
      <c r="AH28" s="471"/>
      <c r="AI28" s="471"/>
    </row>
    <row r="29" spans="1:35" s="445" customFormat="1" ht="15" customHeight="1">
      <c r="A29" s="1309"/>
      <c r="B29" s="1309"/>
      <c r="C29" s="1309"/>
      <c r="D29" s="912"/>
      <c r="E29" s="912"/>
      <c r="F29" s="908"/>
      <c r="G29" s="908"/>
      <c r="H29" s="908"/>
      <c r="I29" s="904"/>
      <c r="J29" s="901"/>
      <c r="K29" s="911"/>
      <c r="L29" s="508"/>
      <c r="M29" s="520" t="s">
        <v>16</v>
      </c>
      <c r="N29" s="519"/>
      <c r="O29" s="515"/>
      <c r="P29" s="515"/>
      <c r="Q29" s="515"/>
      <c r="R29" s="542"/>
      <c r="S29" s="534"/>
      <c r="T29" s="533"/>
      <c r="U29" s="519"/>
      <c r="V29" s="534"/>
      <c r="W29" s="530"/>
      <c r="X29" s="471"/>
      <c r="Y29" s="471"/>
      <c r="Z29" s="471"/>
      <c r="AA29" s="471"/>
      <c r="AB29" s="471"/>
      <c r="AC29" s="471"/>
      <c r="AD29" s="471"/>
      <c r="AE29" s="471"/>
      <c r="AF29" s="471"/>
      <c r="AG29" s="471"/>
      <c r="AH29" s="471"/>
    </row>
    <row r="30" spans="1:35" s="445" customFormat="1" ht="15" customHeight="1">
      <c r="A30" s="1309"/>
      <c r="B30" s="1309"/>
      <c r="C30" s="912"/>
      <c r="D30" s="912"/>
      <c r="E30" s="912"/>
      <c r="F30" s="912"/>
      <c r="G30" s="917"/>
      <c r="H30" s="904"/>
      <c r="I30" s="915"/>
      <c r="J30" s="901"/>
      <c r="K30" s="916"/>
      <c r="L30" s="508"/>
      <c r="M30" s="519" t="s">
        <v>17</v>
      </c>
      <c r="N30" s="519"/>
      <c r="O30" s="515"/>
      <c r="P30" s="515"/>
      <c r="Q30" s="515"/>
      <c r="R30" s="542"/>
      <c r="S30" s="534"/>
      <c r="T30" s="533"/>
      <c r="U30" s="519"/>
      <c r="V30" s="534"/>
      <c r="W30" s="530"/>
      <c r="X30" s="471"/>
      <c r="Y30" s="471"/>
      <c r="Z30" s="471"/>
      <c r="AA30" s="471"/>
      <c r="AB30" s="471"/>
      <c r="AC30" s="471"/>
      <c r="AD30" s="471"/>
      <c r="AE30" s="471"/>
      <c r="AF30" s="471"/>
      <c r="AG30" s="471"/>
      <c r="AH30" s="471"/>
    </row>
    <row r="31" spans="1:35" s="445" customFormat="1" ht="15" customHeight="1">
      <c r="A31" s="1309"/>
      <c r="B31" s="912"/>
      <c r="C31" s="912"/>
      <c r="D31" s="912"/>
      <c r="E31" s="912"/>
      <c r="F31" s="912"/>
      <c r="G31" s="917"/>
      <c r="H31" s="904"/>
      <c r="I31" s="904"/>
      <c r="J31" s="901"/>
      <c r="K31" s="911"/>
      <c r="L31" s="508"/>
      <c r="M31" s="528" t="s">
        <v>18</v>
      </c>
      <c r="N31" s="519"/>
      <c r="O31" s="515"/>
      <c r="P31" s="515"/>
      <c r="Q31" s="515"/>
      <c r="R31" s="542"/>
      <c r="S31" s="534"/>
      <c r="T31" s="533"/>
      <c r="U31" s="519"/>
      <c r="V31" s="534"/>
      <c r="W31" s="530"/>
      <c r="X31" s="471"/>
      <c r="Y31" s="471"/>
      <c r="Z31" s="471"/>
      <c r="AA31" s="471"/>
      <c r="AB31" s="471"/>
      <c r="AC31" s="471"/>
      <c r="AD31" s="471"/>
      <c r="AE31" s="471"/>
      <c r="AF31" s="471"/>
      <c r="AG31" s="471"/>
      <c r="AH31" s="471"/>
    </row>
    <row r="32" spans="1:35" s="445" customFormat="1" ht="15" customHeight="1">
      <c r="A32" s="900"/>
      <c r="B32" s="900"/>
      <c r="C32" s="900"/>
      <c r="D32" s="900"/>
      <c r="E32" s="900"/>
      <c r="F32" s="900"/>
      <c r="G32" s="900"/>
      <c r="H32" s="900"/>
      <c r="I32" s="900"/>
      <c r="J32" s="900"/>
      <c r="K32" s="900"/>
      <c r="L32" s="508"/>
      <c r="M32" s="535" t="s">
        <v>308</v>
      </c>
      <c r="N32" s="519"/>
      <c r="O32" s="515"/>
      <c r="P32" s="515"/>
      <c r="Q32" s="515"/>
      <c r="R32" s="542"/>
      <c r="S32" s="534"/>
      <c r="T32" s="533"/>
      <c r="U32" s="519"/>
      <c r="V32" s="534"/>
      <c r="W32" s="530"/>
      <c r="X32" s="471"/>
      <c r="Y32" s="471"/>
      <c r="Z32" s="471"/>
      <c r="AA32" s="471"/>
      <c r="AB32" s="471"/>
      <c r="AC32" s="471"/>
      <c r="AD32" s="471"/>
      <c r="AE32" s="471"/>
      <c r="AF32" s="471"/>
      <c r="AG32" s="471"/>
      <c r="AH32" s="471"/>
    </row>
    <row r="33" spans="12:23" ht="3" customHeight="1">
      <c r="L33" s="455"/>
      <c r="M33" s="455"/>
      <c r="N33" s="455"/>
      <c r="O33" s="455"/>
      <c r="P33" s="455"/>
      <c r="Q33" s="455"/>
      <c r="R33" s="455"/>
      <c r="S33" s="455"/>
      <c r="T33" s="455"/>
      <c r="U33" s="455"/>
    </row>
    <row r="34" spans="12:23" ht="141.75" customHeight="1">
      <c r="L34" s="1">
        <v>1</v>
      </c>
      <c r="M34" s="1272" t="s">
        <v>734</v>
      </c>
      <c r="N34" s="1272"/>
      <c r="O34" s="1272"/>
      <c r="P34" s="1272"/>
      <c r="Q34" s="1272"/>
      <c r="R34" s="1272"/>
      <c r="S34" s="1272"/>
      <c r="T34" s="1272"/>
      <c r="U34" s="1272"/>
      <c r="V34" s="1272"/>
      <c r="W34" s="1272"/>
    </row>
  </sheetData>
  <sheetProtection password="FA9C" sheet="1" objects="1" scenarios="1" formatColumns="0" formatRows="0"/>
  <dataConsolidate link="1"/>
  <mergeCells count="37">
    <mergeCell ref="D21:D28"/>
    <mergeCell ref="L5:T5"/>
    <mergeCell ref="O9:T9"/>
    <mergeCell ref="O10:T10"/>
    <mergeCell ref="A18:A31"/>
    <mergeCell ref="O18:V18"/>
    <mergeCell ref="B19:B30"/>
    <mergeCell ref="O19:V19"/>
    <mergeCell ref="C20:C29"/>
    <mergeCell ref="O21:V21"/>
    <mergeCell ref="E22:E27"/>
    <mergeCell ref="I22:I27"/>
    <mergeCell ref="F23:F26"/>
    <mergeCell ref="J23:J26"/>
    <mergeCell ref="O23:V23"/>
    <mergeCell ref="R24:R25"/>
    <mergeCell ref="O7:T7"/>
    <mergeCell ref="O8:T8"/>
    <mergeCell ref="V14:V16"/>
    <mergeCell ref="L13:V13"/>
    <mergeCell ref="L14:L16"/>
    <mergeCell ref="M14:M16"/>
    <mergeCell ref="O14:T14"/>
    <mergeCell ref="U14:U16"/>
    <mergeCell ref="S16:T16"/>
    <mergeCell ref="O12:U12"/>
    <mergeCell ref="O15:O16"/>
    <mergeCell ref="P15:Q15"/>
    <mergeCell ref="R15:T15"/>
    <mergeCell ref="W13:W16"/>
    <mergeCell ref="W24:W26"/>
    <mergeCell ref="M34:W34"/>
    <mergeCell ref="T24:T25"/>
    <mergeCell ref="U24:U25"/>
    <mergeCell ref="O20:V20"/>
    <mergeCell ref="S24:S25"/>
    <mergeCell ref="S17:T17"/>
  </mergeCells>
  <dataValidations count="8">
    <dataValidation allowBlank="1" prompt="Для выбора выполните двойной щелчок левой клавиши мыши по соответствующей ячейке." sqref="WVT983066:WWE98307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L65562:W65568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L131098:W131104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L196634:W196640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L262170:W262176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L327706:W327712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L393242:W393248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L458778:W458784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L524314:W524320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L589850:W589856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L655386:W655392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L720922:W720928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L786458:W786464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L851994:W852000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L917530:W917536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L983066:W983072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L26:V32 W27:W32"/>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formula1>kind_of_cons</formula1>
    </dataValidation>
    <dataValidation type="textLength" operator="lessThanOrEqual" allowBlank="1" showInputMessage="1" showErrorMessage="1" errorTitle="Ошибка" error="Допускается ввод не более 900 символов!" sqref="WWE983058:WWE98306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JS18:JS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TO18:TO24">
      <formula1>900</formula1>
    </dataValidation>
    <dataValidation type="list" allowBlank="1" showInputMessage="1" showErrorMessage="1" errorTitle="Ошибка" error="Выберите значение из списка" sqref="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2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JI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WWB983064:WWB98306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allowBlank="1" showInputMessage="1" showErrorMessage="1" prompt="Для выбора выполните двойной щелчок левой клавиши мыши по соответствующей ячейке." sqref="JQ24 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WWC983064 U65560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131096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196632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262168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327704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393240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458776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524312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589848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655384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720920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786456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851992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U917528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U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U24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5">
    <tabColor theme="0" tint="-0.249977111117893"/>
  </sheetPr>
  <dimension ref="A1:T19"/>
  <sheetViews>
    <sheetView showGridLines="0" topLeftCell="E1" zoomScaleNormal="100" workbookViewId="0"/>
  </sheetViews>
  <sheetFormatPr defaultColWidth="10.5703125" defaultRowHeight="14.25"/>
  <cols>
    <col min="1" max="1" width="3.7109375" style="207" hidden="1" customWidth="1"/>
    <col min="2" max="4" width="3.7109375" style="194" hidden="1" customWidth="1"/>
    <col min="5" max="5" width="3.7109375" style="82" customWidth="1"/>
    <col min="6" max="6" width="9.7109375" style="35" customWidth="1"/>
    <col min="7" max="7" width="37.7109375" style="35" customWidth="1"/>
    <col min="8" max="8" width="66.85546875" style="35" customWidth="1"/>
    <col min="9" max="9" width="115.7109375" style="35" customWidth="1"/>
    <col min="10" max="11" width="10.5703125" style="194"/>
    <col min="12" max="12" width="11.140625" style="194" customWidth="1"/>
    <col min="13" max="20" width="10.5703125" style="194"/>
    <col min="21" max="16384" width="10.5703125" style="35"/>
  </cols>
  <sheetData>
    <row r="1" spans="1:20" ht="3" customHeight="1">
      <c r="A1" s="207" t="s">
        <v>67</v>
      </c>
    </row>
    <row r="2" spans="1:20" ht="22.5">
      <c r="F2" s="1273" t="s">
        <v>470</v>
      </c>
      <c r="G2" s="1274"/>
      <c r="H2" s="1275"/>
      <c r="I2" s="407"/>
    </row>
    <row r="3" spans="1:20" ht="3" customHeight="1"/>
    <row r="4" spans="1:20" s="182" customFormat="1" ht="11.25">
      <c r="A4" s="206"/>
      <c r="B4" s="206"/>
      <c r="C4" s="206"/>
      <c r="D4" s="206"/>
      <c r="F4" s="1234" t="s">
        <v>445</v>
      </c>
      <c r="G4" s="1234"/>
      <c r="H4" s="1234"/>
      <c r="I4" s="1276" t="s">
        <v>446</v>
      </c>
      <c r="J4" s="206"/>
      <c r="K4" s="206"/>
      <c r="L4" s="206"/>
      <c r="M4" s="206"/>
      <c r="N4" s="206"/>
      <c r="O4" s="206"/>
      <c r="P4" s="206"/>
      <c r="Q4" s="206"/>
      <c r="R4" s="206"/>
      <c r="S4" s="206"/>
      <c r="T4" s="206"/>
    </row>
    <row r="5" spans="1:20" s="182" customFormat="1" ht="11.25" customHeight="1">
      <c r="A5" s="206"/>
      <c r="B5" s="206"/>
      <c r="C5" s="206"/>
      <c r="D5" s="206"/>
      <c r="F5" s="299" t="s">
        <v>91</v>
      </c>
      <c r="G5" s="314" t="s">
        <v>448</v>
      </c>
      <c r="H5" s="298" t="s">
        <v>439</v>
      </c>
      <c r="I5" s="1276"/>
      <c r="J5" s="206"/>
      <c r="K5" s="206"/>
      <c r="L5" s="206"/>
      <c r="M5" s="206"/>
      <c r="N5" s="206"/>
      <c r="O5" s="206"/>
      <c r="P5" s="206"/>
      <c r="Q5" s="206"/>
      <c r="R5" s="206"/>
      <c r="S5" s="206"/>
      <c r="T5" s="206"/>
    </row>
    <row r="6" spans="1:20" s="182" customFormat="1" ht="12" customHeight="1">
      <c r="A6" s="206"/>
      <c r="B6" s="206"/>
      <c r="C6" s="206"/>
      <c r="D6" s="206"/>
      <c r="F6" s="300" t="s">
        <v>92</v>
      </c>
      <c r="G6" s="302">
        <v>2</v>
      </c>
      <c r="H6" s="303">
        <v>3</v>
      </c>
      <c r="I6" s="301">
        <v>4</v>
      </c>
      <c r="J6" s="206">
        <v>4</v>
      </c>
      <c r="K6" s="206"/>
      <c r="L6" s="206"/>
      <c r="M6" s="206"/>
      <c r="N6" s="206"/>
      <c r="O6" s="206"/>
      <c r="P6" s="206"/>
      <c r="Q6" s="206"/>
      <c r="R6" s="206"/>
      <c r="S6" s="206"/>
      <c r="T6" s="206"/>
    </row>
    <row r="7" spans="1:20" s="182" customFormat="1" ht="18.75">
      <c r="A7" s="206"/>
      <c r="B7" s="206"/>
      <c r="C7" s="206"/>
      <c r="D7" s="206"/>
      <c r="F7" s="313">
        <v>1</v>
      </c>
      <c r="G7" s="389" t="s">
        <v>471</v>
      </c>
      <c r="H7" s="297" t="str">
        <f>IF(dateCh="","",dateCh)</f>
        <v>07.11.2022</v>
      </c>
      <c r="I7" s="188" t="s">
        <v>472</v>
      </c>
      <c r="J7" s="312"/>
      <c r="K7" s="206"/>
      <c r="L7" s="206"/>
      <c r="M7" s="206"/>
      <c r="N7" s="206"/>
      <c r="O7" s="206"/>
      <c r="P7" s="206"/>
      <c r="Q7" s="206"/>
      <c r="R7" s="206"/>
      <c r="S7" s="206"/>
      <c r="T7" s="206"/>
    </row>
    <row r="8" spans="1:20" s="182" customFormat="1" ht="45">
      <c r="A8" s="1277">
        <v>1</v>
      </c>
      <c r="B8" s="206"/>
      <c r="C8" s="206"/>
      <c r="D8" s="206"/>
      <c r="F8" s="313" t="e">
        <f ca="1">"2." &amp;mergeValue(A8)</f>
        <v>#NAME?</v>
      </c>
      <c r="G8" s="389" t="s">
        <v>473</v>
      </c>
      <c r="H8" s="297"/>
      <c r="I8" s="188" t="s">
        <v>568</v>
      </c>
      <c r="J8" s="312"/>
      <c r="K8" s="206"/>
      <c r="L8" s="206"/>
      <c r="M8" s="206"/>
      <c r="N8" s="206"/>
      <c r="O8" s="206"/>
      <c r="P8" s="206"/>
      <c r="Q8" s="206"/>
      <c r="R8" s="206"/>
      <c r="S8" s="206"/>
      <c r="T8" s="206"/>
    </row>
    <row r="9" spans="1:20" s="182" customFormat="1" ht="22.5">
      <c r="A9" s="1277"/>
      <c r="B9" s="206"/>
      <c r="C9" s="206"/>
      <c r="D9" s="206"/>
      <c r="F9" s="313" t="e">
        <f ca="1">"3." &amp;mergeValue(A9)</f>
        <v>#NAME?</v>
      </c>
      <c r="G9" s="389" t="s">
        <v>474</v>
      </c>
      <c r="H9" s="297"/>
      <c r="I9" s="188" t="s">
        <v>566</v>
      </c>
      <c r="J9" s="312"/>
      <c r="K9" s="206"/>
      <c r="L9" s="206"/>
      <c r="M9" s="206"/>
      <c r="N9" s="206"/>
      <c r="O9" s="206"/>
      <c r="P9" s="206"/>
      <c r="Q9" s="206"/>
      <c r="R9" s="206"/>
      <c r="S9" s="206"/>
      <c r="T9" s="206"/>
    </row>
    <row r="10" spans="1:20" s="182" customFormat="1" ht="22.5">
      <c r="A10" s="1277"/>
      <c r="B10" s="206"/>
      <c r="C10" s="206"/>
      <c r="D10" s="206"/>
      <c r="F10" s="313" t="e">
        <f ca="1">"4."&amp;mergeValue(A10)</f>
        <v>#NAME?</v>
      </c>
      <c r="G10" s="389" t="s">
        <v>475</v>
      </c>
      <c r="H10" s="298" t="s">
        <v>449</v>
      </c>
      <c r="I10" s="188"/>
      <c r="J10" s="312"/>
      <c r="K10" s="206"/>
      <c r="L10" s="206"/>
      <c r="M10" s="206"/>
      <c r="N10" s="206"/>
      <c r="O10" s="206"/>
      <c r="P10" s="206"/>
      <c r="Q10" s="206"/>
      <c r="R10" s="206"/>
      <c r="S10" s="206"/>
      <c r="T10" s="206"/>
    </row>
    <row r="11" spans="1:20" s="182" customFormat="1" ht="18.75">
      <c r="A11" s="1277"/>
      <c r="B11" s="1277">
        <v>1</v>
      </c>
      <c r="C11" s="321"/>
      <c r="D11" s="321"/>
      <c r="F11" s="313" t="e">
        <f ca="1">"4."&amp;mergeValue(A11) &amp;"."&amp;mergeValue(B11)</f>
        <v>#NAME?</v>
      </c>
      <c r="G11" s="304" t="s">
        <v>570</v>
      </c>
      <c r="H11" s="297" t="str">
        <f>IF(region_name="","",region_name)</f>
        <v>Республика Татарстан</v>
      </c>
      <c r="I11" s="188" t="s">
        <v>478</v>
      </c>
      <c r="J11" s="312"/>
      <c r="K11" s="206"/>
      <c r="L11" s="206"/>
      <c r="M11" s="206"/>
      <c r="N11" s="206"/>
      <c r="O11" s="206"/>
      <c r="P11" s="206"/>
      <c r="Q11" s="206"/>
      <c r="R11" s="206"/>
      <c r="S11" s="206"/>
      <c r="T11" s="206"/>
    </row>
    <row r="12" spans="1:20" s="182" customFormat="1" ht="22.5">
      <c r="A12" s="1277"/>
      <c r="B12" s="1277"/>
      <c r="C12" s="1277">
        <v>1</v>
      </c>
      <c r="D12" s="321"/>
      <c r="F12" s="313" t="e">
        <f ca="1">"4."&amp;mergeValue(A12) &amp;"."&amp;mergeValue(B12)&amp;"."&amp;mergeValue(C12)</f>
        <v>#NAME?</v>
      </c>
      <c r="G12" s="318" t="s">
        <v>476</v>
      </c>
      <c r="H12" s="297"/>
      <c r="I12" s="188" t="s">
        <v>479</v>
      </c>
      <c r="J12" s="312"/>
      <c r="K12" s="206"/>
      <c r="L12" s="206"/>
      <c r="M12" s="206"/>
      <c r="N12" s="206"/>
      <c r="O12" s="206"/>
      <c r="P12" s="206"/>
      <c r="Q12" s="206"/>
      <c r="R12" s="206"/>
      <c r="S12" s="206"/>
      <c r="T12" s="206"/>
    </row>
    <row r="13" spans="1:20" s="182" customFormat="1" ht="39" customHeight="1">
      <c r="A13" s="1277"/>
      <c r="B13" s="1277"/>
      <c r="C13" s="1277"/>
      <c r="D13" s="321">
        <v>1</v>
      </c>
      <c r="F13" s="313" t="e">
        <f ca="1">"4."&amp;mergeValue(A13) &amp;"."&amp;mergeValue(B13)&amp;"."&amp;mergeValue(C13)&amp;"."&amp;mergeValue(D13)</f>
        <v>#NAME?</v>
      </c>
      <c r="G13" s="392" t="s">
        <v>477</v>
      </c>
      <c r="H13" s="297"/>
      <c r="I13" s="1278" t="s">
        <v>569</v>
      </c>
      <c r="J13" s="312"/>
      <c r="K13" s="206"/>
      <c r="L13" s="206"/>
      <c r="M13" s="206"/>
      <c r="N13" s="206"/>
      <c r="O13" s="206"/>
      <c r="P13" s="206"/>
      <c r="Q13" s="206"/>
      <c r="R13" s="206"/>
      <c r="S13" s="206"/>
      <c r="T13" s="206"/>
    </row>
    <row r="14" spans="1:20" s="182" customFormat="1" ht="18.75">
      <c r="A14" s="1277"/>
      <c r="B14" s="1277"/>
      <c r="C14" s="1277"/>
      <c r="D14" s="321"/>
      <c r="F14" s="315"/>
      <c r="G14" s="143" t="s">
        <v>4</v>
      </c>
      <c r="H14" s="320"/>
      <c r="I14" s="1278"/>
      <c r="J14" s="312"/>
      <c r="K14" s="206"/>
      <c r="L14" s="206"/>
      <c r="M14" s="206"/>
      <c r="N14" s="206"/>
      <c r="O14" s="206"/>
      <c r="P14" s="206"/>
      <c r="Q14" s="206"/>
      <c r="R14" s="206"/>
      <c r="S14" s="206"/>
      <c r="T14" s="206"/>
    </row>
    <row r="15" spans="1:20" s="182" customFormat="1" ht="18.75">
      <c r="A15" s="1277"/>
      <c r="B15" s="1277"/>
      <c r="C15" s="321"/>
      <c r="D15" s="321"/>
      <c r="F15" s="393"/>
      <c r="G15" s="187" t="s">
        <v>401</v>
      </c>
      <c r="H15" s="394"/>
      <c r="I15" s="395"/>
      <c r="J15" s="312"/>
      <c r="K15" s="206"/>
      <c r="L15" s="206"/>
      <c r="M15" s="206"/>
      <c r="N15" s="206"/>
      <c r="O15" s="206"/>
      <c r="P15" s="206"/>
      <c r="Q15" s="206"/>
      <c r="R15" s="206"/>
      <c r="S15" s="206"/>
      <c r="T15" s="206"/>
    </row>
    <row r="16" spans="1:20" s="182" customFormat="1" ht="18.75">
      <c r="A16" s="1277"/>
      <c r="B16" s="206"/>
      <c r="C16" s="206"/>
      <c r="D16" s="206"/>
      <c r="F16" s="315"/>
      <c r="G16" s="148" t="s">
        <v>483</v>
      </c>
      <c r="H16" s="316"/>
      <c r="I16" s="317"/>
      <c r="J16" s="312"/>
      <c r="K16" s="206"/>
      <c r="L16" s="206"/>
      <c r="M16" s="206"/>
      <c r="N16" s="206"/>
      <c r="O16" s="206"/>
      <c r="P16" s="206"/>
      <c r="Q16" s="206"/>
      <c r="R16" s="206"/>
      <c r="S16" s="206"/>
      <c r="T16" s="206"/>
    </row>
    <row r="17" spans="1:20" s="182" customFormat="1" ht="18.75">
      <c r="A17" s="206"/>
      <c r="B17" s="206"/>
      <c r="C17" s="206"/>
      <c r="D17" s="206"/>
      <c r="F17" s="315"/>
      <c r="G17" s="158" t="s">
        <v>482</v>
      </c>
      <c r="H17" s="316"/>
      <c r="I17" s="317"/>
      <c r="J17" s="312"/>
      <c r="K17" s="206"/>
      <c r="L17" s="206"/>
      <c r="M17" s="206"/>
      <c r="N17" s="206"/>
      <c r="O17" s="206"/>
      <c r="P17" s="206"/>
      <c r="Q17" s="206"/>
      <c r="R17" s="206"/>
      <c r="S17" s="206"/>
      <c r="T17" s="206"/>
    </row>
    <row r="18" spans="1:20" s="306" customFormat="1" ht="3" customHeight="1">
      <c r="A18" s="307"/>
      <c r="B18" s="307"/>
      <c r="C18" s="307"/>
      <c r="D18" s="307"/>
      <c r="F18" s="322"/>
      <c r="G18" s="323"/>
      <c r="H18" s="324"/>
      <c r="I18" s="325"/>
      <c r="J18" s="307"/>
      <c r="K18" s="307"/>
      <c r="L18" s="307"/>
      <c r="M18" s="307"/>
      <c r="N18" s="307"/>
      <c r="O18" s="307"/>
      <c r="P18" s="307"/>
      <c r="Q18" s="307"/>
      <c r="R18" s="307"/>
      <c r="S18" s="307"/>
      <c r="T18" s="307"/>
    </row>
    <row r="19" spans="1:20" s="306" customFormat="1" ht="15" customHeight="1">
      <c r="A19" s="307"/>
      <c r="B19" s="307"/>
      <c r="C19" s="307"/>
      <c r="D19" s="307"/>
      <c r="F19" s="305"/>
      <c r="G19" s="1272" t="s">
        <v>571</v>
      </c>
      <c r="H19" s="1272"/>
      <c r="I19" s="218"/>
      <c r="J19" s="307"/>
      <c r="K19" s="307"/>
      <c r="L19" s="307"/>
      <c r="M19" s="307"/>
      <c r="N19" s="307"/>
      <c r="O19" s="307"/>
      <c r="P19" s="307"/>
      <c r="Q19" s="307"/>
      <c r="R19" s="307"/>
      <c r="S19" s="307"/>
      <c r="T19" s="307"/>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5">
    <tabColor rgb="FFEAEBEE"/>
    <pageSetUpPr fitToPage="1"/>
  </sheetPr>
  <dimension ref="A1:AG36"/>
  <sheetViews>
    <sheetView showGridLines="0" topLeftCell="I4" zoomScaleNormal="100" workbookViewId="0"/>
  </sheetViews>
  <sheetFormatPr defaultColWidth="10.5703125" defaultRowHeight="14.25"/>
  <cols>
    <col min="1" max="6" width="10.5703125" style="470" hidden="1" customWidth="1"/>
    <col min="7" max="8" width="11.140625" style="476" hidden="1" customWidth="1"/>
    <col min="9" max="9" width="3.7109375" style="453" customWidth="1"/>
    <col min="10" max="11" width="3.7109375" style="452" customWidth="1"/>
    <col min="12" max="12" width="12.7109375" style="446" customWidth="1"/>
    <col min="13" max="13" width="44.7109375" style="446" customWidth="1"/>
    <col min="14" max="14" width="1.7109375" style="446" hidden="1" customWidth="1"/>
    <col min="15" max="21" width="23.7109375" style="446" hidden="1" customWidth="1"/>
    <col min="22" max="22" width="1.7109375" style="446" hidden="1" customWidth="1"/>
    <col min="23" max="23" width="11.7109375" style="446" customWidth="1"/>
    <col min="24" max="24" width="3.7109375" style="446" customWidth="1"/>
    <col min="25" max="25" width="11.7109375" style="446" customWidth="1"/>
    <col min="26" max="26" width="8.5703125" style="446" hidden="1" customWidth="1"/>
    <col min="27" max="27" width="4.7109375" style="446" customWidth="1"/>
    <col min="28" max="28" width="115.7109375" style="446" customWidth="1"/>
    <col min="29" max="33" width="10.5703125" style="470"/>
    <col min="34" max="249" width="10.5703125" style="446"/>
    <col min="250" max="257" width="0" style="446" hidden="1" customWidth="1"/>
    <col min="258" max="260" width="3.7109375" style="446" customWidth="1"/>
    <col min="261" max="261" width="12.7109375" style="446" customWidth="1"/>
    <col min="262" max="262" width="47.42578125" style="446" customWidth="1"/>
    <col min="263" max="271" width="0" style="446" hidden="1" customWidth="1"/>
    <col min="272" max="272" width="11.7109375" style="446" customWidth="1"/>
    <col min="273" max="273" width="6.42578125" style="446" bestFit="1" customWidth="1"/>
    <col min="274" max="274" width="11.7109375" style="446" customWidth="1"/>
    <col min="275" max="275" width="0" style="446" hidden="1" customWidth="1"/>
    <col min="276" max="276" width="3.7109375" style="446" customWidth="1"/>
    <col min="277" max="277" width="11.140625" style="446" bestFit="1" customWidth="1"/>
    <col min="278" max="505" width="10.5703125" style="446"/>
    <col min="506" max="513" width="0" style="446" hidden="1" customWidth="1"/>
    <col min="514" max="516" width="3.7109375" style="446" customWidth="1"/>
    <col min="517" max="517" width="12.7109375" style="446" customWidth="1"/>
    <col min="518" max="518" width="47.42578125" style="446" customWidth="1"/>
    <col min="519" max="527" width="0" style="446" hidden="1" customWidth="1"/>
    <col min="528" max="528" width="11.7109375" style="446" customWidth="1"/>
    <col min="529" max="529" width="6.42578125" style="446" bestFit="1" customWidth="1"/>
    <col min="530" max="530" width="11.7109375" style="446" customWidth="1"/>
    <col min="531" max="531" width="0" style="446" hidden="1" customWidth="1"/>
    <col min="532" max="532" width="3.7109375" style="446" customWidth="1"/>
    <col min="533" max="533" width="11.140625" style="446" bestFit="1" customWidth="1"/>
    <col min="534" max="761" width="10.5703125" style="446"/>
    <col min="762" max="769" width="0" style="446" hidden="1" customWidth="1"/>
    <col min="770" max="772" width="3.7109375" style="446" customWidth="1"/>
    <col min="773" max="773" width="12.7109375" style="446" customWidth="1"/>
    <col min="774" max="774" width="47.42578125" style="446" customWidth="1"/>
    <col min="775" max="783" width="0" style="446" hidden="1" customWidth="1"/>
    <col min="784" max="784" width="11.7109375" style="446" customWidth="1"/>
    <col min="785" max="785" width="6.42578125" style="446" bestFit="1" customWidth="1"/>
    <col min="786" max="786" width="11.7109375" style="446" customWidth="1"/>
    <col min="787" max="787" width="0" style="446" hidden="1" customWidth="1"/>
    <col min="788" max="788" width="3.7109375" style="446" customWidth="1"/>
    <col min="789" max="789" width="11.140625" style="446" bestFit="1" customWidth="1"/>
    <col min="790" max="1017" width="10.5703125" style="446"/>
    <col min="1018" max="1025" width="0" style="446" hidden="1" customWidth="1"/>
    <col min="1026" max="1028" width="3.7109375" style="446" customWidth="1"/>
    <col min="1029" max="1029" width="12.7109375" style="446" customWidth="1"/>
    <col min="1030" max="1030" width="47.42578125" style="446" customWidth="1"/>
    <col min="1031" max="1039" width="0" style="446" hidden="1" customWidth="1"/>
    <col min="1040" max="1040" width="11.7109375" style="446" customWidth="1"/>
    <col min="1041" max="1041" width="6.42578125" style="446" bestFit="1" customWidth="1"/>
    <col min="1042" max="1042" width="11.7109375" style="446" customWidth="1"/>
    <col min="1043" max="1043" width="0" style="446" hidden="1" customWidth="1"/>
    <col min="1044" max="1044" width="3.7109375" style="446" customWidth="1"/>
    <col min="1045" max="1045" width="11.140625" style="446" bestFit="1" customWidth="1"/>
    <col min="1046" max="1273" width="10.5703125" style="446"/>
    <col min="1274" max="1281" width="0" style="446" hidden="1" customWidth="1"/>
    <col min="1282" max="1284" width="3.7109375" style="446" customWidth="1"/>
    <col min="1285" max="1285" width="12.7109375" style="446" customWidth="1"/>
    <col min="1286" max="1286" width="47.42578125" style="446" customWidth="1"/>
    <col min="1287" max="1295" width="0" style="446" hidden="1" customWidth="1"/>
    <col min="1296" max="1296" width="11.7109375" style="446" customWidth="1"/>
    <col min="1297" max="1297" width="6.42578125" style="446" bestFit="1" customWidth="1"/>
    <col min="1298" max="1298" width="11.7109375" style="446" customWidth="1"/>
    <col min="1299" max="1299" width="0" style="446" hidden="1" customWidth="1"/>
    <col min="1300" max="1300" width="3.7109375" style="446" customWidth="1"/>
    <col min="1301" max="1301" width="11.140625" style="446" bestFit="1" customWidth="1"/>
    <col min="1302" max="1529" width="10.5703125" style="446"/>
    <col min="1530" max="1537" width="0" style="446" hidden="1" customWidth="1"/>
    <col min="1538" max="1540" width="3.7109375" style="446" customWidth="1"/>
    <col min="1541" max="1541" width="12.7109375" style="446" customWidth="1"/>
    <col min="1542" max="1542" width="47.42578125" style="446" customWidth="1"/>
    <col min="1543" max="1551" width="0" style="446" hidden="1" customWidth="1"/>
    <col min="1552" max="1552" width="11.7109375" style="446" customWidth="1"/>
    <col min="1553" max="1553" width="6.42578125" style="446" bestFit="1" customWidth="1"/>
    <col min="1554" max="1554" width="11.7109375" style="446" customWidth="1"/>
    <col min="1555" max="1555" width="0" style="446" hidden="1" customWidth="1"/>
    <col min="1556" max="1556" width="3.7109375" style="446" customWidth="1"/>
    <col min="1557" max="1557" width="11.140625" style="446" bestFit="1" customWidth="1"/>
    <col min="1558" max="1785" width="10.5703125" style="446"/>
    <col min="1786" max="1793" width="0" style="446" hidden="1" customWidth="1"/>
    <col min="1794" max="1796" width="3.7109375" style="446" customWidth="1"/>
    <col min="1797" max="1797" width="12.7109375" style="446" customWidth="1"/>
    <col min="1798" max="1798" width="47.42578125" style="446" customWidth="1"/>
    <col min="1799" max="1807" width="0" style="446" hidden="1" customWidth="1"/>
    <col min="1808" max="1808" width="11.7109375" style="446" customWidth="1"/>
    <col min="1809" max="1809" width="6.42578125" style="446" bestFit="1" customWidth="1"/>
    <col min="1810" max="1810" width="11.7109375" style="446" customWidth="1"/>
    <col min="1811" max="1811" width="0" style="446" hidden="1" customWidth="1"/>
    <col min="1812" max="1812" width="3.7109375" style="446" customWidth="1"/>
    <col min="1813" max="1813" width="11.140625" style="446" bestFit="1" customWidth="1"/>
    <col min="1814" max="2041" width="10.5703125" style="446"/>
    <col min="2042" max="2049" width="0" style="446" hidden="1" customWidth="1"/>
    <col min="2050" max="2052" width="3.7109375" style="446" customWidth="1"/>
    <col min="2053" max="2053" width="12.7109375" style="446" customWidth="1"/>
    <col min="2054" max="2054" width="47.42578125" style="446" customWidth="1"/>
    <col min="2055" max="2063" width="0" style="446" hidden="1" customWidth="1"/>
    <col min="2064" max="2064" width="11.7109375" style="446" customWidth="1"/>
    <col min="2065" max="2065" width="6.42578125" style="446" bestFit="1" customWidth="1"/>
    <col min="2066" max="2066" width="11.7109375" style="446" customWidth="1"/>
    <col min="2067" max="2067" width="0" style="446" hidden="1" customWidth="1"/>
    <col min="2068" max="2068" width="3.7109375" style="446" customWidth="1"/>
    <col min="2069" max="2069" width="11.140625" style="446" bestFit="1" customWidth="1"/>
    <col min="2070" max="2297" width="10.5703125" style="446"/>
    <col min="2298" max="2305" width="0" style="446" hidden="1" customWidth="1"/>
    <col min="2306" max="2308" width="3.7109375" style="446" customWidth="1"/>
    <col min="2309" max="2309" width="12.7109375" style="446" customWidth="1"/>
    <col min="2310" max="2310" width="47.42578125" style="446" customWidth="1"/>
    <col min="2311" max="2319" width="0" style="446" hidden="1" customWidth="1"/>
    <col min="2320" max="2320" width="11.7109375" style="446" customWidth="1"/>
    <col min="2321" max="2321" width="6.42578125" style="446" bestFit="1" customWidth="1"/>
    <col min="2322" max="2322" width="11.7109375" style="446" customWidth="1"/>
    <col min="2323" max="2323" width="0" style="446" hidden="1" customWidth="1"/>
    <col min="2324" max="2324" width="3.7109375" style="446" customWidth="1"/>
    <col min="2325" max="2325" width="11.140625" style="446" bestFit="1" customWidth="1"/>
    <col min="2326" max="2553" width="10.5703125" style="446"/>
    <col min="2554" max="2561" width="0" style="446" hidden="1" customWidth="1"/>
    <col min="2562" max="2564" width="3.7109375" style="446" customWidth="1"/>
    <col min="2565" max="2565" width="12.7109375" style="446" customWidth="1"/>
    <col min="2566" max="2566" width="47.42578125" style="446" customWidth="1"/>
    <col min="2567" max="2575" width="0" style="446" hidden="1" customWidth="1"/>
    <col min="2576" max="2576" width="11.7109375" style="446" customWidth="1"/>
    <col min="2577" max="2577" width="6.42578125" style="446" bestFit="1" customWidth="1"/>
    <col min="2578" max="2578" width="11.7109375" style="446" customWidth="1"/>
    <col min="2579" max="2579" width="0" style="446" hidden="1" customWidth="1"/>
    <col min="2580" max="2580" width="3.7109375" style="446" customWidth="1"/>
    <col min="2581" max="2581" width="11.140625" style="446" bestFit="1" customWidth="1"/>
    <col min="2582" max="2809" width="10.5703125" style="446"/>
    <col min="2810" max="2817" width="0" style="446" hidden="1" customWidth="1"/>
    <col min="2818" max="2820" width="3.7109375" style="446" customWidth="1"/>
    <col min="2821" max="2821" width="12.7109375" style="446" customWidth="1"/>
    <col min="2822" max="2822" width="47.42578125" style="446" customWidth="1"/>
    <col min="2823" max="2831" width="0" style="446" hidden="1" customWidth="1"/>
    <col min="2832" max="2832" width="11.7109375" style="446" customWidth="1"/>
    <col min="2833" max="2833" width="6.42578125" style="446" bestFit="1" customWidth="1"/>
    <col min="2834" max="2834" width="11.7109375" style="446" customWidth="1"/>
    <col min="2835" max="2835" width="0" style="446" hidden="1" customWidth="1"/>
    <col min="2836" max="2836" width="3.7109375" style="446" customWidth="1"/>
    <col min="2837" max="2837" width="11.140625" style="446" bestFit="1" customWidth="1"/>
    <col min="2838" max="3065" width="10.5703125" style="446"/>
    <col min="3066" max="3073" width="0" style="446" hidden="1" customWidth="1"/>
    <col min="3074" max="3076" width="3.7109375" style="446" customWidth="1"/>
    <col min="3077" max="3077" width="12.7109375" style="446" customWidth="1"/>
    <col min="3078" max="3078" width="47.42578125" style="446" customWidth="1"/>
    <col min="3079" max="3087" width="0" style="446" hidden="1" customWidth="1"/>
    <col min="3088" max="3088" width="11.7109375" style="446" customWidth="1"/>
    <col min="3089" max="3089" width="6.42578125" style="446" bestFit="1" customWidth="1"/>
    <col min="3090" max="3090" width="11.7109375" style="446" customWidth="1"/>
    <col min="3091" max="3091" width="0" style="446" hidden="1" customWidth="1"/>
    <col min="3092" max="3092" width="3.7109375" style="446" customWidth="1"/>
    <col min="3093" max="3093" width="11.140625" style="446" bestFit="1" customWidth="1"/>
    <col min="3094" max="3321" width="10.5703125" style="446"/>
    <col min="3322" max="3329" width="0" style="446" hidden="1" customWidth="1"/>
    <col min="3330" max="3332" width="3.7109375" style="446" customWidth="1"/>
    <col min="3333" max="3333" width="12.7109375" style="446" customWidth="1"/>
    <col min="3334" max="3334" width="47.42578125" style="446" customWidth="1"/>
    <col min="3335" max="3343" width="0" style="446" hidden="1" customWidth="1"/>
    <col min="3344" max="3344" width="11.7109375" style="446" customWidth="1"/>
    <col min="3345" max="3345" width="6.42578125" style="446" bestFit="1" customWidth="1"/>
    <col min="3346" max="3346" width="11.7109375" style="446" customWidth="1"/>
    <col min="3347" max="3347" width="0" style="446" hidden="1" customWidth="1"/>
    <col min="3348" max="3348" width="3.7109375" style="446" customWidth="1"/>
    <col min="3349" max="3349" width="11.140625" style="446" bestFit="1" customWidth="1"/>
    <col min="3350" max="3577" width="10.5703125" style="446"/>
    <col min="3578" max="3585" width="0" style="446" hidden="1" customWidth="1"/>
    <col min="3586" max="3588" width="3.7109375" style="446" customWidth="1"/>
    <col min="3589" max="3589" width="12.7109375" style="446" customWidth="1"/>
    <col min="3590" max="3590" width="47.42578125" style="446" customWidth="1"/>
    <col min="3591" max="3599" width="0" style="446" hidden="1" customWidth="1"/>
    <col min="3600" max="3600" width="11.7109375" style="446" customWidth="1"/>
    <col min="3601" max="3601" width="6.42578125" style="446" bestFit="1" customWidth="1"/>
    <col min="3602" max="3602" width="11.7109375" style="446" customWidth="1"/>
    <col min="3603" max="3603" width="0" style="446" hidden="1" customWidth="1"/>
    <col min="3604" max="3604" width="3.7109375" style="446" customWidth="1"/>
    <col min="3605" max="3605" width="11.140625" style="446" bestFit="1" customWidth="1"/>
    <col min="3606" max="3833" width="10.5703125" style="446"/>
    <col min="3834" max="3841" width="0" style="446" hidden="1" customWidth="1"/>
    <col min="3842" max="3844" width="3.7109375" style="446" customWidth="1"/>
    <col min="3845" max="3845" width="12.7109375" style="446" customWidth="1"/>
    <col min="3846" max="3846" width="47.42578125" style="446" customWidth="1"/>
    <col min="3847" max="3855" width="0" style="446" hidden="1" customWidth="1"/>
    <col min="3856" max="3856" width="11.7109375" style="446" customWidth="1"/>
    <col min="3857" max="3857" width="6.42578125" style="446" bestFit="1" customWidth="1"/>
    <col min="3858" max="3858" width="11.7109375" style="446" customWidth="1"/>
    <col min="3859" max="3859" width="0" style="446" hidden="1" customWidth="1"/>
    <col min="3860" max="3860" width="3.7109375" style="446" customWidth="1"/>
    <col min="3861" max="3861" width="11.140625" style="446" bestFit="1" customWidth="1"/>
    <col min="3862" max="4089" width="10.5703125" style="446"/>
    <col min="4090" max="4097" width="0" style="446" hidden="1" customWidth="1"/>
    <col min="4098" max="4100" width="3.7109375" style="446" customWidth="1"/>
    <col min="4101" max="4101" width="12.7109375" style="446" customWidth="1"/>
    <col min="4102" max="4102" width="47.42578125" style="446" customWidth="1"/>
    <col min="4103" max="4111" width="0" style="446" hidden="1" customWidth="1"/>
    <col min="4112" max="4112" width="11.7109375" style="446" customWidth="1"/>
    <col min="4113" max="4113" width="6.42578125" style="446" bestFit="1" customWidth="1"/>
    <col min="4114" max="4114" width="11.7109375" style="446" customWidth="1"/>
    <col min="4115" max="4115" width="0" style="446" hidden="1" customWidth="1"/>
    <col min="4116" max="4116" width="3.7109375" style="446" customWidth="1"/>
    <col min="4117" max="4117" width="11.140625" style="446" bestFit="1" customWidth="1"/>
    <col min="4118" max="4345" width="10.5703125" style="446"/>
    <col min="4346" max="4353" width="0" style="446" hidden="1" customWidth="1"/>
    <col min="4354" max="4356" width="3.7109375" style="446" customWidth="1"/>
    <col min="4357" max="4357" width="12.7109375" style="446" customWidth="1"/>
    <col min="4358" max="4358" width="47.42578125" style="446" customWidth="1"/>
    <col min="4359" max="4367" width="0" style="446" hidden="1" customWidth="1"/>
    <col min="4368" max="4368" width="11.7109375" style="446" customWidth="1"/>
    <col min="4369" max="4369" width="6.42578125" style="446" bestFit="1" customWidth="1"/>
    <col min="4370" max="4370" width="11.7109375" style="446" customWidth="1"/>
    <col min="4371" max="4371" width="0" style="446" hidden="1" customWidth="1"/>
    <col min="4372" max="4372" width="3.7109375" style="446" customWidth="1"/>
    <col min="4373" max="4373" width="11.140625" style="446" bestFit="1" customWidth="1"/>
    <col min="4374" max="4601" width="10.5703125" style="446"/>
    <col min="4602" max="4609" width="0" style="446" hidden="1" customWidth="1"/>
    <col min="4610" max="4612" width="3.7109375" style="446" customWidth="1"/>
    <col min="4613" max="4613" width="12.7109375" style="446" customWidth="1"/>
    <col min="4614" max="4614" width="47.42578125" style="446" customWidth="1"/>
    <col min="4615" max="4623" width="0" style="446" hidden="1" customWidth="1"/>
    <col min="4624" max="4624" width="11.7109375" style="446" customWidth="1"/>
    <col min="4625" max="4625" width="6.42578125" style="446" bestFit="1" customWidth="1"/>
    <col min="4626" max="4626" width="11.7109375" style="446" customWidth="1"/>
    <col min="4627" max="4627" width="0" style="446" hidden="1" customWidth="1"/>
    <col min="4628" max="4628" width="3.7109375" style="446" customWidth="1"/>
    <col min="4629" max="4629" width="11.140625" style="446" bestFit="1" customWidth="1"/>
    <col min="4630" max="4857" width="10.5703125" style="446"/>
    <col min="4858" max="4865" width="0" style="446" hidden="1" customWidth="1"/>
    <col min="4866" max="4868" width="3.7109375" style="446" customWidth="1"/>
    <col min="4869" max="4869" width="12.7109375" style="446" customWidth="1"/>
    <col min="4870" max="4870" width="47.42578125" style="446" customWidth="1"/>
    <col min="4871" max="4879" width="0" style="446" hidden="1" customWidth="1"/>
    <col min="4880" max="4880" width="11.7109375" style="446" customWidth="1"/>
    <col min="4881" max="4881" width="6.42578125" style="446" bestFit="1" customWidth="1"/>
    <col min="4882" max="4882" width="11.7109375" style="446" customWidth="1"/>
    <col min="4883" max="4883" width="0" style="446" hidden="1" customWidth="1"/>
    <col min="4884" max="4884" width="3.7109375" style="446" customWidth="1"/>
    <col min="4885" max="4885" width="11.140625" style="446" bestFit="1" customWidth="1"/>
    <col min="4886" max="5113" width="10.5703125" style="446"/>
    <col min="5114" max="5121" width="0" style="446" hidden="1" customWidth="1"/>
    <col min="5122" max="5124" width="3.7109375" style="446" customWidth="1"/>
    <col min="5125" max="5125" width="12.7109375" style="446" customWidth="1"/>
    <col min="5126" max="5126" width="47.42578125" style="446" customWidth="1"/>
    <col min="5127" max="5135" width="0" style="446" hidden="1" customWidth="1"/>
    <col min="5136" max="5136" width="11.7109375" style="446" customWidth="1"/>
    <col min="5137" max="5137" width="6.42578125" style="446" bestFit="1" customWidth="1"/>
    <col min="5138" max="5138" width="11.7109375" style="446" customWidth="1"/>
    <col min="5139" max="5139" width="0" style="446" hidden="1" customWidth="1"/>
    <col min="5140" max="5140" width="3.7109375" style="446" customWidth="1"/>
    <col min="5141" max="5141" width="11.140625" style="446" bestFit="1" customWidth="1"/>
    <col min="5142" max="5369" width="10.5703125" style="446"/>
    <col min="5370" max="5377" width="0" style="446" hidden="1" customWidth="1"/>
    <col min="5378" max="5380" width="3.7109375" style="446" customWidth="1"/>
    <col min="5381" max="5381" width="12.7109375" style="446" customWidth="1"/>
    <col min="5382" max="5382" width="47.42578125" style="446" customWidth="1"/>
    <col min="5383" max="5391" width="0" style="446" hidden="1" customWidth="1"/>
    <col min="5392" max="5392" width="11.7109375" style="446" customWidth="1"/>
    <col min="5393" max="5393" width="6.42578125" style="446" bestFit="1" customWidth="1"/>
    <col min="5394" max="5394" width="11.7109375" style="446" customWidth="1"/>
    <col min="5395" max="5395" width="0" style="446" hidden="1" customWidth="1"/>
    <col min="5396" max="5396" width="3.7109375" style="446" customWidth="1"/>
    <col min="5397" max="5397" width="11.140625" style="446" bestFit="1" customWidth="1"/>
    <col min="5398" max="5625" width="10.5703125" style="446"/>
    <col min="5626" max="5633" width="0" style="446" hidden="1" customWidth="1"/>
    <col min="5634" max="5636" width="3.7109375" style="446" customWidth="1"/>
    <col min="5637" max="5637" width="12.7109375" style="446" customWidth="1"/>
    <col min="5638" max="5638" width="47.42578125" style="446" customWidth="1"/>
    <col min="5639" max="5647" width="0" style="446" hidden="1" customWidth="1"/>
    <col min="5648" max="5648" width="11.7109375" style="446" customWidth="1"/>
    <col min="5649" max="5649" width="6.42578125" style="446" bestFit="1" customWidth="1"/>
    <col min="5650" max="5650" width="11.7109375" style="446" customWidth="1"/>
    <col min="5651" max="5651" width="0" style="446" hidden="1" customWidth="1"/>
    <col min="5652" max="5652" width="3.7109375" style="446" customWidth="1"/>
    <col min="5653" max="5653" width="11.140625" style="446" bestFit="1" customWidth="1"/>
    <col min="5654" max="5881" width="10.5703125" style="446"/>
    <col min="5882" max="5889" width="0" style="446" hidden="1" customWidth="1"/>
    <col min="5890" max="5892" width="3.7109375" style="446" customWidth="1"/>
    <col min="5893" max="5893" width="12.7109375" style="446" customWidth="1"/>
    <col min="5894" max="5894" width="47.42578125" style="446" customWidth="1"/>
    <col min="5895" max="5903" width="0" style="446" hidden="1" customWidth="1"/>
    <col min="5904" max="5904" width="11.7109375" style="446" customWidth="1"/>
    <col min="5905" max="5905" width="6.42578125" style="446" bestFit="1" customWidth="1"/>
    <col min="5906" max="5906" width="11.7109375" style="446" customWidth="1"/>
    <col min="5907" max="5907" width="0" style="446" hidden="1" customWidth="1"/>
    <col min="5908" max="5908" width="3.7109375" style="446" customWidth="1"/>
    <col min="5909" max="5909" width="11.140625" style="446" bestFit="1" customWidth="1"/>
    <col min="5910" max="6137" width="10.5703125" style="446"/>
    <col min="6138" max="6145" width="0" style="446" hidden="1" customWidth="1"/>
    <col min="6146" max="6148" width="3.7109375" style="446" customWidth="1"/>
    <col min="6149" max="6149" width="12.7109375" style="446" customWidth="1"/>
    <col min="6150" max="6150" width="47.42578125" style="446" customWidth="1"/>
    <col min="6151" max="6159" width="0" style="446" hidden="1" customWidth="1"/>
    <col min="6160" max="6160" width="11.7109375" style="446" customWidth="1"/>
    <col min="6161" max="6161" width="6.42578125" style="446" bestFit="1" customWidth="1"/>
    <col min="6162" max="6162" width="11.7109375" style="446" customWidth="1"/>
    <col min="6163" max="6163" width="0" style="446" hidden="1" customWidth="1"/>
    <col min="6164" max="6164" width="3.7109375" style="446" customWidth="1"/>
    <col min="6165" max="6165" width="11.140625" style="446" bestFit="1" customWidth="1"/>
    <col min="6166" max="6393" width="10.5703125" style="446"/>
    <col min="6394" max="6401" width="0" style="446" hidden="1" customWidth="1"/>
    <col min="6402" max="6404" width="3.7109375" style="446" customWidth="1"/>
    <col min="6405" max="6405" width="12.7109375" style="446" customWidth="1"/>
    <col min="6406" max="6406" width="47.42578125" style="446" customWidth="1"/>
    <col min="6407" max="6415" width="0" style="446" hidden="1" customWidth="1"/>
    <col min="6416" max="6416" width="11.7109375" style="446" customWidth="1"/>
    <col min="6417" max="6417" width="6.42578125" style="446" bestFit="1" customWidth="1"/>
    <col min="6418" max="6418" width="11.7109375" style="446" customWidth="1"/>
    <col min="6419" max="6419" width="0" style="446" hidden="1" customWidth="1"/>
    <col min="6420" max="6420" width="3.7109375" style="446" customWidth="1"/>
    <col min="6421" max="6421" width="11.140625" style="446" bestFit="1" customWidth="1"/>
    <col min="6422" max="6649" width="10.5703125" style="446"/>
    <col min="6650" max="6657" width="0" style="446" hidden="1" customWidth="1"/>
    <col min="6658" max="6660" width="3.7109375" style="446" customWidth="1"/>
    <col min="6661" max="6661" width="12.7109375" style="446" customWidth="1"/>
    <col min="6662" max="6662" width="47.42578125" style="446" customWidth="1"/>
    <col min="6663" max="6671" width="0" style="446" hidden="1" customWidth="1"/>
    <col min="6672" max="6672" width="11.7109375" style="446" customWidth="1"/>
    <col min="6673" max="6673" width="6.42578125" style="446" bestFit="1" customWidth="1"/>
    <col min="6674" max="6674" width="11.7109375" style="446" customWidth="1"/>
    <col min="6675" max="6675" width="0" style="446" hidden="1" customWidth="1"/>
    <col min="6676" max="6676" width="3.7109375" style="446" customWidth="1"/>
    <col min="6677" max="6677" width="11.140625" style="446" bestFit="1" customWidth="1"/>
    <col min="6678" max="6905" width="10.5703125" style="446"/>
    <col min="6906" max="6913" width="0" style="446" hidden="1" customWidth="1"/>
    <col min="6914" max="6916" width="3.7109375" style="446" customWidth="1"/>
    <col min="6917" max="6917" width="12.7109375" style="446" customWidth="1"/>
    <col min="6918" max="6918" width="47.42578125" style="446" customWidth="1"/>
    <col min="6919" max="6927" width="0" style="446" hidden="1" customWidth="1"/>
    <col min="6928" max="6928" width="11.7109375" style="446" customWidth="1"/>
    <col min="6929" max="6929" width="6.42578125" style="446" bestFit="1" customWidth="1"/>
    <col min="6930" max="6930" width="11.7109375" style="446" customWidth="1"/>
    <col min="6931" max="6931" width="0" style="446" hidden="1" customWidth="1"/>
    <col min="6932" max="6932" width="3.7109375" style="446" customWidth="1"/>
    <col min="6933" max="6933" width="11.140625" style="446" bestFit="1" customWidth="1"/>
    <col min="6934" max="7161" width="10.5703125" style="446"/>
    <col min="7162" max="7169" width="0" style="446" hidden="1" customWidth="1"/>
    <col min="7170" max="7172" width="3.7109375" style="446" customWidth="1"/>
    <col min="7173" max="7173" width="12.7109375" style="446" customWidth="1"/>
    <col min="7174" max="7174" width="47.42578125" style="446" customWidth="1"/>
    <col min="7175" max="7183" width="0" style="446" hidden="1" customWidth="1"/>
    <col min="7184" max="7184" width="11.7109375" style="446" customWidth="1"/>
    <col min="7185" max="7185" width="6.42578125" style="446" bestFit="1" customWidth="1"/>
    <col min="7186" max="7186" width="11.7109375" style="446" customWidth="1"/>
    <col min="7187" max="7187" width="0" style="446" hidden="1" customWidth="1"/>
    <col min="7188" max="7188" width="3.7109375" style="446" customWidth="1"/>
    <col min="7189" max="7189" width="11.140625" style="446" bestFit="1" customWidth="1"/>
    <col min="7190" max="7417" width="10.5703125" style="446"/>
    <col min="7418" max="7425" width="0" style="446" hidden="1" customWidth="1"/>
    <col min="7426" max="7428" width="3.7109375" style="446" customWidth="1"/>
    <col min="7429" max="7429" width="12.7109375" style="446" customWidth="1"/>
    <col min="7430" max="7430" width="47.42578125" style="446" customWidth="1"/>
    <col min="7431" max="7439" width="0" style="446" hidden="1" customWidth="1"/>
    <col min="7440" max="7440" width="11.7109375" style="446" customWidth="1"/>
    <col min="7441" max="7441" width="6.42578125" style="446" bestFit="1" customWidth="1"/>
    <col min="7442" max="7442" width="11.7109375" style="446" customWidth="1"/>
    <col min="7443" max="7443" width="0" style="446" hidden="1" customWidth="1"/>
    <col min="7444" max="7444" width="3.7109375" style="446" customWidth="1"/>
    <col min="7445" max="7445" width="11.140625" style="446" bestFit="1" customWidth="1"/>
    <col min="7446" max="7673" width="10.5703125" style="446"/>
    <col min="7674" max="7681" width="0" style="446" hidden="1" customWidth="1"/>
    <col min="7682" max="7684" width="3.7109375" style="446" customWidth="1"/>
    <col min="7685" max="7685" width="12.7109375" style="446" customWidth="1"/>
    <col min="7686" max="7686" width="47.42578125" style="446" customWidth="1"/>
    <col min="7687" max="7695" width="0" style="446" hidden="1" customWidth="1"/>
    <col min="7696" max="7696" width="11.7109375" style="446" customWidth="1"/>
    <col min="7697" max="7697" width="6.42578125" style="446" bestFit="1" customWidth="1"/>
    <col min="7698" max="7698" width="11.7109375" style="446" customWidth="1"/>
    <col min="7699" max="7699" width="0" style="446" hidden="1" customWidth="1"/>
    <col min="7700" max="7700" width="3.7109375" style="446" customWidth="1"/>
    <col min="7701" max="7701" width="11.140625" style="446" bestFit="1" customWidth="1"/>
    <col min="7702" max="7929" width="10.5703125" style="446"/>
    <col min="7930" max="7937" width="0" style="446" hidden="1" customWidth="1"/>
    <col min="7938" max="7940" width="3.7109375" style="446" customWidth="1"/>
    <col min="7941" max="7941" width="12.7109375" style="446" customWidth="1"/>
    <col min="7942" max="7942" width="47.42578125" style="446" customWidth="1"/>
    <col min="7943" max="7951" width="0" style="446" hidden="1" customWidth="1"/>
    <col min="7952" max="7952" width="11.7109375" style="446" customWidth="1"/>
    <col min="7953" max="7953" width="6.42578125" style="446" bestFit="1" customWidth="1"/>
    <col min="7954" max="7954" width="11.7109375" style="446" customWidth="1"/>
    <col min="7955" max="7955" width="0" style="446" hidden="1" customWidth="1"/>
    <col min="7956" max="7956" width="3.7109375" style="446" customWidth="1"/>
    <col min="7957" max="7957" width="11.140625" style="446" bestFit="1" customWidth="1"/>
    <col min="7958" max="8185" width="10.5703125" style="446"/>
    <col min="8186" max="8193" width="0" style="446" hidden="1" customWidth="1"/>
    <col min="8194" max="8196" width="3.7109375" style="446" customWidth="1"/>
    <col min="8197" max="8197" width="12.7109375" style="446" customWidth="1"/>
    <col min="8198" max="8198" width="47.42578125" style="446" customWidth="1"/>
    <col min="8199" max="8207" width="0" style="446" hidden="1" customWidth="1"/>
    <col min="8208" max="8208" width="11.7109375" style="446" customWidth="1"/>
    <col min="8209" max="8209" width="6.42578125" style="446" bestFit="1" customWidth="1"/>
    <col min="8210" max="8210" width="11.7109375" style="446" customWidth="1"/>
    <col min="8211" max="8211" width="0" style="446" hidden="1" customWidth="1"/>
    <col min="8212" max="8212" width="3.7109375" style="446" customWidth="1"/>
    <col min="8213" max="8213" width="11.140625" style="446" bestFit="1" customWidth="1"/>
    <col min="8214" max="8441" width="10.5703125" style="446"/>
    <col min="8442" max="8449" width="0" style="446" hidden="1" customWidth="1"/>
    <col min="8450" max="8452" width="3.7109375" style="446" customWidth="1"/>
    <col min="8453" max="8453" width="12.7109375" style="446" customWidth="1"/>
    <col min="8454" max="8454" width="47.42578125" style="446" customWidth="1"/>
    <col min="8455" max="8463" width="0" style="446" hidden="1" customWidth="1"/>
    <col min="8464" max="8464" width="11.7109375" style="446" customWidth="1"/>
    <col min="8465" max="8465" width="6.42578125" style="446" bestFit="1" customWidth="1"/>
    <col min="8466" max="8466" width="11.7109375" style="446" customWidth="1"/>
    <col min="8467" max="8467" width="0" style="446" hidden="1" customWidth="1"/>
    <col min="8468" max="8468" width="3.7109375" style="446" customWidth="1"/>
    <col min="8469" max="8469" width="11.140625" style="446" bestFit="1" customWidth="1"/>
    <col min="8470" max="8697" width="10.5703125" style="446"/>
    <col min="8698" max="8705" width="0" style="446" hidden="1" customWidth="1"/>
    <col min="8706" max="8708" width="3.7109375" style="446" customWidth="1"/>
    <col min="8709" max="8709" width="12.7109375" style="446" customWidth="1"/>
    <col min="8710" max="8710" width="47.42578125" style="446" customWidth="1"/>
    <col min="8711" max="8719" width="0" style="446" hidden="1" customWidth="1"/>
    <col min="8720" max="8720" width="11.7109375" style="446" customWidth="1"/>
    <col min="8721" max="8721" width="6.42578125" style="446" bestFit="1" customWidth="1"/>
    <col min="8722" max="8722" width="11.7109375" style="446" customWidth="1"/>
    <col min="8723" max="8723" width="0" style="446" hidden="1" customWidth="1"/>
    <col min="8724" max="8724" width="3.7109375" style="446" customWidth="1"/>
    <col min="8725" max="8725" width="11.140625" style="446" bestFit="1" customWidth="1"/>
    <col min="8726" max="8953" width="10.5703125" style="446"/>
    <col min="8954" max="8961" width="0" style="446" hidden="1" customWidth="1"/>
    <col min="8962" max="8964" width="3.7109375" style="446" customWidth="1"/>
    <col min="8965" max="8965" width="12.7109375" style="446" customWidth="1"/>
    <col min="8966" max="8966" width="47.42578125" style="446" customWidth="1"/>
    <col min="8967" max="8975" width="0" style="446" hidden="1" customWidth="1"/>
    <col min="8976" max="8976" width="11.7109375" style="446" customWidth="1"/>
    <col min="8977" max="8977" width="6.42578125" style="446" bestFit="1" customWidth="1"/>
    <col min="8978" max="8978" width="11.7109375" style="446" customWidth="1"/>
    <col min="8979" max="8979" width="0" style="446" hidden="1" customWidth="1"/>
    <col min="8980" max="8980" width="3.7109375" style="446" customWidth="1"/>
    <col min="8981" max="8981" width="11.140625" style="446" bestFit="1" customWidth="1"/>
    <col min="8982" max="9209" width="10.5703125" style="446"/>
    <col min="9210" max="9217" width="0" style="446" hidden="1" customWidth="1"/>
    <col min="9218" max="9220" width="3.7109375" style="446" customWidth="1"/>
    <col min="9221" max="9221" width="12.7109375" style="446" customWidth="1"/>
    <col min="9222" max="9222" width="47.42578125" style="446" customWidth="1"/>
    <col min="9223" max="9231" width="0" style="446" hidden="1" customWidth="1"/>
    <col min="9232" max="9232" width="11.7109375" style="446" customWidth="1"/>
    <col min="9233" max="9233" width="6.42578125" style="446" bestFit="1" customWidth="1"/>
    <col min="9234" max="9234" width="11.7109375" style="446" customWidth="1"/>
    <col min="9235" max="9235" width="0" style="446" hidden="1" customWidth="1"/>
    <col min="9236" max="9236" width="3.7109375" style="446" customWidth="1"/>
    <col min="9237" max="9237" width="11.140625" style="446" bestFit="1" customWidth="1"/>
    <col min="9238" max="9465" width="10.5703125" style="446"/>
    <col min="9466" max="9473" width="0" style="446" hidden="1" customWidth="1"/>
    <col min="9474" max="9476" width="3.7109375" style="446" customWidth="1"/>
    <col min="9477" max="9477" width="12.7109375" style="446" customWidth="1"/>
    <col min="9478" max="9478" width="47.42578125" style="446" customWidth="1"/>
    <col min="9479" max="9487" width="0" style="446" hidden="1" customWidth="1"/>
    <col min="9488" max="9488" width="11.7109375" style="446" customWidth="1"/>
    <col min="9489" max="9489" width="6.42578125" style="446" bestFit="1" customWidth="1"/>
    <col min="9490" max="9490" width="11.7109375" style="446" customWidth="1"/>
    <col min="9491" max="9491" width="0" style="446" hidden="1" customWidth="1"/>
    <col min="9492" max="9492" width="3.7109375" style="446" customWidth="1"/>
    <col min="9493" max="9493" width="11.140625" style="446" bestFit="1" customWidth="1"/>
    <col min="9494" max="9721" width="10.5703125" style="446"/>
    <col min="9722" max="9729" width="0" style="446" hidden="1" customWidth="1"/>
    <col min="9730" max="9732" width="3.7109375" style="446" customWidth="1"/>
    <col min="9733" max="9733" width="12.7109375" style="446" customWidth="1"/>
    <col min="9734" max="9734" width="47.42578125" style="446" customWidth="1"/>
    <col min="9735" max="9743" width="0" style="446" hidden="1" customWidth="1"/>
    <col min="9744" max="9744" width="11.7109375" style="446" customWidth="1"/>
    <col min="9745" max="9745" width="6.42578125" style="446" bestFit="1" customWidth="1"/>
    <col min="9746" max="9746" width="11.7109375" style="446" customWidth="1"/>
    <col min="9747" max="9747" width="0" style="446" hidden="1" customWidth="1"/>
    <col min="9748" max="9748" width="3.7109375" style="446" customWidth="1"/>
    <col min="9749" max="9749" width="11.140625" style="446" bestFit="1" customWidth="1"/>
    <col min="9750" max="9977" width="10.5703125" style="446"/>
    <col min="9978" max="9985" width="0" style="446" hidden="1" customWidth="1"/>
    <col min="9986" max="9988" width="3.7109375" style="446" customWidth="1"/>
    <col min="9989" max="9989" width="12.7109375" style="446" customWidth="1"/>
    <col min="9990" max="9990" width="47.42578125" style="446" customWidth="1"/>
    <col min="9991" max="9999" width="0" style="446" hidden="1" customWidth="1"/>
    <col min="10000" max="10000" width="11.7109375" style="446" customWidth="1"/>
    <col min="10001" max="10001" width="6.42578125" style="446" bestFit="1" customWidth="1"/>
    <col min="10002" max="10002" width="11.7109375" style="446" customWidth="1"/>
    <col min="10003" max="10003" width="0" style="446" hidden="1" customWidth="1"/>
    <col min="10004" max="10004" width="3.7109375" style="446" customWidth="1"/>
    <col min="10005" max="10005" width="11.140625" style="446" bestFit="1" customWidth="1"/>
    <col min="10006" max="10233" width="10.5703125" style="446"/>
    <col min="10234" max="10241" width="0" style="446" hidden="1" customWidth="1"/>
    <col min="10242" max="10244" width="3.7109375" style="446" customWidth="1"/>
    <col min="10245" max="10245" width="12.7109375" style="446" customWidth="1"/>
    <col min="10246" max="10246" width="47.42578125" style="446" customWidth="1"/>
    <col min="10247" max="10255" width="0" style="446" hidden="1" customWidth="1"/>
    <col min="10256" max="10256" width="11.7109375" style="446" customWidth="1"/>
    <col min="10257" max="10257" width="6.42578125" style="446" bestFit="1" customWidth="1"/>
    <col min="10258" max="10258" width="11.7109375" style="446" customWidth="1"/>
    <col min="10259" max="10259" width="0" style="446" hidden="1" customWidth="1"/>
    <col min="10260" max="10260" width="3.7109375" style="446" customWidth="1"/>
    <col min="10261" max="10261" width="11.140625" style="446" bestFit="1" customWidth="1"/>
    <col min="10262" max="10489" width="10.5703125" style="446"/>
    <col min="10490" max="10497" width="0" style="446" hidden="1" customWidth="1"/>
    <col min="10498" max="10500" width="3.7109375" style="446" customWidth="1"/>
    <col min="10501" max="10501" width="12.7109375" style="446" customWidth="1"/>
    <col min="10502" max="10502" width="47.42578125" style="446" customWidth="1"/>
    <col min="10503" max="10511" width="0" style="446" hidden="1" customWidth="1"/>
    <col min="10512" max="10512" width="11.7109375" style="446" customWidth="1"/>
    <col min="10513" max="10513" width="6.42578125" style="446" bestFit="1" customWidth="1"/>
    <col min="10514" max="10514" width="11.7109375" style="446" customWidth="1"/>
    <col min="10515" max="10515" width="0" style="446" hidden="1" customWidth="1"/>
    <col min="10516" max="10516" width="3.7109375" style="446" customWidth="1"/>
    <col min="10517" max="10517" width="11.140625" style="446" bestFit="1" customWidth="1"/>
    <col min="10518" max="10745" width="10.5703125" style="446"/>
    <col min="10746" max="10753" width="0" style="446" hidden="1" customWidth="1"/>
    <col min="10754" max="10756" width="3.7109375" style="446" customWidth="1"/>
    <col min="10757" max="10757" width="12.7109375" style="446" customWidth="1"/>
    <col min="10758" max="10758" width="47.42578125" style="446" customWidth="1"/>
    <col min="10759" max="10767" width="0" style="446" hidden="1" customWidth="1"/>
    <col min="10768" max="10768" width="11.7109375" style="446" customWidth="1"/>
    <col min="10769" max="10769" width="6.42578125" style="446" bestFit="1" customWidth="1"/>
    <col min="10770" max="10770" width="11.7109375" style="446" customWidth="1"/>
    <col min="10771" max="10771" width="0" style="446" hidden="1" customWidth="1"/>
    <col min="10772" max="10772" width="3.7109375" style="446" customWidth="1"/>
    <col min="10773" max="10773" width="11.140625" style="446" bestFit="1" customWidth="1"/>
    <col min="10774" max="11001" width="10.5703125" style="446"/>
    <col min="11002" max="11009" width="0" style="446" hidden="1" customWidth="1"/>
    <col min="11010" max="11012" width="3.7109375" style="446" customWidth="1"/>
    <col min="11013" max="11013" width="12.7109375" style="446" customWidth="1"/>
    <col min="11014" max="11014" width="47.42578125" style="446" customWidth="1"/>
    <col min="11015" max="11023" width="0" style="446" hidden="1" customWidth="1"/>
    <col min="11024" max="11024" width="11.7109375" style="446" customWidth="1"/>
    <col min="11025" max="11025" width="6.42578125" style="446" bestFit="1" customWidth="1"/>
    <col min="11026" max="11026" width="11.7109375" style="446" customWidth="1"/>
    <col min="11027" max="11027" width="0" style="446" hidden="1" customWidth="1"/>
    <col min="11028" max="11028" width="3.7109375" style="446" customWidth="1"/>
    <col min="11029" max="11029" width="11.140625" style="446" bestFit="1" customWidth="1"/>
    <col min="11030" max="11257" width="10.5703125" style="446"/>
    <col min="11258" max="11265" width="0" style="446" hidden="1" customWidth="1"/>
    <col min="11266" max="11268" width="3.7109375" style="446" customWidth="1"/>
    <col min="11269" max="11269" width="12.7109375" style="446" customWidth="1"/>
    <col min="11270" max="11270" width="47.42578125" style="446" customWidth="1"/>
    <col min="11271" max="11279" width="0" style="446" hidden="1" customWidth="1"/>
    <col min="11280" max="11280" width="11.7109375" style="446" customWidth="1"/>
    <col min="11281" max="11281" width="6.42578125" style="446" bestFit="1" customWidth="1"/>
    <col min="11282" max="11282" width="11.7109375" style="446" customWidth="1"/>
    <col min="11283" max="11283" width="0" style="446" hidden="1" customWidth="1"/>
    <col min="11284" max="11284" width="3.7109375" style="446" customWidth="1"/>
    <col min="11285" max="11285" width="11.140625" style="446" bestFit="1" customWidth="1"/>
    <col min="11286" max="11513" width="10.5703125" style="446"/>
    <col min="11514" max="11521" width="0" style="446" hidden="1" customWidth="1"/>
    <col min="11522" max="11524" width="3.7109375" style="446" customWidth="1"/>
    <col min="11525" max="11525" width="12.7109375" style="446" customWidth="1"/>
    <col min="11526" max="11526" width="47.42578125" style="446" customWidth="1"/>
    <col min="11527" max="11535" width="0" style="446" hidden="1" customWidth="1"/>
    <col min="11536" max="11536" width="11.7109375" style="446" customWidth="1"/>
    <col min="11537" max="11537" width="6.42578125" style="446" bestFit="1" customWidth="1"/>
    <col min="11538" max="11538" width="11.7109375" style="446" customWidth="1"/>
    <col min="11539" max="11539" width="0" style="446" hidden="1" customWidth="1"/>
    <col min="11540" max="11540" width="3.7109375" style="446" customWidth="1"/>
    <col min="11541" max="11541" width="11.140625" style="446" bestFit="1" customWidth="1"/>
    <col min="11542" max="11769" width="10.5703125" style="446"/>
    <col min="11770" max="11777" width="0" style="446" hidden="1" customWidth="1"/>
    <col min="11778" max="11780" width="3.7109375" style="446" customWidth="1"/>
    <col min="11781" max="11781" width="12.7109375" style="446" customWidth="1"/>
    <col min="11782" max="11782" width="47.42578125" style="446" customWidth="1"/>
    <col min="11783" max="11791" width="0" style="446" hidden="1" customWidth="1"/>
    <col min="11792" max="11792" width="11.7109375" style="446" customWidth="1"/>
    <col min="11793" max="11793" width="6.42578125" style="446" bestFit="1" customWidth="1"/>
    <col min="11794" max="11794" width="11.7109375" style="446" customWidth="1"/>
    <col min="11795" max="11795" width="0" style="446" hidden="1" customWidth="1"/>
    <col min="11796" max="11796" width="3.7109375" style="446" customWidth="1"/>
    <col min="11797" max="11797" width="11.140625" style="446" bestFit="1" customWidth="1"/>
    <col min="11798" max="12025" width="10.5703125" style="446"/>
    <col min="12026" max="12033" width="0" style="446" hidden="1" customWidth="1"/>
    <col min="12034" max="12036" width="3.7109375" style="446" customWidth="1"/>
    <col min="12037" max="12037" width="12.7109375" style="446" customWidth="1"/>
    <col min="12038" max="12038" width="47.42578125" style="446" customWidth="1"/>
    <col min="12039" max="12047" width="0" style="446" hidden="1" customWidth="1"/>
    <col min="12048" max="12048" width="11.7109375" style="446" customWidth="1"/>
    <col min="12049" max="12049" width="6.42578125" style="446" bestFit="1" customWidth="1"/>
    <col min="12050" max="12050" width="11.7109375" style="446" customWidth="1"/>
    <col min="12051" max="12051" width="0" style="446" hidden="1" customWidth="1"/>
    <col min="12052" max="12052" width="3.7109375" style="446" customWidth="1"/>
    <col min="12053" max="12053" width="11.140625" style="446" bestFit="1" customWidth="1"/>
    <col min="12054" max="12281" width="10.5703125" style="446"/>
    <col min="12282" max="12289" width="0" style="446" hidden="1" customWidth="1"/>
    <col min="12290" max="12292" width="3.7109375" style="446" customWidth="1"/>
    <col min="12293" max="12293" width="12.7109375" style="446" customWidth="1"/>
    <col min="12294" max="12294" width="47.42578125" style="446" customWidth="1"/>
    <col min="12295" max="12303" width="0" style="446" hidden="1" customWidth="1"/>
    <col min="12304" max="12304" width="11.7109375" style="446" customWidth="1"/>
    <col min="12305" max="12305" width="6.42578125" style="446" bestFit="1" customWidth="1"/>
    <col min="12306" max="12306" width="11.7109375" style="446" customWidth="1"/>
    <col min="12307" max="12307" width="0" style="446" hidden="1" customWidth="1"/>
    <col min="12308" max="12308" width="3.7109375" style="446" customWidth="1"/>
    <col min="12309" max="12309" width="11.140625" style="446" bestFit="1" customWidth="1"/>
    <col min="12310" max="12537" width="10.5703125" style="446"/>
    <col min="12538" max="12545" width="0" style="446" hidden="1" customWidth="1"/>
    <col min="12546" max="12548" width="3.7109375" style="446" customWidth="1"/>
    <col min="12549" max="12549" width="12.7109375" style="446" customWidth="1"/>
    <col min="12550" max="12550" width="47.42578125" style="446" customWidth="1"/>
    <col min="12551" max="12559" width="0" style="446" hidden="1" customWidth="1"/>
    <col min="12560" max="12560" width="11.7109375" style="446" customWidth="1"/>
    <col min="12561" max="12561" width="6.42578125" style="446" bestFit="1" customWidth="1"/>
    <col min="12562" max="12562" width="11.7109375" style="446" customWidth="1"/>
    <col min="12563" max="12563" width="0" style="446" hidden="1" customWidth="1"/>
    <col min="12564" max="12564" width="3.7109375" style="446" customWidth="1"/>
    <col min="12565" max="12565" width="11.140625" style="446" bestFit="1" customWidth="1"/>
    <col min="12566" max="12793" width="10.5703125" style="446"/>
    <col min="12794" max="12801" width="0" style="446" hidden="1" customWidth="1"/>
    <col min="12802" max="12804" width="3.7109375" style="446" customWidth="1"/>
    <col min="12805" max="12805" width="12.7109375" style="446" customWidth="1"/>
    <col min="12806" max="12806" width="47.42578125" style="446" customWidth="1"/>
    <col min="12807" max="12815" width="0" style="446" hidden="1" customWidth="1"/>
    <col min="12816" max="12816" width="11.7109375" style="446" customWidth="1"/>
    <col min="12817" max="12817" width="6.42578125" style="446" bestFit="1" customWidth="1"/>
    <col min="12818" max="12818" width="11.7109375" style="446" customWidth="1"/>
    <col min="12819" max="12819" width="0" style="446" hidden="1" customWidth="1"/>
    <col min="12820" max="12820" width="3.7109375" style="446" customWidth="1"/>
    <col min="12821" max="12821" width="11.140625" style="446" bestFit="1" customWidth="1"/>
    <col min="12822" max="13049" width="10.5703125" style="446"/>
    <col min="13050" max="13057" width="0" style="446" hidden="1" customWidth="1"/>
    <col min="13058" max="13060" width="3.7109375" style="446" customWidth="1"/>
    <col min="13061" max="13061" width="12.7109375" style="446" customWidth="1"/>
    <col min="13062" max="13062" width="47.42578125" style="446" customWidth="1"/>
    <col min="13063" max="13071" width="0" style="446" hidden="1" customWidth="1"/>
    <col min="13072" max="13072" width="11.7109375" style="446" customWidth="1"/>
    <col min="13073" max="13073" width="6.42578125" style="446" bestFit="1" customWidth="1"/>
    <col min="13074" max="13074" width="11.7109375" style="446" customWidth="1"/>
    <col min="13075" max="13075" width="0" style="446" hidden="1" customWidth="1"/>
    <col min="13076" max="13076" width="3.7109375" style="446" customWidth="1"/>
    <col min="13077" max="13077" width="11.140625" style="446" bestFit="1" customWidth="1"/>
    <col min="13078" max="13305" width="10.5703125" style="446"/>
    <col min="13306" max="13313" width="0" style="446" hidden="1" customWidth="1"/>
    <col min="13314" max="13316" width="3.7109375" style="446" customWidth="1"/>
    <col min="13317" max="13317" width="12.7109375" style="446" customWidth="1"/>
    <col min="13318" max="13318" width="47.42578125" style="446" customWidth="1"/>
    <col min="13319" max="13327" width="0" style="446" hidden="1" customWidth="1"/>
    <col min="13328" max="13328" width="11.7109375" style="446" customWidth="1"/>
    <col min="13329" max="13329" width="6.42578125" style="446" bestFit="1" customWidth="1"/>
    <col min="13330" max="13330" width="11.7109375" style="446" customWidth="1"/>
    <col min="13331" max="13331" width="0" style="446" hidden="1" customWidth="1"/>
    <col min="13332" max="13332" width="3.7109375" style="446" customWidth="1"/>
    <col min="13333" max="13333" width="11.140625" style="446" bestFit="1" customWidth="1"/>
    <col min="13334" max="13561" width="10.5703125" style="446"/>
    <col min="13562" max="13569" width="0" style="446" hidden="1" customWidth="1"/>
    <col min="13570" max="13572" width="3.7109375" style="446" customWidth="1"/>
    <col min="13573" max="13573" width="12.7109375" style="446" customWidth="1"/>
    <col min="13574" max="13574" width="47.42578125" style="446" customWidth="1"/>
    <col min="13575" max="13583" width="0" style="446" hidden="1" customWidth="1"/>
    <col min="13584" max="13584" width="11.7109375" style="446" customWidth="1"/>
    <col min="13585" max="13585" width="6.42578125" style="446" bestFit="1" customWidth="1"/>
    <col min="13586" max="13586" width="11.7109375" style="446" customWidth="1"/>
    <col min="13587" max="13587" width="0" style="446" hidden="1" customWidth="1"/>
    <col min="13588" max="13588" width="3.7109375" style="446" customWidth="1"/>
    <col min="13589" max="13589" width="11.140625" style="446" bestFit="1" customWidth="1"/>
    <col min="13590" max="13817" width="10.5703125" style="446"/>
    <col min="13818" max="13825" width="0" style="446" hidden="1" customWidth="1"/>
    <col min="13826" max="13828" width="3.7109375" style="446" customWidth="1"/>
    <col min="13829" max="13829" width="12.7109375" style="446" customWidth="1"/>
    <col min="13830" max="13830" width="47.42578125" style="446" customWidth="1"/>
    <col min="13831" max="13839" width="0" style="446" hidden="1" customWidth="1"/>
    <col min="13840" max="13840" width="11.7109375" style="446" customWidth="1"/>
    <col min="13841" max="13841" width="6.42578125" style="446" bestFit="1" customWidth="1"/>
    <col min="13842" max="13842" width="11.7109375" style="446" customWidth="1"/>
    <col min="13843" max="13843" width="0" style="446" hidden="1" customWidth="1"/>
    <col min="13844" max="13844" width="3.7109375" style="446" customWidth="1"/>
    <col min="13845" max="13845" width="11.140625" style="446" bestFit="1" customWidth="1"/>
    <col min="13846" max="14073" width="10.5703125" style="446"/>
    <col min="14074" max="14081" width="0" style="446" hidden="1" customWidth="1"/>
    <col min="14082" max="14084" width="3.7109375" style="446" customWidth="1"/>
    <col min="14085" max="14085" width="12.7109375" style="446" customWidth="1"/>
    <col min="14086" max="14086" width="47.42578125" style="446" customWidth="1"/>
    <col min="14087" max="14095" width="0" style="446" hidden="1" customWidth="1"/>
    <col min="14096" max="14096" width="11.7109375" style="446" customWidth="1"/>
    <col min="14097" max="14097" width="6.42578125" style="446" bestFit="1" customWidth="1"/>
    <col min="14098" max="14098" width="11.7109375" style="446" customWidth="1"/>
    <col min="14099" max="14099" width="0" style="446" hidden="1" customWidth="1"/>
    <col min="14100" max="14100" width="3.7109375" style="446" customWidth="1"/>
    <col min="14101" max="14101" width="11.140625" style="446" bestFit="1" customWidth="1"/>
    <col min="14102" max="14329" width="10.5703125" style="446"/>
    <col min="14330" max="14337" width="0" style="446" hidden="1" customWidth="1"/>
    <col min="14338" max="14340" width="3.7109375" style="446" customWidth="1"/>
    <col min="14341" max="14341" width="12.7109375" style="446" customWidth="1"/>
    <col min="14342" max="14342" width="47.42578125" style="446" customWidth="1"/>
    <col min="14343" max="14351" width="0" style="446" hidden="1" customWidth="1"/>
    <col min="14352" max="14352" width="11.7109375" style="446" customWidth="1"/>
    <col min="14353" max="14353" width="6.42578125" style="446" bestFit="1" customWidth="1"/>
    <col min="14354" max="14354" width="11.7109375" style="446" customWidth="1"/>
    <col min="14355" max="14355" width="0" style="446" hidden="1" customWidth="1"/>
    <col min="14356" max="14356" width="3.7109375" style="446" customWidth="1"/>
    <col min="14357" max="14357" width="11.140625" style="446" bestFit="1" customWidth="1"/>
    <col min="14358" max="14585" width="10.5703125" style="446"/>
    <col min="14586" max="14593" width="0" style="446" hidden="1" customWidth="1"/>
    <col min="14594" max="14596" width="3.7109375" style="446" customWidth="1"/>
    <col min="14597" max="14597" width="12.7109375" style="446" customWidth="1"/>
    <col min="14598" max="14598" width="47.42578125" style="446" customWidth="1"/>
    <col min="14599" max="14607" width="0" style="446" hidden="1" customWidth="1"/>
    <col min="14608" max="14608" width="11.7109375" style="446" customWidth="1"/>
    <col min="14609" max="14609" width="6.42578125" style="446" bestFit="1" customWidth="1"/>
    <col min="14610" max="14610" width="11.7109375" style="446" customWidth="1"/>
    <col min="14611" max="14611" width="0" style="446" hidden="1" customWidth="1"/>
    <col min="14612" max="14612" width="3.7109375" style="446" customWidth="1"/>
    <col min="14613" max="14613" width="11.140625" style="446" bestFit="1" customWidth="1"/>
    <col min="14614" max="14841" width="10.5703125" style="446"/>
    <col min="14842" max="14849" width="0" style="446" hidden="1" customWidth="1"/>
    <col min="14850" max="14852" width="3.7109375" style="446" customWidth="1"/>
    <col min="14853" max="14853" width="12.7109375" style="446" customWidth="1"/>
    <col min="14854" max="14854" width="47.42578125" style="446" customWidth="1"/>
    <col min="14855" max="14863" width="0" style="446" hidden="1" customWidth="1"/>
    <col min="14864" max="14864" width="11.7109375" style="446" customWidth="1"/>
    <col min="14865" max="14865" width="6.42578125" style="446" bestFit="1" customWidth="1"/>
    <col min="14866" max="14866" width="11.7109375" style="446" customWidth="1"/>
    <col min="14867" max="14867" width="0" style="446" hidden="1" customWidth="1"/>
    <col min="14868" max="14868" width="3.7109375" style="446" customWidth="1"/>
    <col min="14869" max="14869" width="11.140625" style="446" bestFit="1" customWidth="1"/>
    <col min="14870" max="15097" width="10.5703125" style="446"/>
    <col min="15098" max="15105" width="0" style="446" hidden="1" customWidth="1"/>
    <col min="15106" max="15108" width="3.7109375" style="446" customWidth="1"/>
    <col min="15109" max="15109" width="12.7109375" style="446" customWidth="1"/>
    <col min="15110" max="15110" width="47.42578125" style="446" customWidth="1"/>
    <col min="15111" max="15119" width="0" style="446" hidden="1" customWidth="1"/>
    <col min="15120" max="15120" width="11.7109375" style="446" customWidth="1"/>
    <col min="15121" max="15121" width="6.42578125" style="446" bestFit="1" customWidth="1"/>
    <col min="15122" max="15122" width="11.7109375" style="446" customWidth="1"/>
    <col min="15123" max="15123" width="0" style="446" hidden="1" customWidth="1"/>
    <col min="15124" max="15124" width="3.7109375" style="446" customWidth="1"/>
    <col min="15125" max="15125" width="11.140625" style="446" bestFit="1" customWidth="1"/>
    <col min="15126" max="15353" width="10.5703125" style="446"/>
    <col min="15354" max="15361" width="0" style="446" hidden="1" customWidth="1"/>
    <col min="15362" max="15364" width="3.7109375" style="446" customWidth="1"/>
    <col min="15365" max="15365" width="12.7109375" style="446" customWidth="1"/>
    <col min="15366" max="15366" width="47.42578125" style="446" customWidth="1"/>
    <col min="15367" max="15375" width="0" style="446" hidden="1" customWidth="1"/>
    <col min="15376" max="15376" width="11.7109375" style="446" customWidth="1"/>
    <col min="15377" max="15377" width="6.42578125" style="446" bestFit="1" customWidth="1"/>
    <col min="15378" max="15378" width="11.7109375" style="446" customWidth="1"/>
    <col min="15379" max="15379" width="0" style="446" hidden="1" customWidth="1"/>
    <col min="15380" max="15380" width="3.7109375" style="446" customWidth="1"/>
    <col min="15381" max="15381" width="11.140625" style="446" bestFit="1" customWidth="1"/>
    <col min="15382" max="15609" width="10.5703125" style="446"/>
    <col min="15610" max="15617" width="0" style="446" hidden="1" customWidth="1"/>
    <col min="15618" max="15620" width="3.7109375" style="446" customWidth="1"/>
    <col min="15621" max="15621" width="12.7109375" style="446" customWidth="1"/>
    <col min="15622" max="15622" width="47.42578125" style="446" customWidth="1"/>
    <col min="15623" max="15631" width="0" style="446" hidden="1" customWidth="1"/>
    <col min="15632" max="15632" width="11.7109375" style="446" customWidth="1"/>
    <col min="15633" max="15633" width="6.42578125" style="446" bestFit="1" customWidth="1"/>
    <col min="15634" max="15634" width="11.7109375" style="446" customWidth="1"/>
    <col min="15635" max="15635" width="0" style="446" hidden="1" customWidth="1"/>
    <col min="15636" max="15636" width="3.7109375" style="446" customWidth="1"/>
    <col min="15637" max="15637" width="11.140625" style="446" bestFit="1" customWidth="1"/>
    <col min="15638" max="15865" width="10.5703125" style="446"/>
    <col min="15866" max="15873" width="0" style="446" hidden="1" customWidth="1"/>
    <col min="15874" max="15876" width="3.7109375" style="446" customWidth="1"/>
    <col min="15877" max="15877" width="12.7109375" style="446" customWidth="1"/>
    <col min="15878" max="15878" width="47.42578125" style="446" customWidth="1"/>
    <col min="15879" max="15887" width="0" style="446" hidden="1" customWidth="1"/>
    <col min="15888" max="15888" width="11.7109375" style="446" customWidth="1"/>
    <col min="15889" max="15889" width="6.42578125" style="446" bestFit="1" customWidth="1"/>
    <col min="15890" max="15890" width="11.7109375" style="446" customWidth="1"/>
    <col min="15891" max="15891" width="0" style="446" hidden="1" customWidth="1"/>
    <col min="15892" max="15892" width="3.7109375" style="446" customWidth="1"/>
    <col min="15893" max="15893" width="11.140625" style="446" bestFit="1" customWidth="1"/>
    <col min="15894" max="16121" width="10.5703125" style="446"/>
    <col min="16122" max="16129" width="0" style="446" hidden="1" customWidth="1"/>
    <col min="16130" max="16132" width="3.7109375" style="446" customWidth="1"/>
    <col min="16133" max="16133" width="12.7109375" style="446" customWidth="1"/>
    <col min="16134" max="16134" width="47.42578125" style="446" customWidth="1"/>
    <col min="16135" max="16143" width="0" style="446" hidden="1" customWidth="1"/>
    <col min="16144" max="16144" width="11.7109375" style="446" customWidth="1"/>
    <col min="16145" max="16145" width="6.42578125" style="446" bestFit="1" customWidth="1"/>
    <col min="16146" max="16146" width="11.7109375" style="446" customWidth="1"/>
    <col min="16147" max="16147" width="0" style="446" hidden="1" customWidth="1"/>
    <col min="16148" max="16148" width="3.7109375" style="446" customWidth="1"/>
    <col min="16149" max="16149" width="11.140625" style="446" bestFit="1" customWidth="1"/>
    <col min="16150" max="16384" width="10.5703125" style="446"/>
  </cols>
  <sheetData>
    <row r="1" spans="1:33" hidden="1"/>
    <row r="2" spans="1:33" hidden="1"/>
    <row r="3" spans="1:33" hidden="1"/>
    <row r="4" spans="1:33" ht="3" customHeight="1">
      <c r="J4" s="451"/>
      <c r="K4" s="451"/>
      <c r="L4" s="447"/>
      <c r="M4" s="447"/>
      <c r="N4" s="447"/>
      <c r="O4" s="454"/>
      <c r="P4" s="454"/>
      <c r="Q4" s="454"/>
      <c r="R4" s="454"/>
      <c r="S4" s="454"/>
      <c r="T4" s="454"/>
      <c r="U4" s="454"/>
      <c r="V4" s="454"/>
      <c r="W4" s="454"/>
      <c r="X4" s="454"/>
      <c r="Y4" s="454"/>
      <c r="Z4" s="447"/>
    </row>
    <row r="5" spans="1:33" ht="26.1" customHeight="1">
      <c r="J5" s="451"/>
      <c r="K5" s="451"/>
      <c r="L5" s="1306" t="s">
        <v>735</v>
      </c>
      <c r="M5" s="1306"/>
      <c r="N5" s="1306"/>
      <c r="O5" s="1306"/>
      <c r="P5" s="1306"/>
      <c r="Q5" s="1306"/>
      <c r="R5" s="1306"/>
      <c r="S5" s="1306"/>
      <c r="T5" s="1306"/>
      <c r="U5" s="548"/>
      <c r="V5" s="493"/>
      <c r="W5" s="493"/>
      <c r="X5" s="554"/>
      <c r="Y5" s="554"/>
      <c r="Z5" s="467"/>
    </row>
    <row r="6" spans="1:33" ht="3" customHeight="1">
      <c r="J6" s="451"/>
      <c r="K6" s="451"/>
      <c r="L6" s="447"/>
      <c r="M6" s="447"/>
      <c r="N6" s="447"/>
      <c r="O6" s="450"/>
      <c r="P6" s="450"/>
      <c r="Q6" s="450"/>
      <c r="R6" s="450"/>
      <c r="S6" s="450"/>
      <c r="T6" s="450"/>
      <c r="U6" s="447"/>
      <c r="V6" s="447"/>
    </row>
    <row r="7" spans="1:33" s="746" customFormat="1" ht="5.25" hidden="1">
      <c r="A7" s="1122"/>
      <c r="B7" s="1122"/>
      <c r="C7" s="1122"/>
      <c r="D7" s="1122"/>
      <c r="E7" s="1122"/>
      <c r="F7" s="1122"/>
      <c r="G7" s="1122"/>
      <c r="H7" s="1122"/>
      <c r="L7" s="1173"/>
      <c r="M7" s="1046"/>
      <c r="O7" s="1282"/>
      <c r="P7" s="1282"/>
      <c r="Q7" s="1282"/>
      <c r="R7" s="1282"/>
      <c r="S7" s="1282"/>
      <c r="T7" s="1282"/>
      <c r="U7" s="780"/>
      <c r="V7" s="780"/>
      <c r="X7" s="1122"/>
      <c r="Y7" s="1122"/>
      <c r="Z7" s="1122"/>
      <c r="AA7" s="1122"/>
      <c r="AB7" s="1122"/>
    </row>
    <row r="8" spans="1:33" s="461" customFormat="1" ht="18.75">
      <c r="A8" s="475"/>
      <c r="B8" s="475"/>
      <c r="C8" s="475"/>
      <c r="D8" s="475"/>
      <c r="E8" s="475"/>
      <c r="F8" s="475"/>
      <c r="G8" s="475"/>
      <c r="H8" s="475"/>
      <c r="L8" s="469"/>
      <c r="M8" s="586" t="str">
        <f>"Дата подачи заявления об "&amp;IF(datePr_ch="","утверждении","изменении") &amp; " тарифов"</f>
        <v>Дата подачи заявления об утверждении тарифов</v>
      </c>
      <c r="N8" s="1126"/>
      <c r="O8" s="1283" t="str">
        <f>IF(datePr_ch="",IF(datePr="","",datePr),datePr_ch)</f>
        <v>31.08.2022</v>
      </c>
      <c r="P8" s="1283"/>
      <c r="Q8" s="1283"/>
      <c r="R8" s="1283"/>
      <c r="S8" s="1283"/>
      <c r="T8" s="1283"/>
      <c r="U8" s="635"/>
      <c r="V8" s="456"/>
      <c r="AC8" s="475"/>
      <c r="AD8" s="475"/>
      <c r="AE8" s="475"/>
      <c r="AF8" s="475"/>
      <c r="AG8" s="475"/>
    </row>
    <row r="9" spans="1:33" s="461" customFormat="1" ht="22.5">
      <c r="A9" s="475"/>
      <c r="B9" s="475"/>
      <c r="C9" s="475"/>
      <c r="D9" s="475"/>
      <c r="E9" s="475"/>
      <c r="F9" s="475"/>
      <c r="G9" s="475"/>
      <c r="H9" s="475"/>
      <c r="L9" s="522"/>
      <c r="M9" s="586" t="str">
        <f>"Номер подачи заявления об "&amp;IF(numberPr_ch="","утверждении","изменении") &amp; " тарифов"</f>
        <v>Номер подачи заявления об утверждении тарифов</v>
      </c>
      <c r="N9" s="1126"/>
      <c r="O9" s="1283" t="str">
        <f>IF(numberPr_ch="",IF(numberPr="","",numberPr),numberPr_ch)</f>
        <v>Исх.№ 5191/05-02 (Вх.№ 7599)</v>
      </c>
      <c r="P9" s="1283"/>
      <c r="Q9" s="1283"/>
      <c r="R9" s="1283"/>
      <c r="S9" s="1283"/>
      <c r="T9" s="1283"/>
      <c r="U9" s="635"/>
      <c r="V9" s="456"/>
      <c r="AC9" s="475"/>
      <c r="AD9" s="475"/>
      <c r="AE9" s="475"/>
      <c r="AF9" s="475"/>
      <c r="AG9" s="475"/>
    </row>
    <row r="10" spans="1:33" s="746" customFormat="1" ht="5.25" hidden="1">
      <c r="A10" s="1122"/>
      <c r="B10" s="1122"/>
      <c r="C10" s="1122"/>
      <c r="D10" s="1122"/>
      <c r="E10" s="1122"/>
      <c r="F10" s="1122"/>
      <c r="G10" s="1122"/>
      <c r="H10" s="1122"/>
      <c r="L10" s="1173"/>
      <c r="M10" s="1046"/>
      <c r="O10" s="1282"/>
      <c r="P10" s="1282"/>
      <c r="Q10" s="1282"/>
      <c r="R10" s="1282"/>
      <c r="S10" s="1282"/>
      <c r="T10" s="1282"/>
      <c r="U10" s="780"/>
      <c r="V10" s="780"/>
      <c r="X10" s="1122"/>
      <c r="Y10" s="1122"/>
      <c r="Z10" s="1122"/>
      <c r="AA10" s="1122"/>
      <c r="AB10" s="1122"/>
    </row>
    <row r="11" spans="1:33" s="461" customFormat="1" ht="11.25" hidden="1">
      <c r="A11" s="475"/>
      <c r="B11" s="475"/>
      <c r="C11" s="475"/>
      <c r="D11" s="475"/>
      <c r="E11" s="475"/>
      <c r="F11" s="475"/>
      <c r="G11" s="475"/>
      <c r="H11" s="475"/>
      <c r="L11" s="522"/>
      <c r="M11" s="522"/>
      <c r="N11" s="536"/>
      <c r="O11" s="551"/>
      <c r="P11" s="551"/>
      <c r="Q11" s="551"/>
      <c r="R11" s="551"/>
      <c r="S11" s="551"/>
      <c r="T11" s="551"/>
      <c r="U11" s="456"/>
      <c r="V11" s="456"/>
      <c r="Z11" s="473" t="s">
        <v>371</v>
      </c>
      <c r="AC11" s="475"/>
      <c r="AD11" s="475"/>
      <c r="AE11" s="475"/>
      <c r="AF11" s="475"/>
      <c r="AG11" s="475"/>
    </row>
    <row r="12" spans="1:33">
      <c r="J12" s="451"/>
      <c r="K12" s="451"/>
      <c r="L12" s="447"/>
      <c r="M12" s="447"/>
      <c r="N12" s="447"/>
      <c r="O12" s="1323"/>
      <c r="P12" s="1323"/>
      <c r="Q12" s="1323"/>
      <c r="R12" s="1323"/>
      <c r="S12" s="1323"/>
      <c r="T12" s="1323"/>
      <c r="U12" s="1323"/>
      <c r="V12" s="1323"/>
      <c r="W12" s="1323"/>
      <c r="X12" s="1323"/>
      <c r="Y12" s="1323"/>
      <c r="Z12" s="1323"/>
    </row>
    <row r="13" spans="1:33" ht="14.25" customHeight="1">
      <c r="J13" s="451"/>
      <c r="K13" s="451"/>
      <c r="L13" s="1290" t="s">
        <v>445</v>
      </c>
      <c r="M13" s="1290"/>
      <c r="N13" s="1290"/>
      <c r="O13" s="1290"/>
      <c r="P13" s="1290"/>
      <c r="Q13" s="1290"/>
      <c r="R13" s="1290"/>
      <c r="S13" s="1290"/>
      <c r="T13" s="1290"/>
      <c r="U13" s="1290"/>
      <c r="V13" s="1290"/>
      <c r="W13" s="1290"/>
      <c r="X13" s="1290"/>
      <c r="Y13" s="1290"/>
      <c r="Z13" s="1290"/>
      <c r="AA13" s="1290"/>
      <c r="AB13" s="1234" t="s">
        <v>446</v>
      </c>
    </row>
    <row r="14" spans="1:33" ht="14.25" customHeight="1">
      <c r="J14" s="451"/>
      <c r="K14" s="451"/>
      <c r="L14" s="1290" t="s">
        <v>91</v>
      </c>
      <c r="M14" s="1290" t="s">
        <v>602</v>
      </c>
      <c r="N14" s="547"/>
      <c r="O14" s="1234" t="s">
        <v>604</v>
      </c>
      <c r="P14" s="1234"/>
      <c r="Q14" s="1234"/>
      <c r="R14" s="1234"/>
      <c r="S14" s="1234"/>
      <c r="T14" s="1234"/>
      <c r="U14" s="1234"/>
      <c r="V14" s="1234"/>
      <c r="W14" s="1234"/>
      <c r="X14" s="1234"/>
      <c r="Y14" s="1234"/>
      <c r="Z14" s="1290" t="s">
        <v>339</v>
      </c>
      <c r="AA14" s="1322" t="s">
        <v>274</v>
      </c>
      <c r="AB14" s="1234"/>
    </row>
    <row r="15" spans="1:33" s="493" customFormat="1" ht="14.25" customHeight="1">
      <c r="A15" s="554"/>
      <c r="B15" s="554"/>
      <c r="C15" s="554"/>
      <c r="D15" s="554"/>
      <c r="E15" s="554"/>
      <c r="F15" s="554"/>
      <c r="G15" s="560"/>
      <c r="H15" s="560"/>
      <c r="I15" s="501"/>
      <c r="J15" s="499"/>
      <c r="K15" s="499"/>
      <c r="L15" s="1290"/>
      <c r="M15" s="1290"/>
      <c r="N15" s="547"/>
      <c r="O15" s="1331" t="s">
        <v>617</v>
      </c>
      <c r="P15" s="1331" t="s">
        <v>589</v>
      </c>
      <c r="Q15" s="1331" t="s">
        <v>590</v>
      </c>
      <c r="R15" s="1331" t="s">
        <v>270</v>
      </c>
      <c r="S15" s="1331"/>
      <c r="T15" s="1331" t="s">
        <v>270</v>
      </c>
      <c r="U15" s="1331"/>
      <c r="V15" s="621"/>
      <c r="W15" s="1330" t="s">
        <v>615</v>
      </c>
      <c r="X15" s="1330"/>
      <c r="Y15" s="1330"/>
      <c r="Z15" s="1290"/>
      <c r="AA15" s="1322"/>
      <c r="AB15" s="1234"/>
      <c r="AC15" s="554"/>
      <c r="AD15" s="554"/>
      <c r="AE15" s="554"/>
      <c r="AF15" s="554"/>
      <c r="AG15" s="554"/>
    </row>
    <row r="16" spans="1:33" ht="56.25" customHeight="1">
      <c r="J16" s="451"/>
      <c r="K16" s="451"/>
      <c r="L16" s="1290"/>
      <c r="M16" s="1290"/>
      <c r="N16" s="547"/>
      <c r="O16" s="1331"/>
      <c r="P16" s="1331"/>
      <c r="Q16" s="1331"/>
      <c r="R16" s="505" t="s">
        <v>591</v>
      </c>
      <c r="S16" s="505" t="s">
        <v>592</v>
      </c>
      <c r="T16" s="505" t="s">
        <v>593</v>
      </c>
      <c r="U16" s="505" t="s">
        <v>594</v>
      </c>
      <c r="V16" s="505"/>
      <c r="W16" s="506" t="s">
        <v>273</v>
      </c>
      <c r="X16" s="1332" t="s">
        <v>272</v>
      </c>
      <c r="Y16" s="1332"/>
      <c r="Z16" s="1290"/>
      <c r="AA16" s="1322"/>
      <c r="AB16" s="1234"/>
    </row>
    <row r="17" spans="1:33">
      <c r="J17" s="451"/>
      <c r="K17" s="459">
        <v>1</v>
      </c>
      <c r="L17" s="448" t="s">
        <v>92</v>
      </c>
      <c r="M17" s="448" t="s">
        <v>48</v>
      </c>
      <c r="N17" s="466" t="s">
        <v>48</v>
      </c>
      <c r="O17" s="457">
        <f ca="1">OFFSET(O17,0,-1)+1</f>
        <v>3</v>
      </c>
      <c r="P17" s="457">
        <f t="shared" ref="P17:W17" ca="1" si="0">OFFSET(P17,0,-1)+1</f>
        <v>4</v>
      </c>
      <c r="Q17" s="457">
        <f t="shared" ca="1" si="0"/>
        <v>5</v>
      </c>
      <c r="R17" s="457">
        <f t="shared" ca="1" si="0"/>
        <v>6</v>
      </c>
      <c r="S17" s="457">
        <f t="shared" ca="1" si="0"/>
        <v>7</v>
      </c>
      <c r="T17" s="457">
        <f t="shared" ca="1" si="0"/>
        <v>8</v>
      </c>
      <c r="U17" s="457">
        <f t="shared" ca="1" si="0"/>
        <v>9</v>
      </c>
      <c r="V17" s="465">
        <f ca="1">OFFSET(V17,0,-1)</f>
        <v>9</v>
      </c>
      <c r="W17" s="457">
        <f t="shared" ca="1" si="0"/>
        <v>10</v>
      </c>
      <c r="X17" s="1308">
        <f ca="1">OFFSET(X17,0,-1)+1</f>
        <v>11</v>
      </c>
      <c r="Y17" s="1308"/>
      <c r="Z17" s="457">
        <f ca="1">OFFSET(Z17,0,-2)+1</f>
        <v>12</v>
      </c>
      <c r="AB17" s="457">
        <f ca="1">OFFSET(AB17,0,-2)+1</f>
        <v>13</v>
      </c>
    </row>
    <row r="18" spans="1:33" ht="22.5">
      <c r="A18" s="1309">
        <v>1</v>
      </c>
      <c r="B18" s="1000"/>
      <c r="C18" s="1000"/>
      <c r="D18" s="1000"/>
      <c r="E18" s="1001"/>
      <c r="F18" s="1002"/>
      <c r="G18" s="1000"/>
      <c r="H18" s="1000"/>
      <c r="I18" s="988"/>
      <c r="J18" s="993"/>
      <c r="K18" s="993"/>
      <c r="L18" s="562" t="e">
        <f ca="1">mergeValue(A18)</f>
        <v>#NAME?</v>
      </c>
      <c r="M18" s="610" t="s">
        <v>19</v>
      </c>
      <c r="N18" s="549"/>
      <c r="O18" s="1321"/>
      <c r="P18" s="1321"/>
      <c r="Q18" s="1321"/>
      <c r="R18" s="1321"/>
      <c r="S18" s="1321"/>
      <c r="T18" s="1321"/>
      <c r="U18" s="1321"/>
      <c r="V18" s="1321"/>
      <c r="W18" s="1321"/>
      <c r="X18" s="1321"/>
      <c r="Y18" s="1321"/>
      <c r="Z18" s="1321"/>
      <c r="AA18" s="1321"/>
      <c r="AB18" s="599" t="s">
        <v>718</v>
      </c>
    </row>
    <row r="19" spans="1:33" ht="22.5">
      <c r="A19" s="1309"/>
      <c r="B19" s="1309">
        <v>1</v>
      </c>
      <c r="C19" s="1000"/>
      <c r="D19" s="1000"/>
      <c r="E19" s="1002"/>
      <c r="F19" s="1002"/>
      <c r="G19" s="1000"/>
      <c r="H19" s="1000"/>
      <c r="I19" s="995"/>
      <c r="J19" s="990"/>
      <c r="K19" s="989"/>
      <c r="L19" s="562" t="e">
        <f ca="1">mergeValue(A19) &amp;"."&amp; mergeValue(B19)</f>
        <v>#NAME?</v>
      </c>
      <c r="M19" s="516" t="s">
        <v>15</v>
      </c>
      <c r="N19" s="549"/>
      <c r="O19" s="1321"/>
      <c r="P19" s="1321"/>
      <c r="Q19" s="1321"/>
      <c r="R19" s="1321"/>
      <c r="S19" s="1321"/>
      <c r="T19" s="1321"/>
      <c r="U19" s="1321"/>
      <c r="V19" s="1321"/>
      <c r="W19" s="1321"/>
      <c r="X19" s="1321"/>
      <c r="Y19" s="1321"/>
      <c r="Z19" s="1321"/>
      <c r="AA19" s="1321"/>
      <c r="AB19" s="599" t="s">
        <v>459</v>
      </c>
    </row>
    <row r="20" spans="1:33" ht="22.5">
      <c r="A20" s="1309"/>
      <c r="B20" s="1309"/>
      <c r="C20" s="1309">
        <v>1</v>
      </c>
      <c r="D20" s="1000"/>
      <c r="E20" s="1002"/>
      <c r="F20" s="1002"/>
      <c r="G20" s="1000"/>
      <c r="H20" s="1000"/>
      <c r="I20" s="995"/>
      <c r="J20" s="990"/>
      <c r="K20" s="989"/>
      <c r="L20" s="562" t="e">
        <f ca="1">mergeValue(A20) &amp;"."&amp; mergeValue(B20)&amp;"."&amp; mergeValue(C20)</f>
        <v>#NAME?</v>
      </c>
      <c r="M20" s="517" t="s">
        <v>7</v>
      </c>
      <c r="N20" s="549"/>
      <c r="O20" s="1321"/>
      <c r="P20" s="1321"/>
      <c r="Q20" s="1321"/>
      <c r="R20" s="1321"/>
      <c r="S20" s="1321"/>
      <c r="T20" s="1321"/>
      <c r="U20" s="1321"/>
      <c r="V20" s="1321"/>
      <c r="W20" s="1321"/>
      <c r="X20" s="1321"/>
      <c r="Y20" s="1321"/>
      <c r="Z20" s="1321"/>
      <c r="AA20" s="1321"/>
      <c r="AB20" s="599" t="s">
        <v>600</v>
      </c>
    </row>
    <row r="21" spans="1:33" ht="22.5">
      <c r="A21" s="1309"/>
      <c r="B21" s="1309"/>
      <c r="C21" s="1309"/>
      <c r="D21" s="1309">
        <v>1</v>
      </c>
      <c r="E21" s="1002"/>
      <c r="F21" s="1002"/>
      <c r="G21" s="1000"/>
      <c r="H21" s="1000"/>
      <c r="I21" s="995"/>
      <c r="J21" s="990"/>
      <c r="K21" s="989"/>
      <c r="L21" s="562" t="e">
        <f ca="1">mergeValue(A21) &amp;"."&amp; mergeValue(B21)&amp;"."&amp; mergeValue(C21)&amp;"."&amp; mergeValue(D21)</f>
        <v>#NAME?</v>
      </c>
      <c r="M21" s="518" t="s">
        <v>21</v>
      </c>
      <c r="N21" s="549"/>
      <c r="O21" s="1321"/>
      <c r="P21" s="1321"/>
      <c r="Q21" s="1321"/>
      <c r="R21" s="1321"/>
      <c r="S21" s="1321"/>
      <c r="T21" s="1321"/>
      <c r="U21" s="1321"/>
      <c r="V21" s="1321"/>
      <c r="W21" s="1321"/>
      <c r="X21" s="1321"/>
      <c r="Y21" s="1321"/>
      <c r="Z21" s="1321"/>
      <c r="AA21" s="1321"/>
      <c r="AB21" s="599" t="s">
        <v>601</v>
      </c>
    </row>
    <row r="22" spans="1:33" hidden="1">
      <c r="A22" s="1309"/>
      <c r="B22" s="1309"/>
      <c r="C22" s="1309"/>
      <c r="D22" s="1309"/>
      <c r="E22" s="1309">
        <v>1</v>
      </c>
      <c r="F22" s="1002"/>
      <c r="G22" s="1000"/>
      <c r="H22" s="1000"/>
      <c r="I22" s="994"/>
      <c r="J22" s="990"/>
      <c r="K22" s="989"/>
      <c r="L22" s="562"/>
      <c r="M22" s="524"/>
      <c r="N22" s="550"/>
      <c r="O22" s="600"/>
      <c r="P22" s="600"/>
      <c r="Q22" s="600"/>
      <c r="R22" s="600"/>
      <c r="S22" s="600"/>
      <c r="T22" s="600"/>
      <c r="U22" s="600"/>
      <c r="V22" s="600"/>
      <c r="W22" s="600"/>
      <c r="X22" s="600"/>
      <c r="Y22" s="600"/>
      <c r="Z22" s="600"/>
      <c r="AA22" s="478"/>
      <c r="AB22" s="599"/>
    </row>
    <row r="23" spans="1:33" ht="33.75">
      <c r="A23" s="1309"/>
      <c r="B23" s="1309"/>
      <c r="C23" s="1309"/>
      <c r="D23" s="1309"/>
      <c r="E23" s="1309"/>
      <c r="F23" s="1309">
        <v>1</v>
      </c>
      <c r="G23" s="1000"/>
      <c r="H23" s="1000"/>
      <c r="I23" s="1328"/>
      <c r="J23" s="990"/>
      <c r="K23" s="989"/>
      <c r="L23" s="562" t="e">
        <f ca="1">mergeValue(A23) &amp;"."&amp; mergeValue(B23)&amp;"."&amp; mergeValue(C23)&amp;"."&amp; mergeValue(D23)&amp;"."&amp; mergeValue(F23)</f>
        <v>#NAME?</v>
      </c>
      <c r="M23" s="525" t="s">
        <v>9</v>
      </c>
      <c r="N23" s="550"/>
      <c r="O23" s="1312"/>
      <c r="P23" s="1313"/>
      <c r="Q23" s="1313"/>
      <c r="R23" s="1313"/>
      <c r="S23" s="1313"/>
      <c r="T23" s="1313"/>
      <c r="U23" s="1313"/>
      <c r="V23" s="1313"/>
      <c r="W23" s="1313"/>
      <c r="X23" s="1313"/>
      <c r="Y23" s="1313"/>
      <c r="Z23" s="1313"/>
      <c r="AA23" s="1314"/>
      <c r="AB23" s="599" t="s">
        <v>720</v>
      </c>
      <c r="AD23" s="474" t="e">
        <f ca="1">strCheckUnique(AE23:AE28)</f>
        <v>#NAME?</v>
      </c>
      <c r="AF23" s="474"/>
    </row>
    <row r="24" spans="1:33" ht="56.25">
      <c r="A24" s="1309"/>
      <c r="B24" s="1309"/>
      <c r="C24" s="1309"/>
      <c r="D24" s="1309"/>
      <c r="E24" s="1309"/>
      <c r="F24" s="1309"/>
      <c r="G24" s="1309">
        <v>1</v>
      </c>
      <c r="H24" s="1000"/>
      <c r="I24" s="1328"/>
      <c r="J24" s="1329"/>
      <c r="K24" s="996"/>
      <c r="L24" s="562" t="e">
        <f ca="1">mergeValue(A24) &amp;"."&amp; mergeValue(B24)&amp;"."&amp; mergeValue(C24)&amp;"."&amp; mergeValue(D24)&amp;"."&amp; mergeValue(F24)&amp;"."&amp; mergeValue(G24)</f>
        <v>#NAME?</v>
      </c>
      <c r="M24" s="1088" t="s">
        <v>613</v>
      </c>
      <c r="N24" s="615"/>
      <c r="O24" s="532"/>
      <c r="P24" s="532"/>
      <c r="Q24" s="532"/>
      <c r="R24" s="463"/>
      <c r="S24" s="1041"/>
      <c r="T24" s="463"/>
      <c r="U24" s="1041"/>
      <c r="V24" s="553" t="str">
        <f>W24 &amp; "-" &amp; Y24</f>
        <v>-</v>
      </c>
      <c r="W24" s="1315"/>
      <c r="X24" s="1305" t="s">
        <v>83</v>
      </c>
      <c r="Y24" s="1315"/>
      <c r="Z24" s="1305" t="s">
        <v>84</v>
      </c>
      <c r="AA24" s="507"/>
      <c r="AB24" s="599" t="s">
        <v>738</v>
      </c>
      <c r="AC24" s="470" t="e">
        <f ca="1">strCheckDate(O24:AA24)</f>
        <v>#NAME?</v>
      </c>
      <c r="AD24" s="474"/>
      <c r="AE24" s="474" t="str">
        <f>IF(M24="","",M24 )</f>
        <v>горячая вода в системе централизованного теплоснабжения на горячее водоснабжение</v>
      </c>
      <c r="AF24" s="474"/>
      <c r="AG24" s="474"/>
    </row>
    <row r="25" spans="1:33" ht="87.95" customHeight="1">
      <c r="A25" s="1309"/>
      <c r="B25" s="1309"/>
      <c r="C25" s="1309"/>
      <c r="D25" s="1309"/>
      <c r="E25" s="1309"/>
      <c r="F25" s="1309"/>
      <c r="G25" s="1309"/>
      <c r="H25" s="1000">
        <v>1</v>
      </c>
      <c r="I25" s="1328"/>
      <c r="J25" s="1329"/>
      <c r="K25" s="996"/>
      <c r="L25" s="562" t="e">
        <f ca="1">mergeValue(A25) &amp;"."&amp; mergeValue(B25)&amp;"."&amp; mergeValue(C25)&amp;"."&amp; mergeValue(D25)&amp;"."&amp; mergeValue(F25)&amp;"."&amp; mergeValue(G25)&amp;"."&amp; mergeValue(H25)</f>
        <v>#NAME?</v>
      </c>
      <c r="M25" s="1018"/>
      <c r="N25" s="464"/>
      <c r="O25" s="532"/>
      <c r="P25" s="532"/>
      <c r="Q25" s="532"/>
      <c r="R25" s="463"/>
      <c r="S25" s="1041"/>
      <c r="T25" s="463"/>
      <c r="U25" s="1041"/>
      <c r="V25" s="553" t="str">
        <f>W25 &amp; "-" &amp; Y25</f>
        <v>-</v>
      </c>
      <c r="W25" s="1315"/>
      <c r="X25" s="1305"/>
      <c r="Y25" s="1315"/>
      <c r="Z25" s="1305"/>
      <c r="AA25" s="637"/>
      <c r="AB25" s="1279" t="s">
        <v>739</v>
      </c>
      <c r="AC25" s="470" t="e">
        <f ca="1">strCheckDate(O25:AA25)</f>
        <v>#NAME?</v>
      </c>
      <c r="AF25" s="474"/>
    </row>
    <row r="26" spans="1:33" hidden="1">
      <c r="A26" s="1309"/>
      <c r="B26" s="1309"/>
      <c r="C26" s="1309"/>
      <c r="D26" s="1309"/>
      <c r="E26" s="1309"/>
      <c r="F26" s="1309"/>
      <c r="G26" s="1309"/>
      <c r="H26" s="1000"/>
      <c r="I26" s="1328"/>
      <c r="J26" s="1329"/>
      <c r="K26" s="996"/>
      <c r="L26" s="569"/>
      <c r="M26" s="615"/>
      <c r="N26" s="615"/>
      <c r="O26" s="532"/>
      <c r="P26" s="463"/>
      <c r="Q26" s="463"/>
      <c r="R26" s="463"/>
      <c r="S26" s="463"/>
      <c r="T26" s="463"/>
      <c r="U26" s="529"/>
      <c r="V26" s="553"/>
      <c r="W26" s="1304"/>
      <c r="X26" s="1305"/>
      <c r="Y26" s="1304"/>
      <c r="Z26" s="1305"/>
      <c r="AA26" s="507"/>
      <c r="AB26" s="1280"/>
      <c r="AF26" s="474">
        <f ca="1">OFFSET(AF26,-1,0)</f>
        <v>0</v>
      </c>
    </row>
    <row r="27" spans="1:33" s="445" customFormat="1" ht="15" customHeight="1">
      <c r="A27" s="1309"/>
      <c r="B27" s="1309"/>
      <c r="C27" s="1309"/>
      <c r="D27" s="1309"/>
      <c r="E27" s="1309"/>
      <c r="F27" s="1309"/>
      <c r="G27" s="1309"/>
      <c r="H27" s="1000"/>
      <c r="I27" s="1328"/>
      <c r="J27" s="1329"/>
      <c r="K27" s="997"/>
      <c r="L27" s="508"/>
      <c r="M27" s="527" t="s">
        <v>40</v>
      </c>
      <c r="N27" s="521"/>
      <c r="O27" s="515"/>
      <c r="P27" s="515"/>
      <c r="Q27" s="515"/>
      <c r="R27" s="515"/>
      <c r="S27" s="515"/>
      <c r="T27" s="515"/>
      <c r="U27" s="515"/>
      <c r="V27" s="515"/>
      <c r="W27" s="533"/>
      <c r="X27" s="534"/>
      <c r="Y27" s="533"/>
      <c r="Z27" s="521"/>
      <c r="AA27" s="530"/>
      <c r="AB27" s="1281"/>
      <c r="AC27" s="471"/>
      <c r="AD27" s="471"/>
      <c r="AE27" s="471"/>
      <c r="AF27" s="471"/>
      <c r="AG27" s="471"/>
    </row>
    <row r="28" spans="1:33" s="445" customFormat="1" ht="15" customHeight="1">
      <c r="A28" s="1309"/>
      <c r="B28" s="1309"/>
      <c r="C28" s="1309"/>
      <c r="D28" s="1309"/>
      <c r="E28" s="1309"/>
      <c r="F28" s="1309"/>
      <c r="G28" s="1000"/>
      <c r="H28" s="1000"/>
      <c r="I28" s="1328"/>
      <c r="J28" s="998"/>
      <c r="K28" s="997"/>
      <c r="L28" s="508"/>
      <c r="M28" s="526" t="s">
        <v>24</v>
      </c>
      <c r="N28" s="527"/>
      <c r="O28" s="527"/>
      <c r="P28" s="527"/>
      <c r="Q28" s="527"/>
      <c r="R28" s="527"/>
      <c r="S28" s="527"/>
      <c r="T28" s="527"/>
      <c r="U28" s="527"/>
      <c r="V28" s="527"/>
      <c r="W28" s="527"/>
      <c r="X28" s="527"/>
      <c r="Y28" s="527"/>
      <c r="Z28" s="527"/>
      <c r="AA28" s="527"/>
      <c r="AB28" s="530"/>
      <c r="AC28" s="471"/>
      <c r="AD28" s="471"/>
      <c r="AE28" s="471"/>
      <c r="AF28" s="471"/>
      <c r="AG28" s="471"/>
    </row>
    <row r="29" spans="1:33" s="445" customFormat="1" ht="15" customHeight="1">
      <c r="A29" s="1309"/>
      <c r="B29" s="1309"/>
      <c r="C29" s="1309"/>
      <c r="D29" s="1309"/>
      <c r="E29" s="1309"/>
      <c r="F29" s="1003"/>
      <c r="G29" s="1000"/>
      <c r="H29" s="1000"/>
      <c r="I29" s="994"/>
      <c r="J29" s="992"/>
      <c r="K29" s="997"/>
      <c r="L29" s="508"/>
      <c r="M29" s="521" t="s">
        <v>10</v>
      </c>
      <c r="N29" s="520"/>
      <c r="O29" s="515"/>
      <c r="P29" s="515"/>
      <c r="Q29" s="515"/>
      <c r="R29" s="515"/>
      <c r="S29" s="515"/>
      <c r="T29" s="515"/>
      <c r="U29" s="515"/>
      <c r="V29" s="515"/>
      <c r="W29" s="542"/>
      <c r="X29" s="534"/>
      <c r="Y29" s="533"/>
      <c r="Z29" s="520"/>
      <c r="AA29" s="534"/>
      <c r="AB29" s="530"/>
      <c r="AC29" s="471"/>
      <c r="AD29" s="471"/>
      <c r="AE29" s="471"/>
      <c r="AF29" s="471"/>
      <c r="AG29" s="471"/>
    </row>
    <row r="30" spans="1:33" s="445" customFormat="1" hidden="1">
      <c r="A30" s="1309"/>
      <c r="B30" s="1309"/>
      <c r="C30" s="1309"/>
      <c r="D30" s="1309"/>
      <c r="E30" s="1003"/>
      <c r="F30" s="1003"/>
      <c r="G30" s="1000"/>
      <c r="H30" s="1000"/>
      <c r="I30" s="999"/>
      <c r="J30" s="992"/>
      <c r="K30" s="988"/>
      <c r="L30" s="508"/>
      <c r="M30" s="521"/>
      <c r="N30" s="521"/>
      <c r="O30" s="521"/>
      <c r="P30" s="521"/>
      <c r="Q30" s="521"/>
      <c r="R30" s="521"/>
      <c r="S30" s="521"/>
      <c r="T30" s="521"/>
      <c r="U30" s="521"/>
      <c r="V30" s="521"/>
      <c r="W30" s="521"/>
      <c r="X30" s="521"/>
      <c r="Y30" s="521"/>
      <c r="Z30" s="521"/>
      <c r="AA30" s="521"/>
      <c r="AB30" s="530"/>
      <c r="AC30" s="471"/>
      <c r="AD30" s="471"/>
      <c r="AE30" s="471"/>
      <c r="AF30" s="471"/>
      <c r="AG30" s="471"/>
    </row>
    <row r="31" spans="1:33" s="937" customFormat="1">
      <c r="A31" s="1309"/>
      <c r="B31" s="1309"/>
      <c r="C31" s="1309"/>
      <c r="D31" s="1004"/>
      <c r="E31" s="1004"/>
      <c r="F31" s="1004"/>
      <c r="G31" s="1005"/>
      <c r="H31" s="1004"/>
      <c r="I31" s="997"/>
      <c r="J31" s="992"/>
      <c r="K31" s="997"/>
      <c r="L31" s="654"/>
      <c r="M31" s="987" t="s">
        <v>16</v>
      </c>
      <c r="N31" s="949"/>
      <c r="O31" s="949"/>
      <c r="P31" s="949"/>
      <c r="Q31" s="949"/>
      <c r="R31" s="949"/>
      <c r="S31" s="949"/>
      <c r="T31" s="949"/>
      <c r="U31" s="949"/>
      <c r="V31" s="949"/>
      <c r="W31" s="949"/>
      <c r="X31" s="949"/>
      <c r="Y31" s="949"/>
      <c r="Z31" s="949"/>
      <c r="AA31" s="949"/>
      <c r="AB31" s="725"/>
      <c r="AC31" s="958"/>
      <c r="AD31" s="958"/>
      <c r="AE31" s="958"/>
      <c r="AF31" s="958"/>
      <c r="AG31" s="958"/>
    </row>
    <row r="32" spans="1:33" s="445" customFormat="1" ht="15" customHeight="1">
      <c r="A32" s="1309"/>
      <c r="B32" s="1309"/>
      <c r="C32" s="1004"/>
      <c r="D32" s="1004"/>
      <c r="E32" s="1004"/>
      <c r="F32" s="1004"/>
      <c r="G32" s="1005"/>
      <c r="H32" s="1004"/>
      <c r="I32" s="997"/>
      <c r="J32" s="992"/>
      <c r="K32" s="997"/>
      <c r="L32" s="508"/>
      <c r="M32" s="519" t="s">
        <v>17</v>
      </c>
      <c r="N32" s="519"/>
      <c r="O32" s="515"/>
      <c r="P32" s="515"/>
      <c r="Q32" s="515"/>
      <c r="R32" s="515"/>
      <c r="S32" s="515"/>
      <c r="T32" s="515"/>
      <c r="U32" s="515"/>
      <c r="V32" s="515"/>
      <c r="W32" s="542"/>
      <c r="X32" s="534"/>
      <c r="Y32" s="533"/>
      <c r="Z32" s="519"/>
      <c r="AA32" s="534"/>
      <c r="AB32" s="530"/>
      <c r="AC32" s="471"/>
      <c r="AD32" s="471"/>
      <c r="AE32" s="471"/>
      <c r="AF32" s="471"/>
      <c r="AG32" s="471"/>
    </row>
    <row r="33" spans="1:33" s="445" customFormat="1" ht="15" customHeight="1">
      <c r="A33" s="1309"/>
      <c r="B33" s="1004"/>
      <c r="C33" s="1004"/>
      <c r="D33" s="1004"/>
      <c r="E33" s="1004"/>
      <c r="F33" s="1004"/>
      <c r="G33" s="1005"/>
      <c r="H33" s="1004"/>
      <c r="I33" s="997"/>
      <c r="J33" s="992"/>
      <c r="K33" s="997"/>
      <c r="L33" s="508"/>
      <c r="M33" s="528" t="s">
        <v>18</v>
      </c>
      <c r="N33" s="519"/>
      <c r="O33" s="515"/>
      <c r="P33" s="515"/>
      <c r="Q33" s="515"/>
      <c r="R33" s="515"/>
      <c r="S33" s="515"/>
      <c r="T33" s="515"/>
      <c r="U33" s="515"/>
      <c r="V33" s="515"/>
      <c r="W33" s="542"/>
      <c r="X33" s="534"/>
      <c r="Y33" s="533"/>
      <c r="Z33" s="519"/>
      <c r="AA33" s="534"/>
      <c r="AB33" s="530"/>
      <c r="AC33" s="471"/>
      <c r="AD33" s="471"/>
      <c r="AE33" s="471"/>
      <c r="AF33" s="471"/>
      <c r="AG33" s="471"/>
    </row>
    <row r="34" spans="1:33" s="445" customFormat="1" ht="15" customHeight="1">
      <c r="A34" s="999"/>
      <c r="B34" s="999"/>
      <c r="C34" s="999"/>
      <c r="D34" s="999"/>
      <c r="E34" s="999"/>
      <c r="F34" s="999"/>
      <c r="G34" s="1006"/>
      <c r="H34" s="999"/>
      <c r="I34" s="991"/>
      <c r="J34" s="992"/>
      <c r="K34" s="988"/>
      <c r="L34" s="508"/>
      <c r="M34" s="535" t="s">
        <v>308</v>
      </c>
      <c r="N34" s="519"/>
      <c r="O34" s="515"/>
      <c r="P34" s="515"/>
      <c r="Q34" s="515"/>
      <c r="R34" s="515"/>
      <c r="S34" s="515"/>
      <c r="T34" s="515"/>
      <c r="U34" s="515"/>
      <c r="V34" s="515"/>
      <c r="W34" s="542"/>
      <c r="X34" s="534"/>
      <c r="Y34" s="533"/>
      <c r="Z34" s="519"/>
      <c r="AA34" s="534"/>
      <c r="AB34" s="530"/>
      <c r="AC34" s="471"/>
      <c r="AD34" s="471"/>
      <c r="AE34" s="471"/>
      <c r="AF34" s="471"/>
      <c r="AG34" s="471"/>
    </row>
    <row r="35" spans="1:33" ht="3" customHeight="1">
      <c r="L35" s="455"/>
      <c r="M35" s="455"/>
      <c r="N35" s="455"/>
      <c r="O35" s="455"/>
      <c r="P35" s="455"/>
      <c r="Q35" s="455"/>
      <c r="R35" s="455"/>
      <c r="S35" s="455"/>
      <c r="T35" s="455"/>
      <c r="U35" s="455"/>
      <c r="V35" s="455"/>
      <c r="W35" s="455"/>
      <c r="X35" s="455"/>
      <c r="Y35" s="455"/>
      <c r="Z35" s="455"/>
    </row>
    <row r="36" spans="1:33" ht="89.25" customHeight="1">
      <c r="L36" s="1">
        <v>1</v>
      </c>
      <c r="M36" s="1272" t="s">
        <v>740</v>
      </c>
      <c r="N36" s="1272"/>
      <c r="O36" s="1272"/>
      <c r="P36" s="1272"/>
      <c r="Q36" s="1272"/>
      <c r="R36" s="1272"/>
      <c r="S36" s="1272"/>
      <c r="T36" s="1272"/>
      <c r="U36" s="1272"/>
      <c r="V36" s="1272"/>
      <c r="W36" s="1272"/>
    </row>
  </sheetData>
  <sheetProtection password="FA9C" sheet="1" objects="1" scenarios="1" formatColumns="0" formatRows="0"/>
  <dataConsolidate/>
  <mergeCells count="41">
    <mergeCell ref="AB13:AB16"/>
    <mergeCell ref="X16:Y16"/>
    <mergeCell ref="O18:AA18"/>
    <mergeCell ref="O19:AA19"/>
    <mergeCell ref="O20:AA20"/>
    <mergeCell ref="Z24:Z26"/>
    <mergeCell ref="O9:T9"/>
    <mergeCell ref="O10:T10"/>
    <mergeCell ref="L5:T5"/>
    <mergeCell ref="O7:T7"/>
    <mergeCell ref="O8:T8"/>
    <mergeCell ref="O12:Z12"/>
    <mergeCell ref="L14:L16"/>
    <mergeCell ref="L13:AA13"/>
    <mergeCell ref="O21:AA21"/>
    <mergeCell ref="O23:AA23"/>
    <mergeCell ref="W24:W26"/>
    <mergeCell ref="X24:X26"/>
    <mergeCell ref="I23:I28"/>
    <mergeCell ref="J24:J27"/>
    <mergeCell ref="M36:W36"/>
    <mergeCell ref="AB25:AB27"/>
    <mergeCell ref="W15:Y15"/>
    <mergeCell ref="T15:U15"/>
    <mergeCell ref="R15:S15"/>
    <mergeCell ref="O15:O16"/>
    <mergeCell ref="P15:P16"/>
    <mergeCell ref="Q15:Q16"/>
    <mergeCell ref="M14:M16"/>
    <mergeCell ref="Z14:Z16"/>
    <mergeCell ref="AA14:AA16"/>
    <mergeCell ref="O14:Y14"/>
    <mergeCell ref="X17:Y17"/>
    <mergeCell ref="Y24:Y26"/>
    <mergeCell ref="A18:A33"/>
    <mergeCell ref="B19:B32"/>
    <mergeCell ref="C20:C31"/>
    <mergeCell ref="G24:G27"/>
    <mergeCell ref="E22:E29"/>
    <mergeCell ref="F23:F28"/>
    <mergeCell ref="D21:D30"/>
  </mergeCells>
  <dataValidations count="10">
    <dataValidation allowBlank="1" sqref="JA30:JQ31 SW30:TM31 ACS30:ADI31 AMO30:ANE31 AWK30:AXA31 BGG30:BGW31 BQC30:BQS31 BZY30:CAO31 CJU30:CKK31 CTQ30:CUG31 DDM30:DEC31 DNI30:DNY31 DXE30:DXU31 EHA30:EHQ31 EQW30:ERM31 FAS30:FBI31 FKO30:FLE31 FUK30:FVA31 GEG30:GEW31 GOC30:GOS31 GXY30:GYO31 HHU30:HIK31 HRQ30:HSG31 IBM30:ICC31 ILI30:ILY31 IVE30:IVU31 JFA30:JFQ31 JOW30:JPM31 JYS30:JZI31 KIO30:KJE31 KSK30:KTA31 LCG30:LCW31 LMC30:LMS31 LVY30:LWO31 MFU30:MGK31 MPQ30:MQG31 MZM30:NAC31 NJI30:NJY31 NTE30:NTU31 ODA30:ODQ31 OMW30:ONM31 OWS30:OXI31 PGO30:PHE31 PQK30:PRA31 QAG30:QAW31 QKC30:QKS31 QTY30:QUO31 RDU30:REK31 RNQ30:ROG31 RXM30:RYC31 SHI30:SHY31 SRE30:SRU31 TBA30:TBQ31 TKW30:TLM31 TUS30:TVI31 UEO30:UFE31 UOK30:UPA31 UYG30:UYW31 VIC30:VIS31 VRY30:VSO31 WBU30:WCK31 WLQ30:WMG31 WVM30:WWC31 WVM983070:WWC983070 JA65566:JQ65566 SW65566:TM65566 ACS65566:ADI65566 AMO65566:ANE65566 AWK65566:AXA65566 BGG65566:BGW65566 BQC65566:BQS65566 BZY65566:CAO65566 CJU65566:CKK65566 CTQ65566:CUG65566 DDM65566:DEC65566 DNI65566:DNY65566 DXE65566:DXU65566 EHA65566:EHQ65566 EQW65566:ERM65566 FAS65566:FBI65566 FKO65566:FLE65566 FUK65566:FVA65566 GEG65566:GEW65566 GOC65566:GOS65566 GXY65566:GYO65566 HHU65566:HIK65566 HRQ65566:HSG65566 IBM65566:ICC65566 ILI65566:ILY65566 IVE65566:IVU65566 JFA65566:JFQ65566 JOW65566:JPM65566 JYS65566:JZI65566 KIO65566:KJE65566 KSK65566:KTA65566 LCG65566:LCW65566 LMC65566:LMS65566 LVY65566:LWO65566 MFU65566:MGK65566 MPQ65566:MQG65566 MZM65566:NAC65566 NJI65566:NJY65566 NTE65566:NTU65566 ODA65566:ODQ65566 OMW65566:ONM65566 OWS65566:OXI65566 PGO65566:PHE65566 PQK65566:PRA65566 QAG65566:QAW65566 QKC65566:QKS65566 QTY65566:QUO65566 RDU65566:REK65566 RNQ65566:ROG65566 RXM65566:RYC65566 SHI65566:SHY65566 SRE65566:SRU65566 TBA65566:TBQ65566 TKW65566:TLM65566 TUS65566:TVI65566 UEO65566:UFE65566 UOK65566:UPA65566 UYG65566:UYW65566 VIC65566:VIS65566 VRY65566:VSO65566 WBU65566:WCK65566 WLQ65566:WMG65566 WVM65566:WWC65566 JA131102:JQ131102 SW131102:TM131102 ACS131102:ADI131102 AMO131102:ANE131102 AWK131102:AXA131102 BGG131102:BGW131102 BQC131102:BQS131102 BZY131102:CAO131102 CJU131102:CKK131102 CTQ131102:CUG131102 DDM131102:DEC131102 DNI131102:DNY131102 DXE131102:DXU131102 EHA131102:EHQ131102 EQW131102:ERM131102 FAS131102:FBI131102 FKO131102:FLE131102 FUK131102:FVA131102 GEG131102:GEW131102 GOC131102:GOS131102 GXY131102:GYO131102 HHU131102:HIK131102 HRQ131102:HSG131102 IBM131102:ICC131102 ILI131102:ILY131102 IVE131102:IVU131102 JFA131102:JFQ131102 JOW131102:JPM131102 JYS131102:JZI131102 KIO131102:KJE131102 KSK131102:KTA131102 LCG131102:LCW131102 LMC131102:LMS131102 LVY131102:LWO131102 MFU131102:MGK131102 MPQ131102:MQG131102 MZM131102:NAC131102 NJI131102:NJY131102 NTE131102:NTU131102 ODA131102:ODQ131102 OMW131102:ONM131102 OWS131102:OXI131102 PGO131102:PHE131102 PQK131102:PRA131102 QAG131102:QAW131102 QKC131102:QKS131102 QTY131102:QUO131102 RDU131102:REK131102 RNQ131102:ROG131102 RXM131102:RYC131102 SHI131102:SHY131102 SRE131102:SRU131102 TBA131102:TBQ131102 TKW131102:TLM131102 TUS131102:TVI131102 UEO131102:UFE131102 UOK131102:UPA131102 UYG131102:UYW131102 VIC131102:VIS131102 VRY131102:VSO131102 WBU131102:WCK131102 WLQ131102:WMG131102 WVM131102:WWC131102 JA196638:JQ196638 SW196638:TM196638 ACS196638:ADI196638 AMO196638:ANE196638 AWK196638:AXA196638 BGG196638:BGW196638 BQC196638:BQS196638 BZY196638:CAO196638 CJU196638:CKK196638 CTQ196638:CUG196638 DDM196638:DEC196638 DNI196638:DNY196638 DXE196638:DXU196638 EHA196638:EHQ196638 EQW196638:ERM196638 FAS196638:FBI196638 FKO196638:FLE196638 FUK196638:FVA196638 GEG196638:GEW196638 GOC196638:GOS196638 GXY196638:GYO196638 HHU196638:HIK196638 HRQ196638:HSG196638 IBM196638:ICC196638 ILI196638:ILY196638 IVE196638:IVU196638 JFA196638:JFQ196638 JOW196638:JPM196638 JYS196638:JZI196638 KIO196638:KJE196638 KSK196638:KTA196638 LCG196638:LCW196638 LMC196638:LMS196638 LVY196638:LWO196638 MFU196638:MGK196638 MPQ196638:MQG196638 MZM196638:NAC196638 NJI196638:NJY196638 NTE196638:NTU196638 ODA196638:ODQ196638 OMW196638:ONM196638 OWS196638:OXI196638 PGO196638:PHE196638 PQK196638:PRA196638 QAG196638:QAW196638 QKC196638:QKS196638 QTY196638:QUO196638 RDU196638:REK196638 RNQ196638:ROG196638 RXM196638:RYC196638 SHI196638:SHY196638 SRE196638:SRU196638 TBA196638:TBQ196638 TKW196638:TLM196638 TUS196638:TVI196638 UEO196638:UFE196638 UOK196638:UPA196638 UYG196638:UYW196638 VIC196638:VIS196638 VRY196638:VSO196638 WBU196638:WCK196638 WLQ196638:WMG196638 WVM196638:WWC196638 JA262174:JQ262174 SW262174:TM262174 ACS262174:ADI262174 AMO262174:ANE262174 AWK262174:AXA262174 BGG262174:BGW262174 BQC262174:BQS262174 BZY262174:CAO262174 CJU262174:CKK262174 CTQ262174:CUG262174 DDM262174:DEC262174 DNI262174:DNY262174 DXE262174:DXU262174 EHA262174:EHQ262174 EQW262174:ERM262174 FAS262174:FBI262174 FKO262174:FLE262174 FUK262174:FVA262174 GEG262174:GEW262174 GOC262174:GOS262174 GXY262174:GYO262174 HHU262174:HIK262174 HRQ262174:HSG262174 IBM262174:ICC262174 ILI262174:ILY262174 IVE262174:IVU262174 JFA262174:JFQ262174 JOW262174:JPM262174 JYS262174:JZI262174 KIO262174:KJE262174 KSK262174:KTA262174 LCG262174:LCW262174 LMC262174:LMS262174 LVY262174:LWO262174 MFU262174:MGK262174 MPQ262174:MQG262174 MZM262174:NAC262174 NJI262174:NJY262174 NTE262174:NTU262174 ODA262174:ODQ262174 OMW262174:ONM262174 OWS262174:OXI262174 PGO262174:PHE262174 PQK262174:PRA262174 QAG262174:QAW262174 QKC262174:QKS262174 QTY262174:QUO262174 RDU262174:REK262174 RNQ262174:ROG262174 RXM262174:RYC262174 SHI262174:SHY262174 SRE262174:SRU262174 TBA262174:TBQ262174 TKW262174:TLM262174 TUS262174:TVI262174 UEO262174:UFE262174 UOK262174:UPA262174 UYG262174:UYW262174 VIC262174:VIS262174 VRY262174:VSO262174 WBU262174:WCK262174 WLQ262174:WMG262174 WVM262174:WWC262174 JA327710:JQ327710 SW327710:TM327710 ACS327710:ADI327710 AMO327710:ANE327710 AWK327710:AXA327710 BGG327710:BGW327710 BQC327710:BQS327710 BZY327710:CAO327710 CJU327710:CKK327710 CTQ327710:CUG327710 DDM327710:DEC327710 DNI327710:DNY327710 DXE327710:DXU327710 EHA327710:EHQ327710 EQW327710:ERM327710 FAS327710:FBI327710 FKO327710:FLE327710 FUK327710:FVA327710 GEG327710:GEW327710 GOC327710:GOS327710 GXY327710:GYO327710 HHU327710:HIK327710 HRQ327710:HSG327710 IBM327710:ICC327710 ILI327710:ILY327710 IVE327710:IVU327710 JFA327710:JFQ327710 JOW327710:JPM327710 JYS327710:JZI327710 KIO327710:KJE327710 KSK327710:KTA327710 LCG327710:LCW327710 LMC327710:LMS327710 LVY327710:LWO327710 MFU327710:MGK327710 MPQ327710:MQG327710 MZM327710:NAC327710 NJI327710:NJY327710 NTE327710:NTU327710 ODA327710:ODQ327710 OMW327710:ONM327710 OWS327710:OXI327710 PGO327710:PHE327710 PQK327710:PRA327710 QAG327710:QAW327710 QKC327710:QKS327710 QTY327710:QUO327710 RDU327710:REK327710 RNQ327710:ROG327710 RXM327710:RYC327710 SHI327710:SHY327710 SRE327710:SRU327710 TBA327710:TBQ327710 TKW327710:TLM327710 TUS327710:TVI327710 UEO327710:UFE327710 UOK327710:UPA327710 UYG327710:UYW327710 VIC327710:VIS327710 VRY327710:VSO327710 WBU327710:WCK327710 WLQ327710:WMG327710 WVM327710:WWC327710 JA393246:JQ393246 SW393246:TM393246 ACS393246:ADI393246 AMO393246:ANE393246 AWK393246:AXA393246 BGG393246:BGW393246 BQC393246:BQS393246 BZY393246:CAO393246 CJU393246:CKK393246 CTQ393246:CUG393246 DDM393246:DEC393246 DNI393246:DNY393246 DXE393246:DXU393246 EHA393246:EHQ393246 EQW393246:ERM393246 FAS393246:FBI393246 FKO393246:FLE393246 FUK393246:FVA393246 GEG393246:GEW393246 GOC393246:GOS393246 GXY393246:GYO393246 HHU393246:HIK393246 HRQ393246:HSG393246 IBM393246:ICC393246 ILI393246:ILY393246 IVE393246:IVU393246 JFA393246:JFQ393246 JOW393246:JPM393246 JYS393246:JZI393246 KIO393246:KJE393246 KSK393246:KTA393246 LCG393246:LCW393246 LMC393246:LMS393246 LVY393246:LWO393246 MFU393246:MGK393246 MPQ393246:MQG393246 MZM393246:NAC393246 NJI393246:NJY393246 NTE393246:NTU393246 ODA393246:ODQ393246 OMW393246:ONM393246 OWS393246:OXI393246 PGO393246:PHE393246 PQK393246:PRA393246 QAG393246:QAW393246 QKC393246:QKS393246 QTY393246:QUO393246 RDU393246:REK393246 RNQ393246:ROG393246 RXM393246:RYC393246 SHI393246:SHY393246 SRE393246:SRU393246 TBA393246:TBQ393246 TKW393246:TLM393246 TUS393246:TVI393246 UEO393246:UFE393246 UOK393246:UPA393246 UYG393246:UYW393246 VIC393246:VIS393246 VRY393246:VSO393246 WBU393246:WCK393246 WLQ393246:WMG393246 WVM393246:WWC393246 JA458782:JQ458782 SW458782:TM458782 ACS458782:ADI458782 AMO458782:ANE458782 AWK458782:AXA458782 BGG458782:BGW458782 BQC458782:BQS458782 BZY458782:CAO458782 CJU458782:CKK458782 CTQ458782:CUG458782 DDM458782:DEC458782 DNI458782:DNY458782 DXE458782:DXU458782 EHA458782:EHQ458782 EQW458782:ERM458782 FAS458782:FBI458782 FKO458782:FLE458782 FUK458782:FVA458782 GEG458782:GEW458782 GOC458782:GOS458782 GXY458782:GYO458782 HHU458782:HIK458782 HRQ458782:HSG458782 IBM458782:ICC458782 ILI458782:ILY458782 IVE458782:IVU458782 JFA458782:JFQ458782 JOW458782:JPM458782 JYS458782:JZI458782 KIO458782:KJE458782 KSK458782:KTA458782 LCG458782:LCW458782 LMC458782:LMS458782 LVY458782:LWO458782 MFU458782:MGK458782 MPQ458782:MQG458782 MZM458782:NAC458782 NJI458782:NJY458782 NTE458782:NTU458782 ODA458782:ODQ458782 OMW458782:ONM458782 OWS458782:OXI458782 PGO458782:PHE458782 PQK458782:PRA458782 QAG458782:QAW458782 QKC458782:QKS458782 QTY458782:QUO458782 RDU458782:REK458782 RNQ458782:ROG458782 RXM458782:RYC458782 SHI458782:SHY458782 SRE458782:SRU458782 TBA458782:TBQ458782 TKW458782:TLM458782 TUS458782:TVI458782 UEO458782:UFE458782 UOK458782:UPA458782 UYG458782:UYW458782 VIC458782:VIS458782 VRY458782:VSO458782 WBU458782:WCK458782 WLQ458782:WMG458782 WVM458782:WWC458782 JA524318:JQ524318 SW524318:TM524318 ACS524318:ADI524318 AMO524318:ANE524318 AWK524318:AXA524318 BGG524318:BGW524318 BQC524318:BQS524318 BZY524318:CAO524318 CJU524318:CKK524318 CTQ524318:CUG524318 DDM524318:DEC524318 DNI524318:DNY524318 DXE524318:DXU524318 EHA524318:EHQ524318 EQW524318:ERM524318 FAS524318:FBI524318 FKO524318:FLE524318 FUK524318:FVA524318 GEG524318:GEW524318 GOC524318:GOS524318 GXY524318:GYO524318 HHU524318:HIK524318 HRQ524318:HSG524318 IBM524318:ICC524318 ILI524318:ILY524318 IVE524318:IVU524318 JFA524318:JFQ524318 JOW524318:JPM524318 JYS524318:JZI524318 KIO524318:KJE524318 KSK524318:KTA524318 LCG524318:LCW524318 LMC524318:LMS524318 LVY524318:LWO524318 MFU524318:MGK524318 MPQ524318:MQG524318 MZM524318:NAC524318 NJI524318:NJY524318 NTE524318:NTU524318 ODA524318:ODQ524318 OMW524318:ONM524318 OWS524318:OXI524318 PGO524318:PHE524318 PQK524318:PRA524318 QAG524318:QAW524318 QKC524318:QKS524318 QTY524318:QUO524318 RDU524318:REK524318 RNQ524318:ROG524318 RXM524318:RYC524318 SHI524318:SHY524318 SRE524318:SRU524318 TBA524318:TBQ524318 TKW524318:TLM524318 TUS524318:TVI524318 UEO524318:UFE524318 UOK524318:UPA524318 UYG524318:UYW524318 VIC524318:VIS524318 VRY524318:VSO524318 WBU524318:WCK524318 WLQ524318:WMG524318 WVM524318:WWC524318 JA589854:JQ589854 SW589854:TM589854 ACS589854:ADI589854 AMO589854:ANE589854 AWK589854:AXA589854 BGG589854:BGW589854 BQC589854:BQS589854 BZY589854:CAO589854 CJU589854:CKK589854 CTQ589854:CUG589854 DDM589854:DEC589854 DNI589854:DNY589854 DXE589854:DXU589854 EHA589854:EHQ589854 EQW589854:ERM589854 FAS589854:FBI589854 FKO589854:FLE589854 FUK589854:FVA589854 GEG589854:GEW589854 GOC589854:GOS589854 GXY589854:GYO589854 HHU589854:HIK589854 HRQ589854:HSG589854 IBM589854:ICC589854 ILI589854:ILY589854 IVE589854:IVU589854 JFA589854:JFQ589854 JOW589854:JPM589854 JYS589854:JZI589854 KIO589854:KJE589854 KSK589854:KTA589854 LCG589854:LCW589854 LMC589854:LMS589854 LVY589854:LWO589854 MFU589854:MGK589854 MPQ589854:MQG589854 MZM589854:NAC589854 NJI589854:NJY589854 NTE589854:NTU589854 ODA589854:ODQ589854 OMW589854:ONM589854 OWS589854:OXI589854 PGO589854:PHE589854 PQK589854:PRA589854 QAG589854:QAW589854 QKC589854:QKS589854 QTY589854:QUO589854 RDU589854:REK589854 RNQ589854:ROG589854 RXM589854:RYC589854 SHI589854:SHY589854 SRE589854:SRU589854 TBA589854:TBQ589854 TKW589854:TLM589854 TUS589854:TVI589854 UEO589854:UFE589854 UOK589854:UPA589854 UYG589854:UYW589854 VIC589854:VIS589854 VRY589854:VSO589854 WBU589854:WCK589854 WLQ589854:WMG589854 WVM589854:WWC589854 JA655390:JQ655390 SW655390:TM655390 ACS655390:ADI655390 AMO655390:ANE655390 AWK655390:AXA655390 BGG655390:BGW655390 BQC655390:BQS655390 BZY655390:CAO655390 CJU655390:CKK655390 CTQ655390:CUG655390 DDM655390:DEC655390 DNI655390:DNY655390 DXE655390:DXU655390 EHA655390:EHQ655390 EQW655390:ERM655390 FAS655390:FBI655390 FKO655390:FLE655390 FUK655390:FVA655390 GEG655390:GEW655390 GOC655390:GOS655390 GXY655390:GYO655390 HHU655390:HIK655390 HRQ655390:HSG655390 IBM655390:ICC655390 ILI655390:ILY655390 IVE655390:IVU655390 JFA655390:JFQ655390 JOW655390:JPM655390 JYS655390:JZI655390 KIO655390:KJE655390 KSK655390:KTA655390 LCG655390:LCW655390 LMC655390:LMS655390 LVY655390:LWO655390 MFU655390:MGK655390 MPQ655390:MQG655390 MZM655390:NAC655390 NJI655390:NJY655390 NTE655390:NTU655390 ODA655390:ODQ655390 OMW655390:ONM655390 OWS655390:OXI655390 PGO655390:PHE655390 PQK655390:PRA655390 QAG655390:QAW655390 QKC655390:QKS655390 QTY655390:QUO655390 RDU655390:REK655390 RNQ655390:ROG655390 RXM655390:RYC655390 SHI655390:SHY655390 SRE655390:SRU655390 TBA655390:TBQ655390 TKW655390:TLM655390 TUS655390:TVI655390 UEO655390:UFE655390 UOK655390:UPA655390 UYG655390:UYW655390 VIC655390:VIS655390 VRY655390:VSO655390 WBU655390:WCK655390 WLQ655390:WMG655390 WVM655390:WWC655390 JA720926:JQ720926 SW720926:TM720926 ACS720926:ADI720926 AMO720926:ANE720926 AWK720926:AXA720926 BGG720926:BGW720926 BQC720926:BQS720926 BZY720926:CAO720926 CJU720926:CKK720926 CTQ720926:CUG720926 DDM720926:DEC720926 DNI720926:DNY720926 DXE720926:DXU720926 EHA720926:EHQ720926 EQW720926:ERM720926 FAS720926:FBI720926 FKO720926:FLE720926 FUK720926:FVA720926 GEG720926:GEW720926 GOC720926:GOS720926 GXY720926:GYO720926 HHU720926:HIK720926 HRQ720926:HSG720926 IBM720926:ICC720926 ILI720926:ILY720926 IVE720926:IVU720926 JFA720926:JFQ720926 JOW720926:JPM720926 JYS720926:JZI720926 KIO720926:KJE720926 KSK720926:KTA720926 LCG720926:LCW720926 LMC720926:LMS720926 LVY720926:LWO720926 MFU720926:MGK720926 MPQ720926:MQG720926 MZM720926:NAC720926 NJI720926:NJY720926 NTE720926:NTU720926 ODA720926:ODQ720926 OMW720926:ONM720926 OWS720926:OXI720926 PGO720926:PHE720926 PQK720926:PRA720926 QAG720926:QAW720926 QKC720926:QKS720926 QTY720926:QUO720926 RDU720926:REK720926 RNQ720926:ROG720926 RXM720926:RYC720926 SHI720926:SHY720926 SRE720926:SRU720926 TBA720926:TBQ720926 TKW720926:TLM720926 TUS720926:TVI720926 UEO720926:UFE720926 UOK720926:UPA720926 UYG720926:UYW720926 VIC720926:VIS720926 VRY720926:VSO720926 WBU720926:WCK720926 WLQ720926:WMG720926 WVM720926:WWC720926 JA786462:JQ786462 SW786462:TM786462 ACS786462:ADI786462 AMO786462:ANE786462 AWK786462:AXA786462 BGG786462:BGW786462 BQC786462:BQS786462 BZY786462:CAO786462 CJU786462:CKK786462 CTQ786462:CUG786462 DDM786462:DEC786462 DNI786462:DNY786462 DXE786462:DXU786462 EHA786462:EHQ786462 EQW786462:ERM786462 FAS786462:FBI786462 FKO786462:FLE786462 FUK786462:FVA786462 GEG786462:GEW786462 GOC786462:GOS786462 GXY786462:GYO786462 HHU786462:HIK786462 HRQ786462:HSG786462 IBM786462:ICC786462 ILI786462:ILY786462 IVE786462:IVU786462 JFA786462:JFQ786462 JOW786462:JPM786462 JYS786462:JZI786462 KIO786462:KJE786462 KSK786462:KTA786462 LCG786462:LCW786462 LMC786462:LMS786462 LVY786462:LWO786462 MFU786462:MGK786462 MPQ786462:MQG786462 MZM786462:NAC786462 NJI786462:NJY786462 NTE786462:NTU786462 ODA786462:ODQ786462 OMW786462:ONM786462 OWS786462:OXI786462 PGO786462:PHE786462 PQK786462:PRA786462 QAG786462:QAW786462 QKC786462:QKS786462 QTY786462:QUO786462 RDU786462:REK786462 RNQ786462:ROG786462 RXM786462:RYC786462 SHI786462:SHY786462 SRE786462:SRU786462 TBA786462:TBQ786462 TKW786462:TLM786462 TUS786462:TVI786462 UEO786462:UFE786462 UOK786462:UPA786462 UYG786462:UYW786462 VIC786462:VIS786462 VRY786462:VSO786462 WBU786462:WCK786462 WLQ786462:WMG786462 WVM786462:WWC786462 JA851998:JQ851998 SW851998:TM851998 ACS851998:ADI851998 AMO851998:ANE851998 AWK851998:AXA851998 BGG851998:BGW851998 BQC851998:BQS851998 BZY851998:CAO851998 CJU851998:CKK851998 CTQ851998:CUG851998 DDM851998:DEC851998 DNI851998:DNY851998 DXE851998:DXU851998 EHA851998:EHQ851998 EQW851998:ERM851998 FAS851998:FBI851998 FKO851998:FLE851998 FUK851998:FVA851998 GEG851998:GEW851998 GOC851998:GOS851998 GXY851998:GYO851998 HHU851998:HIK851998 HRQ851998:HSG851998 IBM851998:ICC851998 ILI851998:ILY851998 IVE851998:IVU851998 JFA851998:JFQ851998 JOW851998:JPM851998 JYS851998:JZI851998 KIO851998:KJE851998 KSK851998:KTA851998 LCG851998:LCW851998 LMC851998:LMS851998 LVY851998:LWO851998 MFU851998:MGK851998 MPQ851998:MQG851998 MZM851998:NAC851998 NJI851998:NJY851998 NTE851998:NTU851998 ODA851998:ODQ851998 OMW851998:ONM851998 OWS851998:OXI851998 PGO851998:PHE851998 PQK851998:PRA851998 QAG851998:QAW851998 QKC851998:QKS851998 QTY851998:QUO851998 RDU851998:REK851998 RNQ851998:ROG851998 RXM851998:RYC851998 SHI851998:SHY851998 SRE851998:SRU851998 TBA851998:TBQ851998 TKW851998:TLM851998 TUS851998:TVI851998 UEO851998:UFE851998 UOK851998:UPA851998 UYG851998:UYW851998 VIC851998:VIS851998 VRY851998:VSO851998 WBU851998:WCK851998 WLQ851998:WMG851998 WVM851998:WWC851998 JA917534:JQ917534 SW917534:TM917534 ACS917534:ADI917534 AMO917534:ANE917534 AWK917534:AXA917534 BGG917534:BGW917534 BQC917534:BQS917534 BZY917534:CAO917534 CJU917534:CKK917534 CTQ917534:CUG917534 DDM917534:DEC917534 DNI917534:DNY917534 DXE917534:DXU917534 EHA917534:EHQ917534 EQW917534:ERM917534 FAS917534:FBI917534 FKO917534:FLE917534 FUK917534:FVA917534 GEG917534:GEW917534 GOC917534:GOS917534 GXY917534:GYO917534 HHU917534:HIK917534 HRQ917534:HSG917534 IBM917534:ICC917534 ILI917534:ILY917534 IVE917534:IVU917534 JFA917534:JFQ917534 JOW917534:JPM917534 JYS917534:JZI917534 KIO917534:KJE917534 KSK917534:KTA917534 LCG917534:LCW917534 LMC917534:LMS917534 LVY917534:LWO917534 MFU917534:MGK917534 MPQ917534:MQG917534 MZM917534:NAC917534 NJI917534:NJY917534 NTE917534:NTU917534 ODA917534:ODQ917534 OMW917534:ONM917534 OWS917534:OXI917534 PGO917534:PHE917534 PQK917534:PRA917534 QAG917534:QAW917534 QKC917534:QKS917534 QTY917534:QUO917534 RDU917534:REK917534 RNQ917534:ROG917534 RXM917534:RYC917534 SHI917534:SHY917534 SRE917534:SRU917534 TBA917534:TBQ917534 TKW917534:TLM917534 TUS917534:TVI917534 UEO917534:UFE917534 UOK917534:UPA917534 UYG917534:UYW917534 VIC917534:VIS917534 VRY917534:VSO917534 WBU917534:WCK917534 WLQ917534:WMG917534 WVM917534:WWC917534 JA983070:JQ983070 SW983070:TM983070 ACS983070:ADI983070 AMO983070:ANE983070 AWK983070:AXA983070 BGG983070:BGW983070 BQC983070:BQS983070 BZY983070:CAO983070 CJU983070:CKK983070 CTQ983070:CUG983070 DDM983070:DEC983070 DNI983070:DNY983070 DXE983070:DXU983070 EHA983070:EHQ983070 EQW983070:ERM983070 FAS983070:FBI983070 FKO983070:FLE983070 FUK983070:FVA983070 GEG983070:GEW983070 GOC983070:GOS983070 GXY983070:GYO983070 HHU983070:HIK983070 HRQ983070:HSG983070 IBM983070:ICC983070 ILI983070:ILY983070 IVE983070:IVU983070 JFA983070:JFQ983070 JOW983070:JPM983070 JYS983070:JZI983070 KIO983070:KJE983070 KSK983070:KTA983070 LCG983070:LCW983070 LMC983070:LMS983070 LVY983070:LWO983070 MFU983070:MGK983070 MPQ983070:MQG983070 MZM983070:NAC983070 NJI983070:NJY983070 NTE983070:NTU983070 ODA983070:ODQ983070 OMW983070:ONM983070 OWS983070:OXI983070 PGO983070:PHE983070 PQK983070:PRA983070 QAG983070:QAW983070 QKC983070:QKS983070 QTY983070:QUO983070 RDU983070:REK983070 RNQ983070:ROG983070 RXM983070:RYC983070 SHI983070:SHY983070 SRE983070:SRU983070 TBA983070:TBQ983070 TKW983070:TLM983070 TUS983070:TVI983070 UEO983070:UFE983070 UOK983070:UPA983070 UYG983070:UYW983070 VIC983070:VIS983070 VRY983070:VSO983070 WBU983070:WCK983070 WLQ983070:WMG983070 L65566:AB65566 L131102:AB131102 L196638:AB196638 L262174:AB262174 L327710:AB327710 L393246:AB393246 L458782:AB458782 L524318:AB524318 L589854:AB589854 L655390:AB655390 L720926:AB720926 L786462:AB786462 L851998:AB851998 L917534:AB917534 L983070:AB983070 L30:AB31"/>
    <dataValidation allowBlank="1" prompt="Для выбора выполните двойной щелчок левой клавиши мыши по соответствующей ячейке." sqref="JA65567:JQ65570 SW65567:TM65570 ACS65567:ADI65570 AMO65567:ANE65570 AWK65567:AXA65570 BGG65567:BGW65570 BQC65567:BQS65570 BZY65567:CAO65570 CJU65567:CKK65570 CTQ65567:CUG65570 DDM65567:DEC65570 DNI65567:DNY65570 DXE65567:DXU65570 EHA65567:EHQ65570 EQW65567:ERM65570 FAS65567:FBI65570 FKO65567:FLE65570 FUK65567:FVA65570 GEG65567:GEW65570 GOC65567:GOS65570 GXY65567:GYO65570 HHU65567:HIK65570 HRQ65567:HSG65570 IBM65567:ICC65570 ILI65567:ILY65570 IVE65567:IVU65570 JFA65567:JFQ65570 JOW65567:JPM65570 JYS65567:JZI65570 KIO65567:KJE65570 KSK65567:KTA65570 LCG65567:LCW65570 LMC65567:LMS65570 LVY65567:LWO65570 MFU65567:MGK65570 MPQ65567:MQG65570 MZM65567:NAC65570 NJI65567:NJY65570 NTE65567:NTU65570 ODA65567:ODQ65570 OMW65567:ONM65570 OWS65567:OXI65570 PGO65567:PHE65570 PQK65567:PRA65570 QAG65567:QAW65570 QKC65567:QKS65570 QTY65567:QUO65570 RDU65567:REK65570 RNQ65567:ROG65570 RXM65567:RYC65570 SHI65567:SHY65570 SRE65567:SRU65570 TBA65567:TBQ65570 TKW65567:TLM65570 TUS65567:TVI65570 UEO65567:UFE65570 UOK65567:UPA65570 UYG65567:UYW65570 VIC65567:VIS65570 VRY65567:VSO65570 WBU65567:WCK65570 WLQ65567:WMG65570 WVM65567:WWC65570 JA131103:JQ131106 SW131103:TM131106 ACS131103:ADI131106 AMO131103:ANE131106 AWK131103:AXA131106 BGG131103:BGW131106 BQC131103:BQS131106 BZY131103:CAO131106 CJU131103:CKK131106 CTQ131103:CUG131106 DDM131103:DEC131106 DNI131103:DNY131106 DXE131103:DXU131106 EHA131103:EHQ131106 EQW131103:ERM131106 FAS131103:FBI131106 FKO131103:FLE131106 FUK131103:FVA131106 GEG131103:GEW131106 GOC131103:GOS131106 GXY131103:GYO131106 HHU131103:HIK131106 HRQ131103:HSG131106 IBM131103:ICC131106 ILI131103:ILY131106 IVE131103:IVU131106 JFA131103:JFQ131106 JOW131103:JPM131106 JYS131103:JZI131106 KIO131103:KJE131106 KSK131103:KTA131106 LCG131103:LCW131106 LMC131103:LMS131106 LVY131103:LWO131106 MFU131103:MGK131106 MPQ131103:MQG131106 MZM131103:NAC131106 NJI131103:NJY131106 NTE131103:NTU131106 ODA131103:ODQ131106 OMW131103:ONM131106 OWS131103:OXI131106 PGO131103:PHE131106 PQK131103:PRA131106 QAG131103:QAW131106 QKC131103:QKS131106 QTY131103:QUO131106 RDU131103:REK131106 RNQ131103:ROG131106 RXM131103:RYC131106 SHI131103:SHY131106 SRE131103:SRU131106 TBA131103:TBQ131106 TKW131103:TLM131106 TUS131103:TVI131106 UEO131103:UFE131106 UOK131103:UPA131106 UYG131103:UYW131106 VIC131103:VIS131106 VRY131103:VSO131106 WBU131103:WCK131106 WLQ131103:WMG131106 WVM131103:WWC131106 JA196639:JQ196642 SW196639:TM196642 ACS196639:ADI196642 AMO196639:ANE196642 AWK196639:AXA196642 BGG196639:BGW196642 BQC196639:BQS196642 BZY196639:CAO196642 CJU196639:CKK196642 CTQ196639:CUG196642 DDM196639:DEC196642 DNI196639:DNY196642 DXE196639:DXU196642 EHA196639:EHQ196642 EQW196639:ERM196642 FAS196639:FBI196642 FKO196639:FLE196642 FUK196639:FVA196642 GEG196639:GEW196642 GOC196639:GOS196642 GXY196639:GYO196642 HHU196639:HIK196642 HRQ196639:HSG196642 IBM196639:ICC196642 ILI196639:ILY196642 IVE196639:IVU196642 JFA196639:JFQ196642 JOW196639:JPM196642 JYS196639:JZI196642 KIO196639:KJE196642 KSK196639:KTA196642 LCG196639:LCW196642 LMC196639:LMS196642 LVY196639:LWO196642 MFU196639:MGK196642 MPQ196639:MQG196642 MZM196639:NAC196642 NJI196639:NJY196642 NTE196639:NTU196642 ODA196639:ODQ196642 OMW196639:ONM196642 OWS196639:OXI196642 PGO196639:PHE196642 PQK196639:PRA196642 QAG196639:QAW196642 QKC196639:QKS196642 QTY196639:QUO196642 RDU196639:REK196642 RNQ196639:ROG196642 RXM196639:RYC196642 SHI196639:SHY196642 SRE196639:SRU196642 TBA196639:TBQ196642 TKW196639:TLM196642 TUS196639:TVI196642 UEO196639:UFE196642 UOK196639:UPA196642 UYG196639:UYW196642 VIC196639:VIS196642 VRY196639:VSO196642 WBU196639:WCK196642 WLQ196639:WMG196642 WVM196639:WWC196642 JA262175:JQ262178 SW262175:TM262178 ACS262175:ADI262178 AMO262175:ANE262178 AWK262175:AXA262178 BGG262175:BGW262178 BQC262175:BQS262178 BZY262175:CAO262178 CJU262175:CKK262178 CTQ262175:CUG262178 DDM262175:DEC262178 DNI262175:DNY262178 DXE262175:DXU262178 EHA262175:EHQ262178 EQW262175:ERM262178 FAS262175:FBI262178 FKO262175:FLE262178 FUK262175:FVA262178 GEG262175:GEW262178 GOC262175:GOS262178 GXY262175:GYO262178 HHU262175:HIK262178 HRQ262175:HSG262178 IBM262175:ICC262178 ILI262175:ILY262178 IVE262175:IVU262178 JFA262175:JFQ262178 JOW262175:JPM262178 JYS262175:JZI262178 KIO262175:KJE262178 KSK262175:KTA262178 LCG262175:LCW262178 LMC262175:LMS262178 LVY262175:LWO262178 MFU262175:MGK262178 MPQ262175:MQG262178 MZM262175:NAC262178 NJI262175:NJY262178 NTE262175:NTU262178 ODA262175:ODQ262178 OMW262175:ONM262178 OWS262175:OXI262178 PGO262175:PHE262178 PQK262175:PRA262178 QAG262175:QAW262178 QKC262175:QKS262178 QTY262175:QUO262178 RDU262175:REK262178 RNQ262175:ROG262178 RXM262175:RYC262178 SHI262175:SHY262178 SRE262175:SRU262178 TBA262175:TBQ262178 TKW262175:TLM262178 TUS262175:TVI262178 UEO262175:UFE262178 UOK262175:UPA262178 UYG262175:UYW262178 VIC262175:VIS262178 VRY262175:VSO262178 WBU262175:WCK262178 WLQ262175:WMG262178 WVM262175:WWC262178 JA327711:JQ327714 SW327711:TM327714 ACS327711:ADI327714 AMO327711:ANE327714 AWK327711:AXA327714 BGG327711:BGW327714 BQC327711:BQS327714 BZY327711:CAO327714 CJU327711:CKK327714 CTQ327711:CUG327714 DDM327711:DEC327714 DNI327711:DNY327714 DXE327711:DXU327714 EHA327711:EHQ327714 EQW327711:ERM327714 FAS327711:FBI327714 FKO327711:FLE327714 FUK327711:FVA327714 GEG327711:GEW327714 GOC327711:GOS327714 GXY327711:GYO327714 HHU327711:HIK327714 HRQ327711:HSG327714 IBM327711:ICC327714 ILI327711:ILY327714 IVE327711:IVU327714 JFA327711:JFQ327714 JOW327711:JPM327714 JYS327711:JZI327714 KIO327711:KJE327714 KSK327711:KTA327714 LCG327711:LCW327714 LMC327711:LMS327714 LVY327711:LWO327714 MFU327711:MGK327714 MPQ327711:MQG327714 MZM327711:NAC327714 NJI327711:NJY327714 NTE327711:NTU327714 ODA327711:ODQ327714 OMW327711:ONM327714 OWS327711:OXI327714 PGO327711:PHE327714 PQK327711:PRA327714 QAG327711:QAW327714 QKC327711:QKS327714 QTY327711:QUO327714 RDU327711:REK327714 RNQ327711:ROG327714 RXM327711:RYC327714 SHI327711:SHY327714 SRE327711:SRU327714 TBA327711:TBQ327714 TKW327711:TLM327714 TUS327711:TVI327714 UEO327711:UFE327714 UOK327711:UPA327714 UYG327711:UYW327714 VIC327711:VIS327714 VRY327711:VSO327714 WBU327711:WCK327714 WLQ327711:WMG327714 WVM327711:WWC327714 JA393247:JQ393250 SW393247:TM393250 ACS393247:ADI393250 AMO393247:ANE393250 AWK393247:AXA393250 BGG393247:BGW393250 BQC393247:BQS393250 BZY393247:CAO393250 CJU393247:CKK393250 CTQ393247:CUG393250 DDM393247:DEC393250 DNI393247:DNY393250 DXE393247:DXU393250 EHA393247:EHQ393250 EQW393247:ERM393250 FAS393247:FBI393250 FKO393247:FLE393250 FUK393247:FVA393250 GEG393247:GEW393250 GOC393247:GOS393250 GXY393247:GYO393250 HHU393247:HIK393250 HRQ393247:HSG393250 IBM393247:ICC393250 ILI393247:ILY393250 IVE393247:IVU393250 JFA393247:JFQ393250 JOW393247:JPM393250 JYS393247:JZI393250 KIO393247:KJE393250 KSK393247:KTA393250 LCG393247:LCW393250 LMC393247:LMS393250 LVY393247:LWO393250 MFU393247:MGK393250 MPQ393247:MQG393250 MZM393247:NAC393250 NJI393247:NJY393250 NTE393247:NTU393250 ODA393247:ODQ393250 OMW393247:ONM393250 OWS393247:OXI393250 PGO393247:PHE393250 PQK393247:PRA393250 QAG393247:QAW393250 QKC393247:QKS393250 QTY393247:QUO393250 RDU393247:REK393250 RNQ393247:ROG393250 RXM393247:RYC393250 SHI393247:SHY393250 SRE393247:SRU393250 TBA393247:TBQ393250 TKW393247:TLM393250 TUS393247:TVI393250 UEO393247:UFE393250 UOK393247:UPA393250 UYG393247:UYW393250 VIC393247:VIS393250 VRY393247:VSO393250 WBU393247:WCK393250 WLQ393247:WMG393250 WVM393247:WWC393250 JA458783:JQ458786 SW458783:TM458786 ACS458783:ADI458786 AMO458783:ANE458786 AWK458783:AXA458786 BGG458783:BGW458786 BQC458783:BQS458786 BZY458783:CAO458786 CJU458783:CKK458786 CTQ458783:CUG458786 DDM458783:DEC458786 DNI458783:DNY458786 DXE458783:DXU458786 EHA458783:EHQ458786 EQW458783:ERM458786 FAS458783:FBI458786 FKO458783:FLE458786 FUK458783:FVA458786 GEG458783:GEW458786 GOC458783:GOS458786 GXY458783:GYO458786 HHU458783:HIK458786 HRQ458783:HSG458786 IBM458783:ICC458786 ILI458783:ILY458786 IVE458783:IVU458786 JFA458783:JFQ458786 JOW458783:JPM458786 JYS458783:JZI458786 KIO458783:KJE458786 KSK458783:KTA458786 LCG458783:LCW458786 LMC458783:LMS458786 LVY458783:LWO458786 MFU458783:MGK458786 MPQ458783:MQG458786 MZM458783:NAC458786 NJI458783:NJY458786 NTE458783:NTU458786 ODA458783:ODQ458786 OMW458783:ONM458786 OWS458783:OXI458786 PGO458783:PHE458786 PQK458783:PRA458786 QAG458783:QAW458786 QKC458783:QKS458786 QTY458783:QUO458786 RDU458783:REK458786 RNQ458783:ROG458786 RXM458783:RYC458786 SHI458783:SHY458786 SRE458783:SRU458786 TBA458783:TBQ458786 TKW458783:TLM458786 TUS458783:TVI458786 UEO458783:UFE458786 UOK458783:UPA458786 UYG458783:UYW458786 VIC458783:VIS458786 VRY458783:VSO458786 WBU458783:WCK458786 WLQ458783:WMG458786 WVM458783:WWC458786 JA524319:JQ524322 SW524319:TM524322 ACS524319:ADI524322 AMO524319:ANE524322 AWK524319:AXA524322 BGG524319:BGW524322 BQC524319:BQS524322 BZY524319:CAO524322 CJU524319:CKK524322 CTQ524319:CUG524322 DDM524319:DEC524322 DNI524319:DNY524322 DXE524319:DXU524322 EHA524319:EHQ524322 EQW524319:ERM524322 FAS524319:FBI524322 FKO524319:FLE524322 FUK524319:FVA524322 GEG524319:GEW524322 GOC524319:GOS524322 GXY524319:GYO524322 HHU524319:HIK524322 HRQ524319:HSG524322 IBM524319:ICC524322 ILI524319:ILY524322 IVE524319:IVU524322 JFA524319:JFQ524322 JOW524319:JPM524322 JYS524319:JZI524322 KIO524319:KJE524322 KSK524319:KTA524322 LCG524319:LCW524322 LMC524319:LMS524322 LVY524319:LWO524322 MFU524319:MGK524322 MPQ524319:MQG524322 MZM524319:NAC524322 NJI524319:NJY524322 NTE524319:NTU524322 ODA524319:ODQ524322 OMW524319:ONM524322 OWS524319:OXI524322 PGO524319:PHE524322 PQK524319:PRA524322 QAG524319:QAW524322 QKC524319:QKS524322 QTY524319:QUO524322 RDU524319:REK524322 RNQ524319:ROG524322 RXM524319:RYC524322 SHI524319:SHY524322 SRE524319:SRU524322 TBA524319:TBQ524322 TKW524319:TLM524322 TUS524319:TVI524322 UEO524319:UFE524322 UOK524319:UPA524322 UYG524319:UYW524322 VIC524319:VIS524322 VRY524319:VSO524322 WBU524319:WCK524322 WLQ524319:WMG524322 WVM524319:WWC524322 JA589855:JQ589858 SW589855:TM589858 ACS589855:ADI589858 AMO589855:ANE589858 AWK589855:AXA589858 BGG589855:BGW589858 BQC589855:BQS589858 BZY589855:CAO589858 CJU589855:CKK589858 CTQ589855:CUG589858 DDM589855:DEC589858 DNI589855:DNY589858 DXE589855:DXU589858 EHA589855:EHQ589858 EQW589855:ERM589858 FAS589855:FBI589858 FKO589855:FLE589858 FUK589855:FVA589858 GEG589855:GEW589858 GOC589855:GOS589858 GXY589855:GYO589858 HHU589855:HIK589858 HRQ589855:HSG589858 IBM589855:ICC589858 ILI589855:ILY589858 IVE589855:IVU589858 JFA589855:JFQ589858 JOW589855:JPM589858 JYS589855:JZI589858 KIO589855:KJE589858 KSK589855:KTA589858 LCG589855:LCW589858 LMC589855:LMS589858 LVY589855:LWO589858 MFU589855:MGK589858 MPQ589855:MQG589858 MZM589855:NAC589858 NJI589855:NJY589858 NTE589855:NTU589858 ODA589855:ODQ589858 OMW589855:ONM589858 OWS589855:OXI589858 PGO589855:PHE589858 PQK589855:PRA589858 QAG589855:QAW589858 QKC589855:QKS589858 QTY589855:QUO589858 RDU589855:REK589858 RNQ589855:ROG589858 RXM589855:RYC589858 SHI589855:SHY589858 SRE589855:SRU589858 TBA589855:TBQ589858 TKW589855:TLM589858 TUS589855:TVI589858 UEO589855:UFE589858 UOK589855:UPA589858 UYG589855:UYW589858 VIC589855:VIS589858 VRY589855:VSO589858 WBU589855:WCK589858 WLQ589855:WMG589858 WVM589855:WWC589858 JA655391:JQ655394 SW655391:TM655394 ACS655391:ADI655394 AMO655391:ANE655394 AWK655391:AXA655394 BGG655391:BGW655394 BQC655391:BQS655394 BZY655391:CAO655394 CJU655391:CKK655394 CTQ655391:CUG655394 DDM655391:DEC655394 DNI655391:DNY655394 DXE655391:DXU655394 EHA655391:EHQ655394 EQW655391:ERM655394 FAS655391:FBI655394 FKO655391:FLE655394 FUK655391:FVA655394 GEG655391:GEW655394 GOC655391:GOS655394 GXY655391:GYO655394 HHU655391:HIK655394 HRQ655391:HSG655394 IBM655391:ICC655394 ILI655391:ILY655394 IVE655391:IVU655394 JFA655391:JFQ655394 JOW655391:JPM655394 JYS655391:JZI655394 KIO655391:KJE655394 KSK655391:KTA655394 LCG655391:LCW655394 LMC655391:LMS655394 LVY655391:LWO655394 MFU655391:MGK655394 MPQ655391:MQG655394 MZM655391:NAC655394 NJI655391:NJY655394 NTE655391:NTU655394 ODA655391:ODQ655394 OMW655391:ONM655394 OWS655391:OXI655394 PGO655391:PHE655394 PQK655391:PRA655394 QAG655391:QAW655394 QKC655391:QKS655394 QTY655391:QUO655394 RDU655391:REK655394 RNQ655391:ROG655394 RXM655391:RYC655394 SHI655391:SHY655394 SRE655391:SRU655394 TBA655391:TBQ655394 TKW655391:TLM655394 TUS655391:TVI655394 UEO655391:UFE655394 UOK655391:UPA655394 UYG655391:UYW655394 VIC655391:VIS655394 VRY655391:VSO655394 WBU655391:WCK655394 WLQ655391:WMG655394 WVM655391:WWC655394 JA720927:JQ720930 SW720927:TM720930 ACS720927:ADI720930 AMO720927:ANE720930 AWK720927:AXA720930 BGG720927:BGW720930 BQC720927:BQS720930 BZY720927:CAO720930 CJU720927:CKK720930 CTQ720927:CUG720930 DDM720927:DEC720930 DNI720927:DNY720930 DXE720927:DXU720930 EHA720927:EHQ720930 EQW720927:ERM720930 FAS720927:FBI720930 FKO720927:FLE720930 FUK720927:FVA720930 GEG720927:GEW720930 GOC720927:GOS720930 GXY720927:GYO720930 HHU720927:HIK720930 HRQ720927:HSG720930 IBM720927:ICC720930 ILI720927:ILY720930 IVE720927:IVU720930 JFA720927:JFQ720930 JOW720927:JPM720930 JYS720927:JZI720930 KIO720927:KJE720930 KSK720927:KTA720930 LCG720927:LCW720930 LMC720927:LMS720930 LVY720927:LWO720930 MFU720927:MGK720930 MPQ720927:MQG720930 MZM720927:NAC720930 NJI720927:NJY720930 NTE720927:NTU720930 ODA720927:ODQ720930 OMW720927:ONM720930 OWS720927:OXI720930 PGO720927:PHE720930 PQK720927:PRA720930 QAG720927:QAW720930 QKC720927:QKS720930 QTY720927:QUO720930 RDU720927:REK720930 RNQ720927:ROG720930 RXM720927:RYC720930 SHI720927:SHY720930 SRE720927:SRU720930 TBA720927:TBQ720930 TKW720927:TLM720930 TUS720927:TVI720930 UEO720927:UFE720930 UOK720927:UPA720930 UYG720927:UYW720930 VIC720927:VIS720930 VRY720927:VSO720930 WBU720927:WCK720930 WLQ720927:WMG720930 WVM720927:WWC720930 JA786463:JQ786466 SW786463:TM786466 ACS786463:ADI786466 AMO786463:ANE786466 AWK786463:AXA786466 BGG786463:BGW786466 BQC786463:BQS786466 BZY786463:CAO786466 CJU786463:CKK786466 CTQ786463:CUG786466 DDM786463:DEC786466 DNI786463:DNY786466 DXE786463:DXU786466 EHA786463:EHQ786466 EQW786463:ERM786466 FAS786463:FBI786466 FKO786463:FLE786466 FUK786463:FVA786466 GEG786463:GEW786466 GOC786463:GOS786466 GXY786463:GYO786466 HHU786463:HIK786466 HRQ786463:HSG786466 IBM786463:ICC786466 ILI786463:ILY786466 IVE786463:IVU786466 JFA786463:JFQ786466 JOW786463:JPM786466 JYS786463:JZI786466 KIO786463:KJE786466 KSK786463:KTA786466 LCG786463:LCW786466 LMC786463:LMS786466 LVY786463:LWO786466 MFU786463:MGK786466 MPQ786463:MQG786466 MZM786463:NAC786466 NJI786463:NJY786466 NTE786463:NTU786466 ODA786463:ODQ786466 OMW786463:ONM786466 OWS786463:OXI786466 PGO786463:PHE786466 PQK786463:PRA786466 QAG786463:QAW786466 QKC786463:QKS786466 QTY786463:QUO786466 RDU786463:REK786466 RNQ786463:ROG786466 RXM786463:RYC786466 SHI786463:SHY786466 SRE786463:SRU786466 TBA786463:TBQ786466 TKW786463:TLM786466 TUS786463:TVI786466 UEO786463:UFE786466 UOK786463:UPA786466 UYG786463:UYW786466 VIC786463:VIS786466 VRY786463:VSO786466 WBU786463:WCK786466 WLQ786463:WMG786466 WVM786463:WWC786466 JA851999:JQ852002 SW851999:TM852002 ACS851999:ADI852002 AMO851999:ANE852002 AWK851999:AXA852002 BGG851999:BGW852002 BQC851999:BQS852002 BZY851999:CAO852002 CJU851999:CKK852002 CTQ851999:CUG852002 DDM851999:DEC852002 DNI851999:DNY852002 DXE851999:DXU852002 EHA851999:EHQ852002 EQW851999:ERM852002 FAS851999:FBI852002 FKO851999:FLE852002 FUK851999:FVA852002 GEG851999:GEW852002 GOC851999:GOS852002 GXY851999:GYO852002 HHU851999:HIK852002 HRQ851999:HSG852002 IBM851999:ICC852002 ILI851999:ILY852002 IVE851999:IVU852002 JFA851999:JFQ852002 JOW851999:JPM852002 JYS851999:JZI852002 KIO851999:KJE852002 KSK851999:KTA852002 LCG851999:LCW852002 LMC851999:LMS852002 LVY851999:LWO852002 MFU851999:MGK852002 MPQ851999:MQG852002 MZM851999:NAC852002 NJI851999:NJY852002 NTE851999:NTU852002 ODA851999:ODQ852002 OMW851999:ONM852002 OWS851999:OXI852002 PGO851999:PHE852002 PQK851999:PRA852002 QAG851999:QAW852002 QKC851999:QKS852002 QTY851999:QUO852002 RDU851999:REK852002 RNQ851999:ROG852002 RXM851999:RYC852002 SHI851999:SHY852002 SRE851999:SRU852002 TBA851999:TBQ852002 TKW851999:TLM852002 TUS851999:TVI852002 UEO851999:UFE852002 UOK851999:UPA852002 UYG851999:UYW852002 VIC851999:VIS852002 VRY851999:VSO852002 WBU851999:WCK852002 WLQ851999:WMG852002 WVM851999:WWC852002 JA917535:JQ917538 SW917535:TM917538 ACS917535:ADI917538 AMO917535:ANE917538 AWK917535:AXA917538 BGG917535:BGW917538 BQC917535:BQS917538 BZY917535:CAO917538 CJU917535:CKK917538 CTQ917535:CUG917538 DDM917535:DEC917538 DNI917535:DNY917538 DXE917535:DXU917538 EHA917535:EHQ917538 EQW917535:ERM917538 FAS917535:FBI917538 FKO917535:FLE917538 FUK917535:FVA917538 GEG917535:GEW917538 GOC917535:GOS917538 GXY917535:GYO917538 HHU917535:HIK917538 HRQ917535:HSG917538 IBM917535:ICC917538 ILI917535:ILY917538 IVE917535:IVU917538 JFA917535:JFQ917538 JOW917535:JPM917538 JYS917535:JZI917538 KIO917535:KJE917538 KSK917535:KTA917538 LCG917535:LCW917538 LMC917535:LMS917538 LVY917535:LWO917538 MFU917535:MGK917538 MPQ917535:MQG917538 MZM917535:NAC917538 NJI917535:NJY917538 NTE917535:NTU917538 ODA917535:ODQ917538 OMW917535:ONM917538 OWS917535:OXI917538 PGO917535:PHE917538 PQK917535:PRA917538 QAG917535:QAW917538 QKC917535:QKS917538 QTY917535:QUO917538 RDU917535:REK917538 RNQ917535:ROG917538 RXM917535:RYC917538 SHI917535:SHY917538 SRE917535:SRU917538 TBA917535:TBQ917538 TKW917535:TLM917538 TUS917535:TVI917538 UEO917535:UFE917538 UOK917535:UPA917538 UYG917535:UYW917538 VIC917535:VIS917538 VRY917535:VSO917538 WBU917535:WCK917538 WLQ917535:WMG917538 WVM917535:WWC917538 JA983071:JQ983074 SW983071:TM983074 ACS983071:ADI983074 AMO983071:ANE983074 AWK983071:AXA983074 BGG983071:BGW983074 BQC983071:BQS983074 BZY983071:CAO983074 CJU983071:CKK983074 CTQ983071:CUG983074 DDM983071:DEC983074 DNI983071:DNY983074 DXE983071:DXU983074 EHA983071:EHQ983074 EQW983071:ERM983074 FAS983071:FBI983074 FKO983071:FLE983074 FUK983071:FVA983074 GEG983071:GEW983074 GOC983071:GOS983074 GXY983071:GYO983074 HHU983071:HIK983074 HRQ983071:HSG983074 IBM983071:ICC983074 ILI983071:ILY983074 IVE983071:IVU983074 JFA983071:JFQ983074 JOW983071:JPM983074 JYS983071:JZI983074 KIO983071:KJE983074 KSK983071:KTA983074 LCG983071:LCW983074 LMC983071:LMS983074 LVY983071:LWO983074 MFU983071:MGK983074 MPQ983071:MQG983074 MZM983071:NAC983074 NJI983071:NJY983074 NTE983071:NTU983074 ODA983071:ODQ983074 OMW983071:ONM983074 OWS983071:OXI983074 PGO983071:PHE983074 PQK983071:PRA983074 QAG983071:QAW983074 QKC983071:QKS983074 QTY983071:QUO983074 RDU983071:REK983074 RNQ983071:ROG983074 RXM983071:RYC983074 SHI983071:SHY983074 SRE983071:SRU983074 TBA983071:TBQ983074 TKW983071:TLM983074 TUS983071:TVI983074 UEO983071:UFE983074 UOK983071:UPA983074 UYG983071:UYW983074 VIC983071:VIS983074 VRY983071:VSO983074 WBU983071:WCK983074 WLQ983071:WMG983074 WVM983071:WWC983074 WVM983067:WWC983069 JA65563:JQ65565 SW65563:TM65565 ACS65563:ADI65565 AMO65563:ANE65565 AWK65563:AXA65565 BGG65563:BGW65565 BQC65563:BQS65565 BZY65563:CAO65565 CJU65563:CKK65565 CTQ65563:CUG65565 DDM65563:DEC65565 DNI65563:DNY65565 DXE65563:DXU65565 EHA65563:EHQ65565 EQW65563:ERM65565 FAS65563:FBI65565 FKO65563:FLE65565 FUK65563:FVA65565 GEG65563:GEW65565 GOC65563:GOS65565 GXY65563:GYO65565 HHU65563:HIK65565 HRQ65563:HSG65565 IBM65563:ICC65565 ILI65563:ILY65565 IVE65563:IVU65565 JFA65563:JFQ65565 JOW65563:JPM65565 JYS65563:JZI65565 KIO65563:KJE65565 KSK65563:KTA65565 LCG65563:LCW65565 LMC65563:LMS65565 LVY65563:LWO65565 MFU65563:MGK65565 MPQ65563:MQG65565 MZM65563:NAC65565 NJI65563:NJY65565 NTE65563:NTU65565 ODA65563:ODQ65565 OMW65563:ONM65565 OWS65563:OXI65565 PGO65563:PHE65565 PQK65563:PRA65565 QAG65563:QAW65565 QKC65563:QKS65565 QTY65563:QUO65565 RDU65563:REK65565 RNQ65563:ROG65565 RXM65563:RYC65565 SHI65563:SHY65565 SRE65563:SRU65565 TBA65563:TBQ65565 TKW65563:TLM65565 TUS65563:TVI65565 UEO65563:UFE65565 UOK65563:UPA65565 UYG65563:UYW65565 VIC65563:VIS65565 VRY65563:VSO65565 WBU65563:WCK65565 WLQ65563:WMG65565 WVM65563:WWC65565 JA131099:JQ131101 SW131099:TM131101 ACS131099:ADI131101 AMO131099:ANE131101 AWK131099:AXA131101 BGG131099:BGW131101 BQC131099:BQS131101 BZY131099:CAO131101 CJU131099:CKK131101 CTQ131099:CUG131101 DDM131099:DEC131101 DNI131099:DNY131101 DXE131099:DXU131101 EHA131099:EHQ131101 EQW131099:ERM131101 FAS131099:FBI131101 FKO131099:FLE131101 FUK131099:FVA131101 GEG131099:GEW131101 GOC131099:GOS131101 GXY131099:GYO131101 HHU131099:HIK131101 HRQ131099:HSG131101 IBM131099:ICC131101 ILI131099:ILY131101 IVE131099:IVU131101 JFA131099:JFQ131101 JOW131099:JPM131101 JYS131099:JZI131101 KIO131099:KJE131101 KSK131099:KTA131101 LCG131099:LCW131101 LMC131099:LMS131101 LVY131099:LWO131101 MFU131099:MGK131101 MPQ131099:MQG131101 MZM131099:NAC131101 NJI131099:NJY131101 NTE131099:NTU131101 ODA131099:ODQ131101 OMW131099:ONM131101 OWS131099:OXI131101 PGO131099:PHE131101 PQK131099:PRA131101 QAG131099:QAW131101 QKC131099:QKS131101 QTY131099:QUO131101 RDU131099:REK131101 RNQ131099:ROG131101 RXM131099:RYC131101 SHI131099:SHY131101 SRE131099:SRU131101 TBA131099:TBQ131101 TKW131099:TLM131101 TUS131099:TVI131101 UEO131099:UFE131101 UOK131099:UPA131101 UYG131099:UYW131101 VIC131099:VIS131101 VRY131099:VSO131101 WBU131099:WCK131101 WLQ131099:WMG131101 WVM131099:WWC131101 JA196635:JQ196637 SW196635:TM196637 ACS196635:ADI196637 AMO196635:ANE196637 AWK196635:AXA196637 BGG196635:BGW196637 BQC196635:BQS196637 BZY196635:CAO196637 CJU196635:CKK196637 CTQ196635:CUG196637 DDM196635:DEC196637 DNI196635:DNY196637 DXE196635:DXU196637 EHA196635:EHQ196637 EQW196635:ERM196637 FAS196635:FBI196637 FKO196635:FLE196637 FUK196635:FVA196637 GEG196635:GEW196637 GOC196635:GOS196637 GXY196635:GYO196637 HHU196635:HIK196637 HRQ196635:HSG196637 IBM196635:ICC196637 ILI196635:ILY196637 IVE196635:IVU196637 JFA196635:JFQ196637 JOW196635:JPM196637 JYS196635:JZI196637 KIO196635:KJE196637 KSK196635:KTA196637 LCG196635:LCW196637 LMC196635:LMS196637 LVY196635:LWO196637 MFU196635:MGK196637 MPQ196635:MQG196637 MZM196635:NAC196637 NJI196635:NJY196637 NTE196635:NTU196637 ODA196635:ODQ196637 OMW196635:ONM196637 OWS196635:OXI196637 PGO196635:PHE196637 PQK196635:PRA196637 QAG196635:QAW196637 QKC196635:QKS196637 QTY196635:QUO196637 RDU196635:REK196637 RNQ196635:ROG196637 RXM196635:RYC196637 SHI196635:SHY196637 SRE196635:SRU196637 TBA196635:TBQ196637 TKW196635:TLM196637 TUS196635:TVI196637 UEO196635:UFE196637 UOK196635:UPA196637 UYG196635:UYW196637 VIC196635:VIS196637 VRY196635:VSO196637 WBU196635:WCK196637 WLQ196635:WMG196637 WVM196635:WWC196637 JA262171:JQ262173 SW262171:TM262173 ACS262171:ADI262173 AMO262171:ANE262173 AWK262171:AXA262173 BGG262171:BGW262173 BQC262171:BQS262173 BZY262171:CAO262173 CJU262171:CKK262173 CTQ262171:CUG262173 DDM262171:DEC262173 DNI262171:DNY262173 DXE262171:DXU262173 EHA262171:EHQ262173 EQW262171:ERM262173 FAS262171:FBI262173 FKO262171:FLE262173 FUK262171:FVA262173 GEG262171:GEW262173 GOC262171:GOS262173 GXY262171:GYO262173 HHU262171:HIK262173 HRQ262171:HSG262173 IBM262171:ICC262173 ILI262171:ILY262173 IVE262171:IVU262173 JFA262171:JFQ262173 JOW262171:JPM262173 JYS262171:JZI262173 KIO262171:KJE262173 KSK262171:KTA262173 LCG262171:LCW262173 LMC262171:LMS262173 LVY262171:LWO262173 MFU262171:MGK262173 MPQ262171:MQG262173 MZM262171:NAC262173 NJI262171:NJY262173 NTE262171:NTU262173 ODA262171:ODQ262173 OMW262171:ONM262173 OWS262171:OXI262173 PGO262171:PHE262173 PQK262171:PRA262173 QAG262171:QAW262173 QKC262171:QKS262173 QTY262171:QUO262173 RDU262171:REK262173 RNQ262171:ROG262173 RXM262171:RYC262173 SHI262171:SHY262173 SRE262171:SRU262173 TBA262171:TBQ262173 TKW262171:TLM262173 TUS262171:TVI262173 UEO262171:UFE262173 UOK262171:UPA262173 UYG262171:UYW262173 VIC262171:VIS262173 VRY262171:VSO262173 WBU262171:WCK262173 WLQ262171:WMG262173 WVM262171:WWC262173 JA327707:JQ327709 SW327707:TM327709 ACS327707:ADI327709 AMO327707:ANE327709 AWK327707:AXA327709 BGG327707:BGW327709 BQC327707:BQS327709 BZY327707:CAO327709 CJU327707:CKK327709 CTQ327707:CUG327709 DDM327707:DEC327709 DNI327707:DNY327709 DXE327707:DXU327709 EHA327707:EHQ327709 EQW327707:ERM327709 FAS327707:FBI327709 FKO327707:FLE327709 FUK327707:FVA327709 GEG327707:GEW327709 GOC327707:GOS327709 GXY327707:GYO327709 HHU327707:HIK327709 HRQ327707:HSG327709 IBM327707:ICC327709 ILI327707:ILY327709 IVE327707:IVU327709 JFA327707:JFQ327709 JOW327707:JPM327709 JYS327707:JZI327709 KIO327707:KJE327709 KSK327707:KTA327709 LCG327707:LCW327709 LMC327707:LMS327709 LVY327707:LWO327709 MFU327707:MGK327709 MPQ327707:MQG327709 MZM327707:NAC327709 NJI327707:NJY327709 NTE327707:NTU327709 ODA327707:ODQ327709 OMW327707:ONM327709 OWS327707:OXI327709 PGO327707:PHE327709 PQK327707:PRA327709 QAG327707:QAW327709 QKC327707:QKS327709 QTY327707:QUO327709 RDU327707:REK327709 RNQ327707:ROG327709 RXM327707:RYC327709 SHI327707:SHY327709 SRE327707:SRU327709 TBA327707:TBQ327709 TKW327707:TLM327709 TUS327707:TVI327709 UEO327707:UFE327709 UOK327707:UPA327709 UYG327707:UYW327709 VIC327707:VIS327709 VRY327707:VSO327709 WBU327707:WCK327709 WLQ327707:WMG327709 WVM327707:WWC327709 JA393243:JQ393245 SW393243:TM393245 ACS393243:ADI393245 AMO393243:ANE393245 AWK393243:AXA393245 BGG393243:BGW393245 BQC393243:BQS393245 BZY393243:CAO393245 CJU393243:CKK393245 CTQ393243:CUG393245 DDM393243:DEC393245 DNI393243:DNY393245 DXE393243:DXU393245 EHA393243:EHQ393245 EQW393243:ERM393245 FAS393243:FBI393245 FKO393243:FLE393245 FUK393243:FVA393245 GEG393243:GEW393245 GOC393243:GOS393245 GXY393243:GYO393245 HHU393243:HIK393245 HRQ393243:HSG393245 IBM393243:ICC393245 ILI393243:ILY393245 IVE393243:IVU393245 JFA393243:JFQ393245 JOW393243:JPM393245 JYS393243:JZI393245 KIO393243:KJE393245 KSK393243:KTA393245 LCG393243:LCW393245 LMC393243:LMS393245 LVY393243:LWO393245 MFU393243:MGK393245 MPQ393243:MQG393245 MZM393243:NAC393245 NJI393243:NJY393245 NTE393243:NTU393245 ODA393243:ODQ393245 OMW393243:ONM393245 OWS393243:OXI393245 PGO393243:PHE393245 PQK393243:PRA393245 QAG393243:QAW393245 QKC393243:QKS393245 QTY393243:QUO393245 RDU393243:REK393245 RNQ393243:ROG393245 RXM393243:RYC393245 SHI393243:SHY393245 SRE393243:SRU393245 TBA393243:TBQ393245 TKW393243:TLM393245 TUS393243:TVI393245 UEO393243:UFE393245 UOK393243:UPA393245 UYG393243:UYW393245 VIC393243:VIS393245 VRY393243:VSO393245 WBU393243:WCK393245 WLQ393243:WMG393245 WVM393243:WWC393245 JA458779:JQ458781 SW458779:TM458781 ACS458779:ADI458781 AMO458779:ANE458781 AWK458779:AXA458781 BGG458779:BGW458781 BQC458779:BQS458781 BZY458779:CAO458781 CJU458779:CKK458781 CTQ458779:CUG458781 DDM458779:DEC458781 DNI458779:DNY458781 DXE458779:DXU458781 EHA458779:EHQ458781 EQW458779:ERM458781 FAS458779:FBI458781 FKO458779:FLE458781 FUK458779:FVA458781 GEG458779:GEW458781 GOC458779:GOS458781 GXY458779:GYO458781 HHU458779:HIK458781 HRQ458779:HSG458781 IBM458779:ICC458781 ILI458779:ILY458781 IVE458779:IVU458781 JFA458779:JFQ458781 JOW458779:JPM458781 JYS458779:JZI458781 KIO458779:KJE458781 KSK458779:KTA458781 LCG458779:LCW458781 LMC458779:LMS458781 LVY458779:LWO458781 MFU458779:MGK458781 MPQ458779:MQG458781 MZM458779:NAC458781 NJI458779:NJY458781 NTE458779:NTU458781 ODA458779:ODQ458781 OMW458779:ONM458781 OWS458779:OXI458781 PGO458779:PHE458781 PQK458779:PRA458781 QAG458779:QAW458781 QKC458779:QKS458781 QTY458779:QUO458781 RDU458779:REK458781 RNQ458779:ROG458781 RXM458779:RYC458781 SHI458779:SHY458781 SRE458779:SRU458781 TBA458779:TBQ458781 TKW458779:TLM458781 TUS458779:TVI458781 UEO458779:UFE458781 UOK458779:UPA458781 UYG458779:UYW458781 VIC458779:VIS458781 VRY458779:VSO458781 WBU458779:WCK458781 WLQ458779:WMG458781 WVM458779:WWC458781 JA524315:JQ524317 SW524315:TM524317 ACS524315:ADI524317 AMO524315:ANE524317 AWK524315:AXA524317 BGG524315:BGW524317 BQC524315:BQS524317 BZY524315:CAO524317 CJU524315:CKK524317 CTQ524315:CUG524317 DDM524315:DEC524317 DNI524315:DNY524317 DXE524315:DXU524317 EHA524315:EHQ524317 EQW524315:ERM524317 FAS524315:FBI524317 FKO524315:FLE524317 FUK524315:FVA524317 GEG524315:GEW524317 GOC524315:GOS524317 GXY524315:GYO524317 HHU524315:HIK524317 HRQ524315:HSG524317 IBM524315:ICC524317 ILI524315:ILY524317 IVE524315:IVU524317 JFA524315:JFQ524317 JOW524315:JPM524317 JYS524315:JZI524317 KIO524315:KJE524317 KSK524315:KTA524317 LCG524315:LCW524317 LMC524315:LMS524317 LVY524315:LWO524317 MFU524315:MGK524317 MPQ524315:MQG524317 MZM524315:NAC524317 NJI524315:NJY524317 NTE524315:NTU524317 ODA524315:ODQ524317 OMW524315:ONM524317 OWS524315:OXI524317 PGO524315:PHE524317 PQK524315:PRA524317 QAG524315:QAW524317 QKC524315:QKS524317 QTY524315:QUO524317 RDU524315:REK524317 RNQ524315:ROG524317 RXM524315:RYC524317 SHI524315:SHY524317 SRE524315:SRU524317 TBA524315:TBQ524317 TKW524315:TLM524317 TUS524315:TVI524317 UEO524315:UFE524317 UOK524315:UPA524317 UYG524315:UYW524317 VIC524315:VIS524317 VRY524315:VSO524317 WBU524315:WCK524317 WLQ524315:WMG524317 WVM524315:WWC524317 JA589851:JQ589853 SW589851:TM589853 ACS589851:ADI589853 AMO589851:ANE589853 AWK589851:AXA589853 BGG589851:BGW589853 BQC589851:BQS589853 BZY589851:CAO589853 CJU589851:CKK589853 CTQ589851:CUG589853 DDM589851:DEC589853 DNI589851:DNY589853 DXE589851:DXU589853 EHA589851:EHQ589853 EQW589851:ERM589853 FAS589851:FBI589853 FKO589851:FLE589853 FUK589851:FVA589853 GEG589851:GEW589853 GOC589851:GOS589853 GXY589851:GYO589853 HHU589851:HIK589853 HRQ589851:HSG589853 IBM589851:ICC589853 ILI589851:ILY589853 IVE589851:IVU589853 JFA589851:JFQ589853 JOW589851:JPM589853 JYS589851:JZI589853 KIO589851:KJE589853 KSK589851:KTA589853 LCG589851:LCW589853 LMC589851:LMS589853 LVY589851:LWO589853 MFU589851:MGK589853 MPQ589851:MQG589853 MZM589851:NAC589853 NJI589851:NJY589853 NTE589851:NTU589853 ODA589851:ODQ589853 OMW589851:ONM589853 OWS589851:OXI589853 PGO589851:PHE589853 PQK589851:PRA589853 QAG589851:QAW589853 QKC589851:QKS589853 QTY589851:QUO589853 RDU589851:REK589853 RNQ589851:ROG589853 RXM589851:RYC589853 SHI589851:SHY589853 SRE589851:SRU589853 TBA589851:TBQ589853 TKW589851:TLM589853 TUS589851:TVI589853 UEO589851:UFE589853 UOK589851:UPA589853 UYG589851:UYW589853 VIC589851:VIS589853 VRY589851:VSO589853 WBU589851:WCK589853 WLQ589851:WMG589853 WVM589851:WWC589853 JA655387:JQ655389 SW655387:TM655389 ACS655387:ADI655389 AMO655387:ANE655389 AWK655387:AXA655389 BGG655387:BGW655389 BQC655387:BQS655389 BZY655387:CAO655389 CJU655387:CKK655389 CTQ655387:CUG655389 DDM655387:DEC655389 DNI655387:DNY655389 DXE655387:DXU655389 EHA655387:EHQ655389 EQW655387:ERM655389 FAS655387:FBI655389 FKO655387:FLE655389 FUK655387:FVA655389 GEG655387:GEW655389 GOC655387:GOS655389 GXY655387:GYO655389 HHU655387:HIK655389 HRQ655387:HSG655389 IBM655387:ICC655389 ILI655387:ILY655389 IVE655387:IVU655389 JFA655387:JFQ655389 JOW655387:JPM655389 JYS655387:JZI655389 KIO655387:KJE655389 KSK655387:KTA655389 LCG655387:LCW655389 LMC655387:LMS655389 LVY655387:LWO655389 MFU655387:MGK655389 MPQ655387:MQG655389 MZM655387:NAC655389 NJI655387:NJY655389 NTE655387:NTU655389 ODA655387:ODQ655389 OMW655387:ONM655389 OWS655387:OXI655389 PGO655387:PHE655389 PQK655387:PRA655389 QAG655387:QAW655389 QKC655387:QKS655389 QTY655387:QUO655389 RDU655387:REK655389 RNQ655387:ROG655389 RXM655387:RYC655389 SHI655387:SHY655389 SRE655387:SRU655389 TBA655387:TBQ655389 TKW655387:TLM655389 TUS655387:TVI655389 UEO655387:UFE655389 UOK655387:UPA655389 UYG655387:UYW655389 VIC655387:VIS655389 VRY655387:VSO655389 WBU655387:WCK655389 WLQ655387:WMG655389 WVM655387:WWC655389 JA720923:JQ720925 SW720923:TM720925 ACS720923:ADI720925 AMO720923:ANE720925 AWK720923:AXA720925 BGG720923:BGW720925 BQC720923:BQS720925 BZY720923:CAO720925 CJU720923:CKK720925 CTQ720923:CUG720925 DDM720923:DEC720925 DNI720923:DNY720925 DXE720923:DXU720925 EHA720923:EHQ720925 EQW720923:ERM720925 FAS720923:FBI720925 FKO720923:FLE720925 FUK720923:FVA720925 GEG720923:GEW720925 GOC720923:GOS720925 GXY720923:GYO720925 HHU720923:HIK720925 HRQ720923:HSG720925 IBM720923:ICC720925 ILI720923:ILY720925 IVE720923:IVU720925 JFA720923:JFQ720925 JOW720923:JPM720925 JYS720923:JZI720925 KIO720923:KJE720925 KSK720923:KTA720925 LCG720923:LCW720925 LMC720923:LMS720925 LVY720923:LWO720925 MFU720923:MGK720925 MPQ720923:MQG720925 MZM720923:NAC720925 NJI720923:NJY720925 NTE720923:NTU720925 ODA720923:ODQ720925 OMW720923:ONM720925 OWS720923:OXI720925 PGO720923:PHE720925 PQK720923:PRA720925 QAG720923:QAW720925 QKC720923:QKS720925 QTY720923:QUO720925 RDU720923:REK720925 RNQ720923:ROG720925 RXM720923:RYC720925 SHI720923:SHY720925 SRE720923:SRU720925 TBA720923:TBQ720925 TKW720923:TLM720925 TUS720923:TVI720925 UEO720923:UFE720925 UOK720923:UPA720925 UYG720923:UYW720925 VIC720923:VIS720925 VRY720923:VSO720925 WBU720923:WCK720925 WLQ720923:WMG720925 WVM720923:WWC720925 JA786459:JQ786461 SW786459:TM786461 ACS786459:ADI786461 AMO786459:ANE786461 AWK786459:AXA786461 BGG786459:BGW786461 BQC786459:BQS786461 BZY786459:CAO786461 CJU786459:CKK786461 CTQ786459:CUG786461 DDM786459:DEC786461 DNI786459:DNY786461 DXE786459:DXU786461 EHA786459:EHQ786461 EQW786459:ERM786461 FAS786459:FBI786461 FKO786459:FLE786461 FUK786459:FVA786461 GEG786459:GEW786461 GOC786459:GOS786461 GXY786459:GYO786461 HHU786459:HIK786461 HRQ786459:HSG786461 IBM786459:ICC786461 ILI786459:ILY786461 IVE786459:IVU786461 JFA786459:JFQ786461 JOW786459:JPM786461 JYS786459:JZI786461 KIO786459:KJE786461 KSK786459:KTA786461 LCG786459:LCW786461 LMC786459:LMS786461 LVY786459:LWO786461 MFU786459:MGK786461 MPQ786459:MQG786461 MZM786459:NAC786461 NJI786459:NJY786461 NTE786459:NTU786461 ODA786459:ODQ786461 OMW786459:ONM786461 OWS786459:OXI786461 PGO786459:PHE786461 PQK786459:PRA786461 QAG786459:QAW786461 QKC786459:QKS786461 QTY786459:QUO786461 RDU786459:REK786461 RNQ786459:ROG786461 RXM786459:RYC786461 SHI786459:SHY786461 SRE786459:SRU786461 TBA786459:TBQ786461 TKW786459:TLM786461 TUS786459:TVI786461 UEO786459:UFE786461 UOK786459:UPA786461 UYG786459:UYW786461 VIC786459:VIS786461 VRY786459:VSO786461 WBU786459:WCK786461 WLQ786459:WMG786461 WVM786459:WWC786461 JA851995:JQ851997 SW851995:TM851997 ACS851995:ADI851997 AMO851995:ANE851997 AWK851995:AXA851997 BGG851995:BGW851997 BQC851995:BQS851997 BZY851995:CAO851997 CJU851995:CKK851997 CTQ851995:CUG851997 DDM851995:DEC851997 DNI851995:DNY851997 DXE851995:DXU851997 EHA851995:EHQ851997 EQW851995:ERM851997 FAS851995:FBI851997 FKO851995:FLE851997 FUK851995:FVA851997 GEG851995:GEW851997 GOC851995:GOS851997 GXY851995:GYO851997 HHU851995:HIK851997 HRQ851995:HSG851997 IBM851995:ICC851997 ILI851995:ILY851997 IVE851995:IVU851997 JFA851995:JFQ851997 JOW851995:JPM851997 JYS851995:JZI851997 KIO851995:KJE851997 KSK851995:KTA851997 LCG851995:LCW851997 LMC851995:LMS851997 LVY851995:LWO851997 MFU851995:MGK851997 MPQ851995:MQG851997 MZM851995:NAC851997 NJI851995:NJY851997 NTE851995:NTU851997 ODA851995:ODQ851997 OMW851995:ONM851997 OWS851995:OXI851997 PGO851995:PHE851997 PQK851995:PRA851997 QAG851995:QAW851997 QKC851995:QKS851997 QTY851995:QUO851997 RDU851995:REK851997 RNQ851995:ROG851997 RXM851995:RYC851997 SHI851995:SHY851997 SRE851995:SRU851997 TBA851995:TBQ851997 TKW851995:TLM851997 TUS851995:TVI851997 UEO851995:UFE851997 UOK851995:UPA851997 UYG851995:UYW851997 VIC851995:VIS851997 VRY851995:VSO851997 WBU851995:WCK851997 WLQ851995:WMG851997 WVM851995:WWC851997 JA917531:JQ917533 SW917531:TM917533 ACS917531:ADI917533 AMO917531:ANE917533 AWK917531:AXA917533 BGG917531:BGW917533 BQC917531:BQS917533 BZY917531:CAO917533 CJU917531:CKK917533 CTQ917531:CUG917533 DDM917531:DEC917533 DNI917531:DNY917533 DXE917531:DXU917533 EHA917531:EHQ917533 EQW917531:ERM917533 FAS917531:FBI917533 FKO917531:FLE917533 FUK917531:FVA917533 GEG917531:GEW917533 GOC917531:GOS917533 GXY917531:GYO917533 HHU917531:HIK917533 HRQ917531:HSG917533 IBM917531:ICC917533 ILI917531:ILY917533 IVE917531:IVU917533 JFA917531:JFQ917533 JOW917531:JPM917533 JYS917531:JZI917533 KIO917531:KJE917533 KSK917531:KTA917533 LCG917531:LCW917533 LMC917531:LMS917533 LVY917531:LWO917533 MFU917531:MGK917533 MPQ917531:MQG917533 MZM917531:NAC917533 NJI917531:NJY917533 NTE917531:NTU917533 ODA917531:ODQ917533 OMW917531:ONM917533 OWS917531:OXI917533 PGO917531:PHE917533 PQK917531:PRA917533 QAG917531:QAW917533 QKC917531:QKS917533 QTY917531:QUO917533 RDU917531:REK917533 RNQ917531:ROG917533 RXM917531:RYC917533 SHI917531:SHY917533 SRE917531:SRU917533 TBA917531:TBQ917533 TKW917531:TLM917533 TUS917531:TVI917533 UEO917531:UFE917533 UOK917531:UPA917533 UYG917531:UYW917533 VIC917531:VIS917533 VRY917531:VSO917533 WBU917531:WCK917533 WLQ917531:WMG917533 WVM917531:WWC917533 JA983067:JQ983069 SW983067:TM983069 ACS983067:ADI983069 AMO983067:ANE983069 AWK983067:AXA983069 BGG983067:BGW983069 BQC983067:BQS983069 BZY983067:CAO983069 CJU983067:CKK983069 CTQ983067:CUG983069 DDM983067:DEC983069 DNI983067:DNY983069 DXE983067:DXU983069 EHA983067:EHQ983069 EQW983067:ERM983069 FAS983067:FBI983069 FKO983067:FLE983069 FUK983067:FVA983069 GEG983067:GEW983069 GOC983067:GOS983069 GXY983067:GYO983069 HHU983067:HIK983069 HRQ983067:HSG983069 IBM983067:ICC983069 ILI983067:ILY983069 IVE983067:IVU983069 JFA983067:JFQ983069 JOW983067:JPM983069 JYS983067:JZI983069 KIO983067:KJE983069 KSK983067:KTA983069 LCG983067:LCW983069 LMC983067:LMS983069 LVY983067:LWO983069 MFU983067:MGK983069 MPQ983067:MQG983069 MZM983067:NAC983069 NJI983067:NJY983069 NTE983067:NTU983069 ODA983067:ODQ983069 OMW983067:ONM983069 OWS983067:OXI983069 PGO983067:PHE983069 PQK983067:PRA983069 QAG983067:QAW983069 QKC983067:QKS983069 QTY983067:QUO983069 RDU983067:REK983069 RNQ983067:ROG983069 RXM983067:RYC983069 SHI983067:SHY983069 SRE983067:SRU983069 TBA983067:TBQ983069 TKW983067:TLM983069 TUS983067:TVI983069 UEO983067:UFE983069 UOK983067:UPA983069 UYG983067:UYW983069 VIC983067:VIS983069 VRY983067:VSO983069 WBU983067:WCK983069 WLQ983067:WMG983069 WVM32:WWC34 WLQ32:WMG34 WBU32:WCK34 VRY32:VSO34 VIC32:VIS34 UYG32:UYW34 UOK32:UPA34 UEO32:UFE34 TUS32:TVI34 TKW32:TLM34 TBA32:TBQ34 SRE32:SRU34 SHI32:SHY34 RXM32:RYC34 RNQ32:ROG34 RDU32:REK34 QTY32:QUO34 QKC32:QKS34 QAG32:QAW34 PQK32:PRA34 PGO32:PHE34 OWS32:OXI34 OMW32:ONM34 ODA32:ODQ34 NTE32:NTU34 NJI32:NJY34 MZM32:NAC34 MPQ32:MQG34 MFU32:MGK34 LVY32:LWO34 LMC32:LMS34 LCG32:LCW34 KSK32:KTA34 KIO32:KJE34 JYS32:JZI34 JOW32:JPM34 JFA32:JFQ34 IVE32:IVU34 ILI32:ILY34 IBM32:ICC34 HRQ32:HSG34 HHU32:HIK34 GXY32:GYO34 GOC32:GOS34 GEG32:GEW34 FUK32:FVA34 FKO32:FLE34 FAS32:FBI34 EQW32:ERM34 EHA32:EHQ34 DXE32:DXU34 DNI32:DNY34 DDM32:DEC34 CTQ32:CUG34 CJU32:CKK34 BZY32:CAO34 BQC32:BQS34 BGG32:BGW34 AWK32:AXA34 AMO32:ANE34 ACS32:ADI34 SW32:TM34 JA32:JQ34 SW27:TM29 JA27:JQ29 WVM27:WWC29 WLQ27:WMG29 WBU27:WCK29 VRY27:VSO29 VIC27:VIS29 UYG27:UYW29 UOK27:UPA29 UEO27:UFE29 TUS27:TVI29 TKW27:TLM29 TBA27:TBQ29 SRE27:SRU29 SHI27:SHY29 RXM27:RYC29 RNQ27:ROG29 RDU27:REK29 QTY27:QUO29 QKC27:QKS29 QAG27:QAW29 PQK27:PRA29 PGO27:PHE29 OWS27:OXI29 OMW27:ONM29 ODA27:ODQ29 NTE27:NTU29 NJI27:NJY29 MZM27:NAC29 MPQ27:MQG29 MFU27:MGK29 LVY27:LWO29 LMC27:LMS29 LCG27:LCW29 KSK27:KTA29 KIO27:KJE29 JYS27:JZI29 JOW27:JPM29 JFA27:JFQ29 IVE27:IVU29 ILI27:ILY29 IBM27:ICC29 HRQ27:HSG29 HHU27:HIK29 GXY27:GYO29 GOC27:GOS29 GEG27:GEW29 FUK27:FVA29 FKO27:FLE29 FAS27:FBI29 EQW27:ERM29 EHA27:EHQ29 DXE27:DXU29 DNI27:DNY29 DDM27:DEC29 CTQ27:CUG29 CJU27:CKK29 BZY27:CAO29 BQC27:BQS29 BGG27:BGW29 AWK27:AXA29 AMO27:ANE29 ACS27:ADI29 L27:Z29 L65567:AB65570 L131103:AB131106 L196639:AB196642 L262175:AB262178 L327711:AB327714 L393247:AB393250 L458783:AB458786 L524319:AB524322 L589855:AB589858 L655391:AB655394 L720927:AB720930 L786463:AB786466 L851999:AB852002 L917535:AB917538 L983071:AB983074 L65563:AB65565 L131099:AB131101 L196635:AB196637 L262171:AB262173 L327707:AB327709 L393243:AB393245 L458779:AB458781 L524315:AB524317 L589851:AB589853 L655387:AB655389 L720923:AB720925 L786459:AB786461 L851995:AB851997 L917531:AB917533 L983067:AB983069 L32:AB34 AA27 AA28:AB29"/>
    <dataValidation type="list" allowBlank="1" showInputMessage="1" showErrorMessage="1" errorTitle="Ошибка" error="Выберите значение из списка" sqref="WVP98306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O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O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O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O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O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O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O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O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O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O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O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O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O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O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O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O23">
      <formula1>kind_of_cons</formula1>
    </dataValidation>
    <dataValidation type="textLength" operator="lessThanOrEqual" allowBlank="1" showInputMessage="1" showErrorMessage="1" errorTitle="Ошибка" error="Допускается ввод не более 900 символов!" sqref="WWC983058:WWC983064 JQ18:JQ24 TM18:TM24 ADI18:ADI24 ANE18:ANE24 AXA18:AXA24 BGW18:BGW24 BQS18:BQS24 CAO18:CAO24 CKK18:CKK24 CUG18:CUG24 DEC18:DEC24 DNY18:DNY24 DXU18:DXU24 EHQ18:EHQ24 ERM18:ERM24 FBI18:FBI24 FLE18:FLE24 FVA18:FVA24 GEW18:GEW24 GOS18:GOS24 GYO18:GYO24 HIK18:HIK24 HSG18:HSG24 ICC18:ICC24 ILY18:ILY24 IVU18:IVU24 JFQ18:JFQ24 JPM18:JPM24 JZI18:JZI24 KJE18:KJE24 KTA18:KTA24 LCW18:LCW24 LMS18:LMS24 LWO18:LWO24 MGK18:MGK24 MQG18:MQG24 NAC18:NAC24 NJY18:NJY24 NTU18:NTU24 ODQ18:ODQ24 ONM18:ONM24 OXI18:OXI24 PHE18:PHE24 PRA18:PRA24 QAW18:QAW24 QKS18:QKS24 QUO18:QUO24 REK18:REK24 ROG18:ROG24 RYC18:RYC24 SHY18:SHY24 SRU18:SRU24 TBQ18:TBQ24 TLM18:TLM24 TVI18:TVI24 UFE18:UFE24 UPA18:UPA24 UYW18:UYW24 VIS18:VIS24 VSO18:VSO24 WCK18:WCK24 WMG18:WMG24 WWC18:WWC24 AB65554:AB65560 JQ65554:JQ65560 TM65554:TM65560 ADI65554:ADI65560 ANE65554:ANE65560 AXA65554:AXA65560 BGW65554:BGW65560 BQS65554:BQS65560 CAO65554:CAO65560 CKK65554:CKK65560 CUG65554:CUG65560 DEC65554:DEC65560 DNY65554:DNY65560 DXU65554:DXU65560 EHQ65554:EHQ65560 ERM65554:ERM65560 FBI65554:FBI65560 FLE65554:FLE65560 FVA65554:FVA65560 GEW65554:GEW65560 GOS65554:GOS65560 GYO65554:GYO65560 HIK65554:HIK65560 HSG65554:HSG65560 ICC65554:ICC65560 ILY65554:ILY65560 IVU65554:IVU65560 JFQ65554:JFQ65560 JPM65554:JPM65560 JZI65554:JZI65560 KJE65554:KJE65560 KTA65554:KTA65560 LCW65554:LCW65560 LMS65554:LMS65560 LWO65554:LWO65560 MGK65554:MGK65560 MQG65554:MQG65560 NAC65554:NAC65560 NJY65554:NJY65560 NTU65554:NTU65560 ODQ65554:ODQ65560 ONM65554:ONM65560 OXI65554:OXI65560 PHE65554:PHE65560 PRA65554:PRA65560 QAW65554:QAW65560 QKS65554:QKS65560 QUO65554:QUO65560 REK65554:REK65560 ROG65554:ROG65560 RYC65554:RYC65560 SHY65554:SHY65560 SRU65554:SRU65560 TBQ65554:TBQ65560 TLM65554:TLM65560 TVI65554:TVI65560 UFE65554:UFE65560 UPA65554:UPA65560 UYW65554:UYW65560 VIS65554:VIS65560 VSO65554:VSO65560 WCK65554:WCK65560 WMG65554:WMG65560 WWC65554:WWC65560 AB131090:AB131096 JQ131090:JQ131096 TM131090:TM131096 ADI131090:ADI131096 ANE131090:ANE131096 AXA131090:AXA131096 BGW131090:BGW131096 BQS131090:BQS131096 CAO131090:CAO131096 CKK131090:CKK131096 CUG131090:CUG131096 DEC131090:DEC131096 DNY131090:DNY131096 DXU131090:DXU131096 EHQ131090:EHQ131096 ERM131090:ERM131096 FBI131090:FBI131096 FLE131090:FLE131096 FVA131090:FVA131096 GEW131090:GEW131096 GOS131090:GOS131096 GYO131090:GYO131096 HIK131090:HIK131096 HSG131090:HSG131096 ICC131090:ICC131096 ILY131090:ILY131096 IVU131090:IVU131096 JFQ131090:JFQ131096 JPM131090:JPM131096 JZI131090:JZI131096 KJE131090:KJE131096 KTA131090:KTA131096 LCW131090:LCW131096 LMS131090:LMS131096 LWO131090:LWO131096 MGK131090:MGK131096 MQG131090:MQG131096 NAC131090:NAC131096 NJY131090:NJY131096 NTU131090:NTU131096 ODQ131090:ODQ131096 ONM131090:ONM131096 OXI131090:OXI131096 PHE131090:PHE131096 PRA131090:PRA131096 QAW131090:QAW131096 QKS131090:QKS131096 QUO131090:QUO131096 REK131090:REK131096 ROG131090:ROG131096 RYC131090:RYC131096 SHY131090:SHY131096 SRU131090:SRU131096 TBQ131090:TBQ131096 TLM131090:TLM131096 TVI131090:TVI131096 UFE131090:UFE131096 UPA131090:UPA131096 UYW131090:UYW131096 VIS131090:VIS131096 VSO131090:VSO131096 WCK131090:WCK131096 WMG131090:WMG131096 WWC131090:WWC131096 AB196626:AB196632 JQ196626:JQ196632 TM196626:TM196632 ADI196626:ADI196632 ANE196626:ANE196632 AXA196626:AXA196632 BGW196626:BGW196632 BQS196626:BQS196632 CAO196626:CAO196632 CKK196626:CKK196632 CUG196626:CUG196632 DEC196626:DEC196632 DNY196626:DNY196632 DXU196626:DXU196632 EHQ196626:EHQ196632 ERM196626:ERM196632 FBI196626:FBI196632 FLE196626:FLE196632 FVA196626:FVA196632 GEW196626:GEW196632 GOS196626:GOS196632 GYO196626:GYO196632 HIK196626:HIK196632 HSG196626:HSG196632 ICC196626:ICC196632 ILY196626:ILY196632 IVU196626:IVU196632 JFQ196626:JFQ196632 JPM196626:JPM196632 JZI196626:JZI196632 KJE196626:KJE196632 KTA196626:KTA196632 LCW196626:LCW196632 LMS196626:LMS196632 LWO196626:LWO196632 MGK196626:MGK196632 MQG196626:MQG196632 NAC196626:NAC196632 NJY196626:NJY196632 NTU196626:NTU196632 ODQ196626:ODQ196632 ONM196626:ONM196632 OXI196626:OXI196632 PHE196626:PHE196632 PRA196626:PRA196632 QAW196626:QAW196632 QKS196626:QKS196632 QUO196626:QUO196632 REK196626:REK196632 ROG196626:ROG196632 RYC196626:RYC196632 SHY196626:SHY196632 SRU196626:SRU196632 TBQ196626:TBQ196632 TLM196626:TLM196632 TVI196626:TVI196632 UFE196626:UFE196632 UPA196626:UPA196632 UYW196626:UYW196632 VIS196626:VIS196632 VSO196626:VSO196632 WCK196626:WCK196632 WMG196626:WMG196632 WWC196626:WWC196632 AB262162:AB262168 JQ262162:JQ262168 TM262162:TM262168 ADI262162:ADI262168 ANE262162:ANE262168 AXA262162:AXA262168 BGW262162:BGW262168 BQS262162:BQS262168 CAO262162:CAO262168 CKK262162:CKK262168 CUG262162:CUG262168 DEC262162:DEC262168 DNY262162:DNY262168 DXU262162:DXU262168 EHQ262162:EHQ262168 ERM262162:ERM262168 FBI262162:FBI262168 FLE262162:FLE262168 FVA262162:FVA262168 GEW262162:GEW262168 GOS262162:GOS262168 GYO262162:GYO262168 HIK262162:HIK262168 HSG262162:HSG262168 ICC262162:ICC262168 ILY262162:ILY262168 IVU262162:IVU262168 JFQ262162:JFQ262168 JPM262162:JPM262168 JZI262162:JZI262168 KJE262162:KJE262168 KTA262162:KTA262168 LCW262162:LCW262168 LMS262162:LMS262168 LWO262162:LWO262168 MGK262162:MGK262168 MQG262162:MQG262168 NAC262162:NAC262168 NJY262162:NJY262168 NTU262162:NTU262168 ODQ262162:ODQ262168 ONM262162:ONM262168 OXI262162:OXI262168 PHE262162:PHE262168 PRA262162:PRA262168 QAW262162:QAW262168 QKS262162:QKS262168 QUO262162:QUO262168 REK262162:REK262168 ROG262162:ROG262168 RYC262162:RYC262168 SHY262162:SHY262168 SRU262162:SRU262168 TBQ262162:TBQ262168 TLM262162:TLM262168 TVI262162:TVI262168 UFE262162:UFE262168 UPA262162:UPA262168 UYW262162:UYW262168 VIS262162:VIS262168 VSO262162:VSO262168 WCK262162:WCK262168 WMG262162:WMG262168 WWC262162:WWC262168 AB327698:AB327704 JQ327698:JQ327704 TM327698:TM327704 ADI327698:ADI327704 ANE327698:ANE327704 AXA327698:AXA327704 BGW327698:BGW327704 BQS327698:BQS327704 CAO327698:CAO327704 CKK327698:CKK327704 CUG327698:CUG327704 DEC327698:DEC327704 DNY327698:DNY327704 DXU327698:DXU327704 EHQ327698:EHQ327704 ERM327698:ERM327704 FBI327698:FBI327704 FLE327698:FLE327704 FVA327698:FVA327704 GEW327698:GEW327704 GOS327698:GOS327704 GYO327698:GYO327704 HIK327698:HIK327704 HSG327698:HSG327704 ICC327698:ICC327704 ILY327698:ILY327704 IVU327698:IVU327704 JFQ327698:JFQ327704 JPM327698:JPM327704 JZI327698:JZI327704 KJE327698:KJE327704 KTA327698:KTA327704 LCW327698:LCW327704 LMS327698:LMS327704 LWO327698:LWO327704 MGK327698:MGK327704 MQG327698:MQG327704 NAC327698:NAC327704 NJY327698:NJY327704 NTU327698:NTU327704 ODQ327698:ODQ327704 ONM327698:ONM327704 OXI327698:OXI327704 PHE327698:PHE327704 PRA327698:PRA327704 QAW327698:QAW327704 QKS327698:QKS327704 QUO327698:QUO327704 REK327698:REK327704 ROG327698:ROG327704 RYC327698:RYC327704 SHY327698:SHY327704 SRU327698:SRU327704 TBQ327698:TBQ327704 TLM327698:TLM327704 TVI327698:TVI327704 UFE327698:UFE327704 UPA327698:UPA327704 UYW327698:UYW327704 VIS327698:VIS327704 VSO327698:VSO327704 WCK327698:WCK327704 WMG327698:WMG327704 WWC327698:WWC327704 AB393234:AB393240 JQ393234:JQ393240 TM393234:TM393240 ADI393234:ADI393240 ANE393234:ANE393240 AXA393234:AXA393240 BGW393234:BGW393240 BQS393234:BQS393240 CAO393234:CAO393240 CKK393234:CKK393240 CUG393234:CUG393240 DEC393234:DEC393240 DNY393234:DNY393240 DXU393234:DXU393240 EHQ393234:EHQ393240 ERM393234:ERM393240 FBI393234:FBI393240 FLE393234:FLE393240 FVA393234:FVA393240 GEW393234:GEW393240 GOS393234:GOS393240 GYO393234:GYO393240 HIK393234:HIK393240 HSG393234:HSG393240 ICC393234:ICC393240 ILY393234:ILY393240 IVU393234:IVU393240 JFQ393234:JFQ393240 JPM393234:JPM393240 JZI393234:JZI393240 KJE393234:KJE393240 KTA393234:KTA393240 LCW393234:LCW393240 LMS393234:LMS393240 LWO393234:LWO393240 MGK393234:MGK393240 MQG393234:MQG393240 NAC393234:NAC393240 NJY393234:NJY393240 NTU393234:NTU393240 ODQ393234:ODQ393240 ONM393234:ONM393240 OXI393234:OXI393240 PHE393234:PHE393240 PRA393234:PRA393240 QAW393234:QAW393240 QKS393234:QKS393240 QUO393234:QUO393240 REK393234:REK393240 ROG393234:ROG393240 RYC393234:RYC393240 SHY393234:SHY393240 SRU393234:SRU393240 TBQ393234:TBQ393240 TLM393234:TLM393240 TVI393234:TVI393240 UFE393234:UFE393240 UPA393234:UPA393240 UYW393234:UYW393240 VIS393234:VIS393240 VSO393234:VSO393240 WCK393234:WCK393240 WMG393234:WMG393240 WWC393234:WWC393240 AB458770:AB458776 JQ458770:JQ458776 TM458770:TM458776 ADI458770:ADI458776 ANE458770:ANE458776 AXA458770:AXA458776 BGW458770:BGW458776 BQS458770:BQS458776 CAO458770:CAO458776 CKK458770:CKK458776 CUG458770:CUG458776 DEC458770:DEC458776 DNY458770:DNY458776 DXU458770:DXU458776 EHQ458770:EHQ458776 ERM458770:ERM458776 FBI458770:FBI458776 FLE458770:FLE458776 FVA458770:FVA458776 GEW458770:GEW458776 GOS458770:GOS458776 GYO458770:GYO458776 HIK458770:HIK458776 HSG458770:HSG458776 ICC458770:ICC458776 ILY458770:ILY458776 IVU458770:IVU458776 JFQ458770:JFQ458776 JPM458770:JPM458776 JZI458770:JZI458776 KJE458770:KJE458776 KTA458770:KTA458776 LCW458770:LCW458776 LMS458770:LMS458776 LWO458770:LWO458776 MGK458770:MGK458776 MQG458770:MQG458776 NAC458770:NAC458776 NJY458770:NJY458776 NTU458770:NTU458776 ODQ458770:ODQ458776 ONM458770:ONM458776 OXI458770:OXI458776 PHE458770:PHE458776 PRA458770:PRA458776 QAW458770:QAW458776 QKS458770:QKS458776 QUO458770:QUO458776 REK458770:REK458776 ROG458770:ROG458776 RYC458770:RYC458776 SHY458770:SHY458776 SRU458770:SRU458776 TBQ458770:TBQ458776 TLM458770:TLM458776 TVI458770:TVI458776 UFE458770:UFE458776 UPA458770:UPA458776 UYW458770:UYW458776 VIS458770:VIS458776 VSO458770:VSO458776 WCK458770:WCK458776 WMG458770:WMG458776 WWC458770:WWC458776 AB524306:AB524312 JQ524306:JQ524312 TM524306:TM524312 ADI524306:ADI524312 ANE524306:ANE524312 AXA524306:AXA524312 BGW524306:BGW524312 BQS524306:BQS524312 CAO524306:CAO524312 CKK524306:CKK524312 CUG524306:CUG524312 DEC524306:DEC524312 DNY524306:DNY524312 DXU524306:DXU524312 EHQ524306:EHQ524312 ERM524306:ERM524312 FBI524306:FBI524312 FLE524306:FLE524312 FVA524306:FVA524312 GEW524306:GEW524312 GOS524306:GOS524312 GYO524306:GYO524312 HIK524306:HIK524312 HSG524306:HSG524312 ICC524306:ICC524312 ILY524306:ILY524312 IVU524306:IVU524312 JFQ524306:JFQ524312 JPM524306:JPM524312 JZI524306:JZI524312 KJE524306:KJE524312 KTA524306:KTA524312 LCW524306:LCW524312 LMS524306:LMS524312 LWO524306:LWO524312 MGK524306:MGK524312 MQG524306:MQG524312 NAC524306:NAC524312 NJY524306:NJY524312 NTU524306:NTU524312 ODQ524306:ODQ524312 ONM524306:ONM524312 OXI524306:OXI524312 PHE524306:PHE524312 PRA524306:PRA524312 QAW524306:QAW524312 QKS524306:QKS524312 QUO524306:QUO524312 REK524306:REK524312 ROG524306:ROG524312 RYC524306:RYC524312 SHY524306:SHY524312 SRU524306:SRU524312 TBQ524306:TBQ524312 TLM524306:TLM524312 TVI524306:TVI524312 UFE524306:UFE524312 UPA524306:UPA524312 UYW524306:UYW524312 VIS524306:VIS524312 VSO524306:VSO524312 WCK524306:WCK524312 WMG524306:WMG524312 WWC524306:WWC524312 AB589842:AB589848 JQ589842:JQ589848 TM589842:TM589848 ADI589842:ADI589848 ANE589842:ANE589848 AXA589842:AXA589848 BGW589842:BGW589848 BQS589842:BQS589848 CAO589842:CAO589848 CKK589842:CKK589848 CUG589842:CUG589848 DEC589842:DEC589848 DNY589842:DNY589848 DXU589842:DXU589848 EHQ589842:EHQ589848 ERM589842:ERM589848 FBI589842:FBI589848 FLE589842:FLE589848 FVA589842:FVA589848 GEW589842:GEW589848 GOS589842:GOS589848 GYO589842:GYO589848 HIK589842:HIK589848 HSG589842:HSG589848 ICC589842:ICC589848 ILY589842:ILY589848 IVU589842:IVU589848 JFQ589842:JFQ589848 JPM589842:JPM589848 JZI589842:JZI589848 KJE589842:KJE589848 KTA589842:KTA589848 LCW589842:LCW589848 LMS589842:LMS589848 LWO589842:LWO589848 MGK589842:MGK589848 MQG589842:MQG589848 NAC589842:NAC589848 NJY589842:NJY589848 NTU589842:NTU589848 ODQ589842:ODQ589848 ONM589842:ONM589848 OXI589842:OXI589848 PHE589842:PHE589848 PRA589842:PRA589848 QAW589842:QAW589848 QKS589842:QKS589848 QUO589842:QUO589848 REK589842:REK589848 ROG589842:ROG589848 RYC589842:RYC589848 SHY589842:SHY589848 SRU589842:SRU589848 TBQ589842:TBQ589848 TLM589842:TLM589848 TVI589842:TVI589848 UFE589842:UFE589848 UPA589842:UPA589848 UYW589842:UYW589848 VIS589842:VIS589848 VSO589842:VSO589848 WCK589842:WCK589848 WMG589842:WMG589848 WWC589842:WWC589848 AB655378:AB655384 JQ655378:JQ655384 TM655378:TM655384 ADI655378:ADI655384 ANE655378:ANE655384 AXA655378:AXA655384 BGW655378:BGW655384 BQS655378:BQS655384 CAO655378:CAO655384 CKK655378:CKK655384 CUG655378:CUG655384 DEC655378:DEC655384 DNY655378:DNY655384 DXU655378:DXU655384 EHQ655378:EHQ655384 ERM655378:ERM655384 FBI655378:FBI655384 FLE655378:FLE655384 FVA655378:FVA655384 GEW655378:GEW655384 GOS655378:GOS655384 GYO655378:GYO655384 HIK655378:HIK655384 HSG655378:HSG655384 ICC655378:ICC655384 ILY655378:ILY655384 IVU655378:IVU655384 JFQ655378:JFQ655384 JPM655378:JPM655384 JZI655378:JZI655384 KJE655378:KJE655384 KTA655378:KTA655384 LCW655378:LCW655384 LMS655378:LMS655384 LWO655378:LWO655384 MGK655378:MGK655384 MQG655378:MQG655384 NAC655378:NAC655384 NJY655378:NJY655384 NTU655378:NTU655384 ODQ655378:ODQ655384 ONM655378:ONM655384 OXI655378:OXI655384 PHE655378:PHE655384 PRA655378:PRA655384 QAW655378:QAW655384 QKS655378:QKS655384 QUO655378:QUO655384 REK655378:REK655384 ROG655378:ROG655384 RYC655378:RYC655384 SHY655378:SHY655384 SRU655378:SRU655384 TBQ655378:TBQ655384 TLM655378:TLM655384 TVI655378:TVI655384 UFE655378:UFE655384 UPA655378:UPA655384 UYW655378:UYW655384 VIS655378:VIS655384 VSO655378:VSO655384 WCK655378:WCK655384 WMG655378:WMG655384 WWC655378:WWC655384 AB720914:AB720920 JQ720914:JQ720920 TM720914:TM720920 ADI720914:ADI720920 ANE720914:ANE720920 AXA720914:AXA720920 BGW720914:BGW720920 BQS720914:BQS720920 CAO720914:CAO720920 CKK720914:CKK720920 CUG720914:CUG720920 DEC720914:DEC720920 DNY720914:DNY720920 DXU720914:DXU720920 EHQ720914:EHQ720920 ERM720914:ERM720920 FBI720914:FBI720920 FLE720914:FLE720920 FVA720914:FVA720920 GEW720914:GEW720920 GOS720914:GOS720920 GYO720914:GYO720920 HIK720914:HIK720920 HSG720914:HSG720920 ICC720914:ICC720920 ILY720914:ILY720920 IVU720914:IVU720920 JFQ720914:JFQ720920 JPM720914:JPM720920 JZI720914:JZI720920 KJE720914:KJE720920 KTA720914:KTA720920 LCW720914:LCW720920 LMS720914:LMS720920 LWO720914:LWO720920 MGK720914:MGK720920 MQG720914:MQG720920 NAC720914:NAC720920 NJY720914:NJY720920 NTU720914:NTU720920 ODQ720914:ODQ720920 ONM720914:ONM720920 OXI720914:OXI720920 PHE720914:PHE720920 PRA720914:PRA720920 QAW720914:QAW720920 QKS720914:QKS720920 QUO720914:QUO720920 REK720914:REK720920 ROG720914:ROG720920 RYC720914:RYC720920 SHY720914:SHY720920 SRU720914:SRU720920 TBQ720914:TBQ720920 TLM720914:TLM720920 TVI720914:TVI720920 UFE720914:UFE720920 UPA720914:UPA720920 UYW720914:UYW720920 VIS720914:VIS720920 VSO720914:VSO720920 WCK720914:WCK720920 WMG720914:WMG720920 WWC720914:WWC720920 AB786450:AB786456 JQ786450:JQ786456 TM786450:TM786456 ADI786450:ADI786456 ANE786450:ANE786456 AXA786450:AXA786456 BGW786450:BGW786456 BQS786450:BQS786456 CAO786450:CAO786456 CKK786450:CKK786456 CUG786450:CUG786456 DEC786450:DEC786456 DNY786450:DNY786456 DXU786450:DXU786456 EHQ786450:EHQ786456 ERM786450:ERM786456 FBI786450:FBI786456 FLE786450:FLE786456 FVA786450:FVA786456 GEW786450:GEW786456 GOS786450:GOS786456 GYO786450:GYO786456 HIK786450:HIK786456 HSG786450:HSG786456 ICC786450:ICC786456 ILY786450:ILY786456 IVU786450:IVU786456 JFQ786450:JFQ786456 JPM786450:JPM786456 JZI786450:JZI786456 KJE786450:KJE786456 KTA786450:KTA786456 LCW786450:LCW786456 LMS786450:LMS786456 LWO786450:LWO786456 MGK786450:MGK786456 MQG786450:MQG786456 NAC786450:NAC786456 NJY786450:NJY786456 NTU786450:NTU786456 ODQ786450:ODQ786456 ONM786450:ONM786456 OXI786450:OXI786456 PHE786450:PHE786456 PRA786450:PRA786456 QAW786450:QAW786456 QKS786450:QKS786456 QUO786450:QUO786456 REK786450:REK786456 ROG786450:ROG786456 RYC786450:RYC786456 SHY786450:SHY786456 SRU786450:SRU786456 TBQ786450:TBQ786456 TLM786450:TLM786456 TVI786450:TVI786456 UFE786450:UFE786456 UPA786450:UPA786456 UYW786450:UYW786456 VIS786450:VIS786456 VSO786450:VSO786456 WCK786450:WCK786456 WMG786450:WMG786456 WWC786450:WWC786456 AB851986:AB851992 JQ851986:JQ851992 TM851986:TM851992 ADI851986:ADI851992 ANE851986:ANE851992 AXA851986:AXA851992 BGW851986:BGW851992 BQS851986:BQS851992 CAO851986:CAO851992 CKK851986:CKK851992 CUG851986:CUG851992 DEC851986:DEC851992 DNY851986:DNY851992 DXU851986:DXU851992 EHQ851986:EHQ851992 ERM851986:ERM851992 FBI851986:FBI851992 FLE851986:FLE851992 FVA851986:FVA851992 GEW851986:GEW851992 GOS851986:GOS851992 GYO851986:GYO851992 HIK851986:HIK851992 HSG851986:HSG851992 ICC851986:ICC851992 ILY851986:ILY851992 IVU851986:IVU851992 JFQ851986:JFQ851992 JPM851986:JPM851992 JZI851986:JZI851992 KJE851986:KJE851992 KTA851986:KTA851992 LCW851986:LCW851992 LMS851986:LMS851992 LWO851986:LWO851992 MGK851986:MGK851992 MQG851986:MQG851992 NAC851986:NAC851992 NJY851986:NJY851992 NTU851986:NTU851992 ODQ851986:ODQ851992 ONM851986:ONM851992 OXI851986:OXI851992 PHE851986:PHE851992 PRA851986:PRA851992 QAW851986:QAW851992 QKS851986:QKS851992 QUO851986:QUO851992 REK851986:REK851992 ROG851986:ROG851992 RYC851986:RYC851992 SHY851986:SHY851992 SRU851986:SRU851992 TBQ851986:TBQ851992 TLM851986:TLM851992 TVI851986:TVI851992 UFE851986:UFE851992 UPA851986:UPA851992 UYW851986:UYW851992 VIS851986:VIS851992 VSO851986:VSO851992 WCK851986:WCK851992 WMG851986:WMG851992 WWC851986:WWC851992 AB917522:AB917528 JQ917522:JQ917528 TM917522:TM917528 ADI917522:ADI917528 ANE917522:ANE917528 AXA917522:AXA917528 BGW917522:BGW917528 BQS917522:BQS917528 CAO917522:CAO917528 CKK917522:CKK917528 CUG917522:CUG917528 DEC917522:DEC917528 DNY917522:DNY917528 DXU917522:DXU917528 EHQ917522:EHQ917528 ERM917522:ERM917528 FBI917522:FBI917528 FLE917522:FLE917528 FVA917522:FVA917528 GEW917522:GEW917528 GOS917522:GOS917528 GYO917522:GYO917528 HIK917522:HIK917528 HSG917522:HSG917528 ICC917522:ICC917528 ILY917522:ILY917528 IVU917522:IVU917528 JFQ917522:JFQ917528 JPM917522:JPM917528 JZI917522:JZI917528 KJE917522:KJE917528 KTA917522:KTA917528 LCW917522:LCW917528 LMS917522:LMS917528 LWO917522:LWO917528 MGK917522:MGK917528 MQG917522:MQG917528 NAC917522:NAC917528 NJY917522:NJY917528 NTU917522:NTU917528 ODQ917522:ODQ917528 ONM917522:ONM917528 OXI917522:OXI917528 PHE917522:PHE917528 PRA917522:PRA917528 QAW917522:QAW917528 QKS917522:QKS917528 QUO917522:QUO917528 REK917522:REK917528 ROG917522:ROG917528 RYC917522:RYC917528 SHY917522:SHY917528 SRU917522:SRU917528 TBQ917522:TBQ917528 TLM917522:TLM917528 TVI917522:TVI917528 UFE917522:UFE917528 UPA917522:UPA917528 UYW917522:UYW917528 VIS917522:VIS917528 VSO917522:VSO917528 WCK917522:WCK917528 WMG917522:WMG917528 WWC917522:WWC917528 AB983058:AB983064 JQ983058:JQ983064 TM983058:TM983064 ADI983058:ADI983064 ANE983058:ANE983064 AXA983058:AXA983064 BGW983058:BGW983064 BQS983058:BQS983064 CAO983058:CAO983064 CKK983058:CKK983064 CUG983058:CUG983064 DEC983058:DEC983064 DNY983058:DNY983064 DXU983058:DXU983064 EHQ983058:EHQ983064 ERM983058:ERM983064 FBI983058:FBI983064 FLE983058:FLE983064 FVA983058:FVA983064 GEW983058:GEW983064 GOS983058:GOS983064 GYO983058:GYO983064 HIK983058:HIK983064 HSG983058:HSG983064 ICC983058:ICC983064 ILY983058:ILY983064 IVU983058:IVU983064 JFQ983058:JFQ983064 JPM983058:JPM983064 JZI983058:JZI983064 KJE983058:KJE983064 KTA983058:KTA983064 LCW983058:LCW983064 LMS983058:LMS983064 LWO983058:LWO983064 MGK983058:MGK983064 MQG983058:MQG983064 NAC983058:NAC983064 NJY983058:NJY983064 NTU983058:NTU983064 ODQ983058:ODQ983064 ONM983058:ONM983064 OXI983058:OXI983064 PHE983058:PHE983064 PRA983058:PRA983064 QAW983058:QAW983064 QKS983058:QKS983064 QUO983058:QUO983064 REK983058:REK983064 ROG983058:ROG983064 RYC983058:RYC983064 SHY983058:SHY983064 SRU983058:SRU983064 TBQ983058:TBQ983064 TLM983058:TLM983064 TVI983058:TVI983064 UFE983058:UFE983064 UPA983058:UPA983064 UYW983058:UYW983064 VIS983058:VIS983064 VSO983058:VSO983064 WCK983058:WCK983064 WMG983058:WMG983064">
      <formula1>900</formula1>
    </dataValidation>
    <dataValidation type="list" allowBlank="1" showInputMessage="1" errorTitle="Ошибка" error="Выберите значение из списка" prompt="Выберите значение из списка" sqref="WVN98306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M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M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M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M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M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M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M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M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M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M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M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M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M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M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M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D24:ADD25 AMZ24:AMZ25 AWV24:AWV25 BGR24:BGR25 BQN24:BQN25 CAJ24:CAJ25 CKF24:CKF25 CUB24:CUB25 DDX24:DDX25 DNT24:DNT25 DXP24:DXP25 EHL24:EHL25 ERH24:ERH25 FBD24:FBD25 FKZ24:FKZ25 FUV24:FUV25 GER24:GER25 GON24:GON25 GYJ24:GYJ25 HIF24:HIF25 HSB24:HSB25 IBX24:IBX25 ILT24:ILT25 IVP24:IVP25 JFL24:JFL25 JPH24:JPH25 JZD24:JZD25 KIZ24:KIZ25 KSV24:KSV25 LCR24:LCR25 LMN24:LMN25 LWJ24:LWJ25 MGF24:MGF25 MQB24:MQB25 MZX24:MZX25 NJT24:NJT25 NTP24:NTP25 ODL24:ODL25 ONH24:ONH25 OXD24:OXD25 PGZ24:PGZ25 PQV24:PQV25 QAR24:QAR25 QKN24:QKN25 QUJ24:QUJ25 REF24:REF25 ROB24:ROB25 RXX24:RXX25 SHT24:SHT25 SRP24:SRP25 TBL24:TBL25 TLH24:TLH25 TVD24:TVD25 UEZ24:UEZ25 UOV24:UOV25 UYR24:UYR25 VIN24:VIN25 VSJ24:VSJ25 WCF24:WCF25 WMB24:WMB25 WVX24:WVX25 JN24:JN25 TJ24:TJ25 W65560:W65561 JL65560:JL65561 TH65560:TH65561 ADD65560:ADD65561 AMZ65560:AMZ65561 AWV65560:AWV65561 BGR65560:BGR65561 BQN65560:BQN65561 CAJ65560:CAJ65561 CKF65560:CKF65561 CUB65560:CUB65561 DDX65560:DDX65561 DNT65560:DNT65561 DXP65560:DXP65561 EHL65560:EHL65561 ERH65560:ERH65561 FBD65560:FBD65561 FKZ65560:FKZ65561 FUV65560:FUV65561 GER65560:GER65561 GON65560:GON65561 GYJ65560:GYJ65561 HIF65560:HIF65561 HSB65560:HSB65561 IBX65560:IBX65561 ILT65560:ILT65561 IVP65560:IVP65561 JFL65560:JFL65561 JPH65560:JPH65561 JZD65560:JZD65561 KIZ65560:KIZ65561 KSV65560:KSV65561 LCR65560:LCR65561 LMN65560:LMN65561 LWJ65560:LWJ65561 MGF65560:MGF65561 MQB65560:MQB65561 MZX65560:MZX65561 NJT65560:NJT65561 NTP65560:NTP65561 ODL65560:ODL65561 ONH65560:ONH65561 OXD65560:OXD65561 PGZ65560:PGZ65561 PQV65560:PQV65561 QAR65560:QAR65561 QKN65560:QKN65561 QUJ65560:QUJ65561 REF65560:REF65561 ROB65560:ROB65561 RXX65560:RXX65561 SHT65560:SHT65561 SRP65560:SRP65561 TBL65560:TBL65561 TLH65560:TLH65561 TVD65560:TVD65561 UEZ65560:UEZ65561 UOV65560:UOV65561 UYR65560:UYR65561 VIN65560:VIN65561 VSJ65560:VSJ65561 WCF65560:WCF65561 WMB65560:WMB65561 WVX65560:WVX65561 W131096:W131097 JL131096:JL131097 TH131096:TH131097 ADD131096:ADD131097 AMZ131096:AMZ131097 AWV131096:AWV131097 BGR131096:BGR131097 BQN131096:BQN131097 CAJ131096:CAJ131097 CKF131096:CKF131097 CUB131096:CUB131097 DDX131096:DDX131097 DNT131096:DNT131097 DXP131096:DXP131097 EHL131096:EHL131097 ERH131096:ERH131097 FBD131096:FBD131097 FKZ131096:FKZ131097 FUV131096:FUV131097 GER131096:GER131097 GON131096:GON131097 GYJ131096:GYJ131097 HIF131096:HIF131097 HSB131096:HSB131097 IBX131096:IBX131097 ILT131096:ILT131097 IVP131096:IVP131097 JFL131096:JFL131097 JPH131096:JPH131097 JZD131096:JZD131097 KIZ131096:KIZ131097 KSV131096:KSV131097 LCR131096:LCR131097 LMN131096:LMN131097 LWJ131096:LWJ131097 MGF131096:MGF131097 MQB131096:MQB131097 MZX131096:MZX131097 NJT131096:NJT131097 NTP131096:NTP131097 ODL131096:ODL131097 ONH131096:ONH131097 OXD131096:OXD131097 PGZ131096:PGZ131097 PQV131096:PQV131097 QAR131096:QAR131097 QKN131096:QKN131097 QUJ131096:QUJ131097 REF131096:REF131097 ROB131096:ROB131097 RXX131096:RXX131097 SHT131096:SHT131097 SRP131096:SRP131097 TBL131096:TBL131097 TLH131096:TLH131097 TVD131096:TVD131097 UEZ131096:UEZ131097 UOV131096:UOV131097 UYR131096:UYR131097 VIN131096:VIN131097 VSJ131096:VSJ131097 WCF131096:WCF131097 WMB131096:WMB131097 WVX131096:WVX131097 W196632:W196633 JL196632:JL196633 TH196632:TH196633 ADD196632:ADD196633 AMZ196632:AMZ196633 AWV196632:AWV196633 BGR196632:BGR196633 BQN196632:BQN196633 CAJ196632:CAJ196633 CKF196632:CKF196633 CUB196632:CUB196633 DDX196632:DDX196633 DNT196632:DNT196633 DXP196632:DXP196633 EHL196632:EHL196633 ERH196632:ERH196633 FBD196632:FBD196633 FKZ196632:FKZ196633 FUV196632:FUV196633 GER196632:GER196633 GON196632:GON196633 GYJ196632:GYJ196633 HIF196632:HIF196633 HSB196632:HSB196633 IBX196632:IBX196633 ILT196632:ILT196633 IVP196632:IVP196633 JFL196632:JFL196633 JPH196632:JPH196633 JZD196632:JZD196633 KIZ196632:KIZ196633 KSV196632:KSV196633 LCR196632:LCR196633 LMN196632:LMN196633 LWJ196632:LWJ196633 MGF196632:MGF196633 MQB196632:MQB196633 MZX196632:MZX196633 NJT196632:NJT196633 NTP196632:NTP196633 ODL196632:ODL196633 ONH196632:ONH196633 OXD196632:OXD196633 PGZ196632:PGZ196633 PQV196632:PQV196633 QAR196632:QAR196633 QKN196632:QKN196633 QUJ196632:QUJ196633 REF196632:REF196633 ROB196632:ROB196633 RXX196632:RXX196633 SHT196632:SHT196633 SRP196632:SRP196633 TBL196632:TBL196633 TLH196632:TLH196633 TVD196632:TVD196633 UEZ196632:UEZ196633 UOV196632:UOV196633 UYR196632:UYR196633 VIN196632:VIN196633 VSJ196632:VSJ196633 WCF196632:WCF196633 WMB196632:WMB196633 WVX196632:WVX196633 W262168:W262169 JL262168:JL262169 TH262168:TH262169 ADD262168:ADD262169 AMZ262168:AMZ262169 AWV262168:AWV262169 BGR262168:BGR262169 BQN262168:BQN262169 CAJ262168:CAJ262169 CKF262168:CKF262169 CUB262168:CUB262169 DDX262168:DDX262169 DNT262168:DNT262169 DXP262168:DXP262169 EHL262168:EHL262169 ERH262168:ERH262169 FBD262168:FBD262169 FKZ262168:FKZ262169 FUV262168:FUV262169 GER262168:GER262169 GON262168:GON262169 GYJ262168:GYJ262169 HIF262168:HIF262169 HSB262168:HSB262169 IBX262168:IBX262169 ILT262168:ILT262169 IVP262168:IVP262169 JFL262168:JFL262169 JPH262168:JPH262169 JZD262168:JZD262169 KIZ262168:KIZ262169 KSV262168:KSV262169 LCR262168:LCR262169 LMN262168:LMN262169 LWJ262168:LWJ262169 MGF262168:MGF262169 MQB262168:MQB262169 MZX262168:MZX262169 NJT262168:NJT262169 NTP262168:NTP262169 ODL262168:ODL262169 ONH262168:ONH262169 OXD262168:OXD262169 PGZ262168:PGZ262169 PQV262168:PQV262169 QAR262168:QAR262169 QKN262168:QKN262169 QUJ262168:QUJ262169 REF262168:REF262169 ROB262168:ROB262169 RXX262168:RXX262169 SHT262168:SHT262169 SRP262168:SRP262169 TBL262168:TBL262169 TLH262168:TLH262169 TVD262168:TVD262169 UEZ262168:UEZ262169 UOV262168:UOV262169 UYR262168:UYR262169 VIN262168:VIN262169 VSJ262168:VSJ262169 WCF262168:WCF262169 WMB262168:WMB262169 WVX262168:WVX262169 W327704:W327705 JL327704:JL327705 TH327704:TH327705 ADD327704:ADD327705 AMZ327704:AMZ327705 AWV327704:AWV327705 BGR327704:BGR327705 BQN327704:BQN327705 CAJ327704:CAJ327705 CKF327704:CKF327705 CUB327704:CUB327705 DDX327704:DDX327705 DNT327704:DNT327705 DXP327704:DXP327705 EHL327704:EHL327705 ERH327704:ERH327705 FBD327704:FBD327705 FKZ327704:FKZ327705 FUV327704:FUV327705 GER327704:GER327705 GON327704:GON327705 GYJ327704:GYJ327705 HIF327704:HIF327705 HSB327704:HSB327705 IBX327704:IBX327705 ILT327704:ILT327705 IVP327704:IVP327705 JFL327704:JFL327705 JPH327704:JPH327705 JZD327704:JZD327705 KIZ327704:KIZ327705 KSV327704:KSV327705 LCR327704:LCR327705 LMN327704:LMN327705 LWJ327704:LWJ327705 MGF327704:MGF327705 MQB327704:MQB327705 MZX327704:MZX327705 NJT327704:NJT327705 NTP327704:NTP327705 ODL327704:ODL327705 ONH327704:ONH327705 OXD327704:OXD327705 PGZ327704:PGZ327705 PQV327704:PQV327705 QAR327704:QAR327705 QKN327704:QKN327705 QUJ327704:QUJ327705 REF327704:REF327705 ROB327704:ROB327705 RXX327704:RXX327705 SHT327704:SHT327705 SRP327704:SRP327705 TBL327704:TBL327705 TLH327704:TLH327705 TVD327704:TVD327705 UEZ327704:UEZ327705 UOV327704:UOV327705 UYR327704:UYR327705 VIN327704:VIN327705 VSJ327704:VSJ327705 WCF327704:WCF327705 WMB327704:WMB327705 WVX327704:WVX327705 W393240:W393241 JL393240:JL393241 TH393240:TH393241 ADD393240:ADD393241 AMZ393240:AMZ393241 AWV393240:AWV393241 BGR393240:BGR393241 BQN393240:BQN393241 CAJ393240:CAJ393241 CKF393240:CKF393241 CUB393240:CUB393241 DDX393240:DDX393241 DNT393240:DNT393241 DXP393240:DXP393241 EHL393240:EHL393241 ERH393240:ERH393241 FBD393240:FBD393241 FKZ393240:FKZ393241 FUV393240:FUV393241 GER393240:GER393241 GON393240:GON393241 GYJ393240:GYJ393241 HIF393240:HIF393241 HSB393240:HSB393241 IBX393240:IBX393241 ILT393240:ILT393241 IVP393240:IVP393241 JFL393240:JFL393241 JPH393240:JPH393241 JZD393240:JZD393241 KIZ393240:KIZ393241 KSV393240:KSV393241 LCR393240:LCR393241 LMN393240:LMN393241 LWJ393240:LWJ393241 MGF393240:MGF393241 MQB393240:MQB393241 MZX393240:MZX393241 NJT393240:NJT393241 NTP393240:NTP393241 ODL393240:ODL393241 ONH393240:ONH393241 OXD393240:OXD393241 PGZ393240:PGZ393241 PQV393240:PQV393241 QAR393240:QAR393241 QKN393240:QKN393241 QUJ393240:QUJ393241 REF393240:REF393241 ROB393240:ROB393241 RXX393240:RXX393241 SHT393240:SHT393241 SRP393240:SRP393241 TBL393240:TBL393241 TLH393240:TLH393241 TVD393240:TVD393241 UEZ393240:UEZ393241 UOV393240:UOV393241 UYR393240:UYR393241 VIN393240:VIN393241 VSJ393240:VSJ393241 WCF393240:WCF393241 WMB393240:WMB393241 WVX393240:WVX393241 W458776:W458777 JL458776:JL458777 TH458776:TH458777 ADD458776:ADD458777 AMZ458776:AMZ458777 AWV458776:AWV458777 BGR458776:BGR458777 BQN458776:BQN458777 CAJ458776:CAJ458777 CKF458776:CKF458777 CUB458776:CUB458777 DDX458776:DDX458777 DNT458776:DNT458777 DXP458776:DXP458777 EHL458776:EHL458777 ERH458776:ERH458777 FBD458776:FBD458777 FKZ458776:FKZ458777 FUV458776:FUV458777 GER458776:GER458777 GON458776:GON458777 GYJ458776:GYJ458777 HIF458776:HIF458777 HSB458776:HSB458777 IBX458776:IBX458777 ILT458776:ILT458777 IVP458776:IVP458777 JFL458776:JFL458777 JPH458776:JPH458777 JZD458776:JZD458777 KIZ458776:KIZ458777 KSV458776:KSV458777 LCR458776:LCR458777 LMN458776:LMN458777 LWJ458776:LWJ458777 MGF458776:MGF458777 MQB458776:MQB458777 MZX458776:MZX458777 NJT458776:NJT458777 NTP458776:NTP458777 ODL458776:ODL458777 ONH458776:ONH458777 OXD458776:OXD458777 PGZ458776:PGZ458777 PQV458776:PQV458777 QAR458776:QAR458777 QKN458776:QKN458777 QUJ458776:QUJ458777 REF458776:REF458777 ROB458776:ROB458777 RXX458776:RXX458777 SHT458776:SHT458777 SRP458776:SRP458777 TBL458776:TBL458777 TLH458776:TLH458777 TVD458776:TVD458777 UEZ458776:UEZ458777 UOV458776:UOV458777 UYR458776:UYR458777 VIN458776:VIN458777 VSJ458776:VSJ458777 WCF458776:WCF458777 WMB458776:WMB458777 WVX458776:WVX458777 W524312:W524313 JL524312:JL524313 TH524312:TH524313 ADD524312:ADD524313 AMZ524312:AMZ524313 AWV524312:AWV524313 BGR524312:BGR524313 BQN524312:BQN524313 CAJ524312:CAJ524313 CKF524312:CKF524313 CUB524312:CUB524313 DDX524312:DDX524313 DNT524312:DNT524313 DXP524312:DXP524313 EHL524312:EHL524313 ERH524312:ERH524313 FBD524312:FBD524313 FKZ524312:FKZ524313 FUV524312:FUV524313 GER524312:GER524313 GON524312:GON524313 GYJ524312:GYJ524313 HIF524312:HIF524313 HSB524312:HSB524313 IBX524312:IBX524313 ILT524312:ILT524313 IVP524312:IVP524313 JFL524312:JFL524313 JPH524312:JPH524313 JZD524312:JZD524313 KIZ524312:KIZ524313 KSV524312:KSV524313 LCR524312:LCR524313 LMN524312:LMN524313 LWJ524312:LWJ524313 MGF524312:MGF524313 MQB524312:MQB524313 MZX524312:MZX524313 NJT524312:NJT524313 NTP524312:NTP524313 ODL524312:ODL524313 ONH524312:ONH524313 OXD524312:OXD524313 PGZ524312:PGZ524313 PQV524312:PQV524313 QAR524312:QAR524313 QKN524312:QKN524313 QUJ524312:QUJ524313 REF524312:REF524313 ROB524312:ROB524313 RXX524312:RXX524313 SHT524312:SHT524313 SRP524312:SRP524313 TBL524312:TBL524313 TLH524312:TLH524313 TVD524312:TVD524313 UEZ524312:UEZ524313 UOV524312:UOV524313 UYR524312:UYR524313 VIN524312:VIN524313 VSJ524312:VSJ524313 WCF524312:WCF524313 WMB524312:WMB524313 WVX524312:WVX524313 W589848:W589849 JL589848:JL589849 TH589848:TH589849 ADD589848:ADD589849 AMZ589848:AMZ589849 AWV589848:AWV589849 BGR589848:BGR589849 BQN589848:BQN589849 CAJ589848:CAJ589849 CKF589848:CKF589849 CUB589848:CUB589849 DDX589848:DDX589849 DNT589848:DNT589849 DXP589848:DXP589849 EHL589848:EHL589849 ERH589848:ERH589849 FBD589848:FBD589849 FKZ589848:FKZ589849 FUV589848:FUV589849 GER589848:GER589849 GON589848:GON589849 GYJ589848:GYJ589849 HIF589848:HIF589849 HSB589848:HSB589849 IBX589848:IBX589849 ILT589848:ILT589849 IVP589848:IVP589849 JFL589848:JFL589849 JPH589848:JPH589849 JZD589848:JZD589849 KIZ589848:KIZ589849 KSV589848:KSV589849 LCR589848:LCR589849 LMN589848:LMN589849 LWJ589848:LWJ589849 MGF589848:MGF589849 MQB589848:MQB589849 MZX589848:MZX589849 NJT589848:NJT589849 NTP589848:NTP589849 ODL589848:ODL589849 ONH589848:ONH589849 OXD589848:OXD589849 PGZ589848:PGZ589849 PQV589848:PQV589849 QAR589848:QAR589849 QKN589848:QKN589849 QUJ589848:QUJ589849 REF589848:REF589849 ROB589848:ROB589849 RXX589848:RXX589849 SHT589848:SHT589849 SRP589848:SRP589849 TBL589848:TBL589849 TLH589848:TLH589849 TVD589848:TVD589849 UEZ589848:UEZ589849 UOV589848:UOV589849 UYR589848:UYR589849 VIN589848:VIN589849 VSJ589848:VSJ589849 WCF589848:WCF589849 WMB589848:WMB589849 WVX589848:WVX589849 W655384:W655385 JL655384:JL655385 TH655384:TH655385 ADD655384:ADD655385 AMZ655384:AMZ655385 AWV655384:AWV655385 BGR655384:BGR655385 BQN655384:BQN655385 CAJ655384:CAJ655385 CKF655384:CKF655385 CUB655384:CUB655385 DDX655384:DDX655385 DNT655384:DNT655385 DXP655384:DXP655385 EHL655384:EHL655385 ERH655384:ERH655385 FBD655384:FBD655385 FKZ655384:FKZ655385 FUV655384:FUV655385 GER655384:GER655385 GON655384:GON655385 GYJ655384:GYJ655385 HIF655384:HIF655385 HSB655384:HSB655385 IBX655384:IBX655385 ILT655384:ILT655385 IVP655384:IVP655385 JFL655384:JFL655385 JPH655384:JPH655385 JZD655384:JZD655385 KIZ655384:KIZ655385 KSV655384:KSV655385 LCR655384:LCR655385 LMN655384:LMN655385 LWJ655384:LWJ655385 MGF655384:MGF655385 MQB655384:MQB655385 MZX655384:MZX655385 NJT655384:NJT655385 NTP655384:NTP655385 ODL655384:ODL655385 ONH655384:ONH655385 OXD655384:OXD655385 PGZ655384:PGZ655385 PQV655384:PQV655385 QAR655384:QAR655385 QKN655384:QKN655385 QUJ655384:QUJ655385 REF655384:REF655385 ROB655384:ROB655385 RXX655384:RXX655385 SHT655384:SHT655385 SRP655384:SRP655385 TBL655384:TBL655385 TLH655384:TLH655385 TVD655384:TVD655385 UEZ655384:UEZ655385 UOV655384:UOV655385 UYR655384:UYR655385 VIN655384:VIN655385 VSJ655384:VSJ655385 WCF655384:WCF655385 WMB655384:WMB655385 WVX655384:WVX655385 W720920:W720921 JL720920:JL720921 TH720920:TH720921 ADD720920:ADD720921 AMZ720920:AMZ720921 AWV720920:AWV720921 BGR720920:BGR720921 BQN720920:BQN720921 CAJ720920:CAJ720921 CKF720920:CKF720921 CUB720920:CUB720921 DDX720920:DDX720921 DNT720920:DNT720921 DXP720920:DXP720921 EHL720920:EHL720921 ERH720920:ERH720921 FBD720920:FBD720921 FKZ720920:FKZ720921 FUV720920:FUV720921 GER720920:GER720921 GON720920:GON720921 GYJ720920:GYJ720921 HIF720920:HIF720921 HSB720920:HSB720921 IBX720920:IBX720921 ILT720920:ILT720921 IVP720920:IVP720921 JFL720920:JFL720921 JPH720920:JPH720921 JZD720920:JZD720921 KIZ720920:KIZ720921 KSV720920:KSV720921 LCR720920:LCR720921 LMN720920:LMN720921 LWJ720920:LWJ720921 MGF720920:MGF720921 MQB720920:MQB720921 MZX720920:MZX720921 NJT720920:NJT720921 NTP720920:NTP720921 ODL720920:ODL720921 ONH720920:ONH720921 OXD720920:OXD720921 PGZ720920:PGZ720921 PQV720920:PQV720921 QAR720920:QAR720921 QKN720920:QKN720921 QUJ720920:QUJ720921 REF720920:REF720921 ROB720920:ROB720921 RXX720920:RXX720921 SHT720920:SHT720921 SRP720920:SRP720921 TBL720920:TBL720921 TLH720920:TLH720921 TVD720920:TVD720921 UEZ720920:UEZ720921 UOV720920:UOV720921 UYR720920:UYR720921 VIN720920:VIN720921 VSJ720920:VSJ720921 WCF720920:WCF720921 WMB720920:WMB720921 WVX720920:WVX720921 W786456:W786457 JL786456:JL786457 TH786456:TH786457 ADD786456:ADD786457 AMZ786456:AMZ786457 AWV786456:AWV786457 BGR786456:BGR786457 BQN786456:BQN786457 CAJ786456:CAJ786457 CKF786456:CKF786457 CUB786456:CUB786457 DDX786456:DDX786457 DNT786456:DNT786457 DXP786456:DXP786457 EHL786456:EHL786457 ERH786456:ERH786457 FBD786456:FBD786457 FKZ786456:FKZ786457 FUV786456:FUV786457 GER786456:GER786457 GON786456:GON786457 GYJ786456:GYJ786457 HIF786456:HIF786457 HSB786456:HSB786457 IBX786456:IBX786457 ILT786456:ILT786457 IVP786456:IVP786457 JFL786456:JFL786457 JPH786456:JPH786457 JZD786456:JZD786457 KIZ786456:KIZ786457 KSV786456:KSV786457 LCR786456:LCR786457 LMN786456:LMN786457 LWJ786456:LWJ786457 MGF786456:MGF786457 MQB786456:MQB786457 MZX786456:MZX786457 NJT786456:NJT786457 NTP786456:NTP786457 ODL786456:ODL786457 ONH786456:ONH786457 OXD786456:OXD786457 PGZ786456:PGZ786457 PQV786456:PQV786457 QAR786456:QAR786457 QKN786456:QKN786457 QUJ786456:QUJ786457 REF786456:REF786457 ROB786456:ROB786457 RXX786456:RXX786457 SHT786456:SHT786457 SRP786456:SRP786457 TBL786456:TBL786457 TLH786456:TLH786457 TVD786456:TVD786457 UEZ786456:UEZ786457 UOV786456:UOV786457 UYR786456:UYR786457 VIN786456:VIN786457 VSJ786456:VSJ786457 WCF786456:WCF786457 WMB786456:WMB786457 WVX786456:WVX786457 W851992:W851993 JL851992:JL851993 TH851992:TH851993 ADD851992:ADD851993 AMZ851992:AMZ851993 AWV851992:AWV851993 BGR851992:BGR851993 BQN851992:BQN851993 CAJ851992:CAJ851993 CKF851992:CKF851993 CUB851992:CUB851993 DDX851992:DDX851993 DNT851992:DNT851993 DXP851992:DXP851993 EHL851992:EHL851993 ERH851992:ERH851993 FBD851992:FBD851993 FKZ851992:FKZ851993 FUV851992:FUV851993 GER851992:GER851993 GON851992:GON851993 GYJ851992:GYJ851993 HIF851992:HIF851993 HSB851992:HSB851993 IBX851992:IBX851993 ILT851992:ILT851993 IVP851992:IVP851993 JFL851992:JFL851993 JPH851992:JPH851993 JZD851992:JZD851993 KIZ851992:KIZ851993 KSV851992:KSV851993 LCR851992:LCR851993 LMN851992:LMN851993 LWJ851992:LWJ851993 MGF851992:MGF851993 MQB851992:MQB851993 MZX851992:MZX851993 NJT851992:NJT851993 NTP851992:NTP851993 ODL851992:ODL851993 ONH851992:ONH851993 OXD851992:OXD851993 PGZ851992:PGZ851993 PQV851992:PQV851993 QAR851992:QAR851993 QKN851992:QKN851993 QUJ851992:QUJ851993 REF851992:REF851993 ROB851992:ROB851993 RXX851992:RXX851993 SHT851992:SHT851993 SRP851992:SRP851993 TBL851992:TBL851993 TLH851992:TLH851993 TVD851992:TVD851993 UEZ851992:UEZ851993 UOV851992:UOV851993 UYR851992:UYR851993 VIN851992:VIN851993 VSJ851992:VSJ851993 WCF851992:WCF851993 WMB851992:WMB851993 WVX851992:WVX851993 W917528:W917529 JL917528:JL917529 TH917528:TH917529 ADD917528:ADD917529 AMZ917528:AMZ917529 AWV917528:AWV917529 BGR917528:BGR917529 BQN917528:BQN917529 CAJ917528:CAJ917529 CKF917528:CKF917529 CUB917528:CUB917529 DDX917528:DDX917529 DNT917528:DNT917529 DXP917528:DXP917529 EHL917528:EHL917529 ERH917528:ERH917529 FBD917528:FBD917529 FKZ917528:FKZ917529 FUV917528:FUV917529 GER917528:GER917529 GON917528:GON917529 GYJ917528:GYJ917529 HIF917528:HIF917529 HSB917528:HSB917529 IBX917528:IBX917529 ILT917528:ILT917529 IVP917528:IVP917529 JFL917528:JFL917529 JPH917528:JPH917529 JZD917528:JZD917529 KIZ917528:KIZ917529 KSV917528:KSV917529 LCR917528:LCR917529 LMN917528:LMN917529 LWJ917528:LWJ917529 MGF917528:MGF917529 MQB917528:MQB917529 MZX917528:MZX917529 NJT917528:NJT917529 NTP917528:NTP917529 ODL917528:ODL917529 ONH917528:ONH917529 OXD917528:OXD917529 PGZ917528:PGZ917529 PQV917528:PQV917529 QAR917528:QAR917529 QKN917528:QKN917529 QUJ917528:QUJ917529 REF917528:REF917529 ROB917528:ROB917529 RXX917528:RXX917529 SHT917528:SHT917529 SRP917528:SRP917529 TBL917528:TBL917529 TLH917528:TLH917529 TVD917528:TVD917529 UEZ917528:UEZ917529 UOV917528:UOV917529 UYR917528:UYR917529 VIN917528:VIN917529 VSJ917528:VSJ917529 WCF917528:WCF917529 WMB917528:WMB917529 WVX917528:WVX917529 W983064:W983065 JL983064:JL983065 TH983064:TH983065 ADD983064:ADD983065 AMZ983064:AMZ983065 AWV983064:AWV983065 BGR983064:BGR983065 BQN983064:BQN983065 CAJ983064:CAJ983065 CKF983064:CKF983065 CUB983064:CUB983065 DDX983064:DDX983065 DNT983064:DNT983065 DXP983064:DXP983065 EHL983064:EHL983065 ERH983064:ERH983065 FBD983064:FBD983065 FKZ983064:FKZ983065 FUV983064:FUV983065 GER983064:GER983065 GON983064:GON983065 GYJ983064:GYJ983065 HIF983064:HIF983065 HSB983064:HSB983065 IBX983064:IBX983065 ILT983064:ILT983065 IVP983064:IVP983065 JFL983064:JFL983065 JPH983064:JPH983065 JZD983064:JZD983065 KIZ983064:KIZ983065 KSV983064:KSV983065 LCR983064:LCR983065 LMN983064:LMN983065 LWJ983064:LWJ983065 MGF983064:MGF983065 MQB983064:MQB983065 MZX983064:MZX983065 NJT983064:NJT983065 NTP983064:NTP983065 ODL983064:ODL983065 ONH983064:ONH983065 OXD983064:OXD983065 PGZ983064:PGZ983065 PQV983064:PQV983065 QAR983064:QAR983065 QKN983064:QKN983065 QUJ983064:QUJ983065 REF983064:REF983065 ROB983064:ROB983065 RXX983064:RXX983065 SHT983064:SHT983065 SRP983064:SRP983065 TBL983064:TBL983065 TLH983064:TLH983065 TVD983064:TVD983065 UEZ983064:UEZ983065 UOV983064:UOV983065 UYR983064:UYR983065 VIN983064:VIN983065 VSJ983064:VSJ983065 WCF983064:WCF983065 WMB983064:WMB983065 WVX983064:WVX98306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JL24:JL25 WVZ983064:WVZ983065 Y65560:Y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Y131096:Y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Y196632:Y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Y262168:Y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Y327704:Y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Y393240:Y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Y458776:Y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Y524312:Y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Y589848:Y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Y655384:Y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Y720920:Y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Y786456:Y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Y851992:Y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Y917528:Y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Y983064:Y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TH24:TH25 Y24:Y25 W24:W25"/>
    <dataValidation allowBlank="1" promptTitle="checkPeriodRange" sqref="ADC24:ADC25 AMY24:AMY25 AWU24:AWU25 BGQ24:BGQ25 BQM24:BQM25 CAI24:CAI25 CKE24:CKE25 CUA24:CUA25 DDW24:DDW25 DNS24:DNS25 DXO24:DXO25 EHK24:EHK25 ERG24:ERG25 FBC24:FBC25 FKY24:FKY25 FUU24:FUU25 GEQ24:GEQ25 GOM24:GOM25 GYI24:GYI25 HIE24:HIE25 HSA24:HSA25 IBW24:IBW25 ILS24:ILS25 IVO24:IVO25 JFK24:JFK25 JPG24:JPG25 JZC24:JZC25 KIY24:KIY25 KSU24:KSU25 LCQ24:LCQ25 LMM24:LMM25 LWI24:LWI25 MGE24:MGE25 MQA24:MQA25 MZW24:MZW25 NJS24:NJS25 NTO24:NTO25 ODK24:ODK25 ONG24:ONG25 OXC24:OXC25 PGY24:PGY25 PQU24:PQU25 QAQ24:QAQ25 QKM24:QKM25 QUI24:QUI25 REE24:REE25 ROA24:ROA25 RXW24:RXW25 SHS24:SHS25 SRO24:SRO25 TBK24:TBK25 TLG24:TLG25 TVC24:TVC25 UEY24:UEY25 UOU24:UOU25 UYQ24:UYQ25 VIM24:VIM25 VSI24:VSI25 WCE24:WCE25 WMA24:WMA25 WVW24:WVW25 JK24:JK25 WVW983064:WVW983065 V65560:V65561 JK65560:JK65561 TG65560:TG65561 ADC65560:ADC65561 AMY65560:AMY65561 AWU65560:AWU65561 BGQ65560:BGQ65561 BQM65560:BQM65561 CAI65560:CAI65561 CKE65560:CKE65561 CUA65560:CUA65561 DDW65560:DDW65561 DNS65560:DNS65561 DXO65560:DXO65561 EHK65560:EHK65561 ERG65560:ERG65561 FBC65560:FBC65561 FKY65560:FKY65561 FUU65560:FUU65561 GEQ65560:GEQ65561 GOM65560:GOM65561 GYI65560:GYI65561 HIE65560:HIE65561 HSA65560:HSA65561 IBW65560:IBW65561 ILS65560:ILS65561 IVO65560:IVO65561 JFK65560:JFK65561 JPG65560:JPG65561 JZC65560:JZC65561 KIY65560:KIY65561 KSU65560:KSU65561 LCQ65560:LCQ65561 LMM65560:LMM65561 LWI65560:LWI65561 MGE65560:MGE65561 MQA65560:MQA65561 MZW65560:MZW65561 NJS65560:NJS65561 NTO65560:NTO65561 ODK65560:ODK65561 ONG65560:ONG65561 OXC65560:OXC65561 PGY65560:PGY65561 PQU65560:PQU65561 QAQ65560:QAQ65561 QKM65560:QKM65561 QUI65560:QUI65561 REE65560:REE65561 ROA65560:ROA65561 RXW65560:RXW65561 SHS65560:SHS65561 SRO65560:SRO65561 TBK65560:TBK65561 TLG65560:TLG65561 TVC65560:TVC65561 UEY65560:UEY65561 UOU65560:UOU65561 UYQ65560:UYQ65561 VIM65560:VIM65561 VSI65560:VSI65561 WCE65560:WCE65561 WMA65560:WMA65561 WVW65560:WVW65561 V131096:V131097 JK131096:JK131097 TG131096:TG131097 ADC131096:ADC131097 AMY131096:AMY131097 AWU131096:AWU131097 BGQ131096:BGQ131097 BQM131096:BQM131097 CAI131096:CAI131097 CKE131096:CKE131097 CUA131096:CUA131097 DDW131096:DDW131097 DNS131096:DNS131097 DXO131096:DXO131097 EHK131096:EHK131097 ERG131096:ERG131097 FBC131096:FBC131097 FKY131096:FKY131097 FUU131096:FUU131097 GEQ131096:GEQ131097 GOM131096:GOM131097 GYI131096:GYI131097 HIE131096:HIE131097 HSA131096:HSA131097 IBW131096:IBW131097 ILS131096:ILS131097 IVO131096:IVO131097 JFK131096:JFK131097 JPG131096:JPG131097 JZC131096:JZC131097 KIY131096:KIY131097 KSU131096:KSU131097 LCQ131096:LCQ131097 LMM131096:LMM131097 LWI131096:LWI131097 MGE131096:MGE131097 MQA131096:MQA131097 MZW131096:MZW131097 NJS131096:NJS131097 NTO131096:NTO131097 ODK131096:ODK131097 ONG131096:ONG131097 OXC131096:OXC131097 PGY131096:PGY131097 PQU131096:PQU131097 QAQ131096:QAQ131097 QKM131096:QKM131097 QUI131096:QUI131097 REE131096:REE131097 ROA131096:ROA131097 RXW131096:RXW131097 SHS131096:SHS131097 SRO131096:SRO131097 TBK131096:TBK131097 TLG131096:TLG131097 TVC131096:TVC131097 UEY131096:UEY131097 UOU131096:UOU131097 UYQ131096:UYQ131097 VIM131096:VIM131097 VSI131096:VSI131097 WCE131096:WCE131097 WMA131096:WMA131097 WVW131096:WVW131097 V196632:V196633 JK196632:JK196633 TG196632:TG196633 ADC196632:ADC196633 AMY196632:AMY196633 AWU196632:AWU196633 BGQ196632:BGQ196633 BQM196632:BQM196633 CAI196632:CAI196633 CKE196632:CKE196633 CUA196632:CUA196633 DDW196632:DDW196633 DNS196632:DNS196633 DXO196632:DXO196633 EHK196632:EHK196633 ERG196632:ERG196633 FBC196632:FBC196633 FKY196632:FKY196633 FUU196632:FUU196633 GEQ196632:GEQ196633 GOM196632:GOM196633 GYI196632:GYI196633 HIE196632:HIE196633 HSA196632:HSA196633 IBW196632:IBW196633 ILS196632:ILS196633 IVO196632:IVO196633 JFK196632:JFK196633 JPG196632:JPG196633 JZC196632:JZC196633 KIY196632:KIY196633 KSU196632:KSU196633 LCQ196632:LCQ196633 LMM196632:LMM196633 LWI196632:LWI196633 MGE196632:MGE196633 MQA196632:MQA196633 MZW196632:MZW196633 NJS196632:NJS196633 NTO196632:NTO196633 ODK196632:ODK196633 ONG196632:ONG196633 OXC196632:OXC196633 PGY196632:PGY196633 PQU196632:PQU196633 QAQ196632:QAQ196633 QKM196632:QKM196633 QUI196632:QUI196633 REE196632:REE196633 ROA196632:ROA196633 RXW196632:RXW196633 SHS196632:SHS196633 SRO196632:SRO196633 TBK196632:TBK196633 TLG196632:TLG196633 TVC196632:TVC196633 UEY196632:UEY196633 UOU196632:UOU196633 UYQ196632:UYQ196633 VIM196632:VIM196633 VSI196632:VSI196633 WCE196632:WCE196633 WMA196632:WMA196633 WVW196632:WVW196633 V262168:V262169 JK262168:JK262169 TG262168:TG262169 ADC262168:ADC262169 AMY262168:AMY262169 AWU262168:AWU262169 BGQ262168:BGQ262169 BQM262168:BQM262169 CAI262168:CAI262169 CKE262168:CKE262169 CUA262168:CUA262169 DDW262168:DDW262169 DNS262168:DNS262169 DXO262168:DXO262169 EHK262168:EHK262169 ERG262168:ERG262169 FBC262168:FBC262169 FKY262168:FKY262169 FUU262168:FUU262169 GEQ262168:GEQ262169 GOM262168:GOM262169 GYI262168:GYI262169 HIE262168:HIE262169 HSA262168:HSA262169 IBW262168:IBW262169 ILS262168:ILS262169 IVO262168:IVO262169 JFK262168:JFK262169 JPG262168:JPG262169 JZC262168:JZC262169 KIY262168:KIY262169 KSU262168:KSU262169 LCQ262168:LCQ262169 LMM262168:LMM262169 LWI262168:LWI262169 MGE262168:MGE262169 MQA262168:MQA262169 MZW262168:MZW262169 NJS262168:NJS262169 NTO262168:NTO262169 ODK262168:ODK262169 ONG262168:ONG262169 OXC262168:OXC262169 PGY262168:PGY262169 PQU262168:PQU262169 QAQ262168:QAQ262169 QKM262168:QKM262169 QUI262168:QUI262169 REE262168:REE262169 ROA262168:ROA262169 RXW262168:RXW262169 SHS262168:SHS262169 SRO262168:SRO262169 TBK262168:TBK262169 TLG262168:TLG262169 TVC262168:TVC262169 UEY262168:UEY262169 UOU262168:UOU262169 UYQ262168:UYQ262169 VIM262168:VIM262169 VSI262168:VSI262169 WCE262168:WCE262169 WMA262168:WMA262169 WVW262168:WVW262169 V327704:V327705 JK327704:JK327705 TG327704:TG327705 ADC327704:ADC327705 AMY327704:AMY327705 AWU327704:AWU327705 BGQ327704:BGQ327705 BQM327704:BQM327705 CAI327704:CAI327705 CKE327704:CKE327705 CUA327704:CUA327705 DDW327704:DDW327705 DNS327704:DNS327705 DXO327704:DXO327705 EHK327704:EHK327705 ERG327704:ERG327705 FBC327704:FBC327705 FKY327704:FKY327705 FUU327704:FUU327705 GEQ327704:GEQ327705 GOM327704:GOM327705 GYI327704:GYI327705 HIE327704:HIE327705 HSA327704:HSA327705 IBW327704:IBW327705 ILS327704:ILS327705 IVO327704:IVO327705 JFK327704:JFK327705 JPG327704:JPG327705 JZC327704:JZC327705 KIY327704:KIY327705 KSU327704:KSU327705 LCQ327704:LCQ327705 LMM327704:LMM327705 LWI327704:LWI327705 MGE327704:MGE327705 MQA327704:MQA327705 MZW327704:MZW327705 NJS327704:NJS327705 NTO327704:NTO327705 ODK327704:ODK327705 ONG327704:ONG327705 OXC327704:OXC327705 PGY327704:PGY327705 PQU327704:PQU327705 QAQ327704:QAQ327705 QKM327704:QKM327705 QUI327704:QUI327705 REE327704:REE327705 ROA327704:ROA327705 RXW327704:RXW327705 SHS327704:SHS327705 SRO327704:SRO327705 TBK327704:TBK327705 TLG327704:TLG327705 TVC327704:TVC327705 UEY327704:UEY327705 UOU327704:UOU327705 UYQ327704:UYQ327705 VIM327704:VIM327705 VSI327704:VSI327705 WCE327704:WCE327705 WMA327704:WMA327705 WVW327704:WVW327705 V393240:V393241 JK393240:JK393241 TG393240:TG393241 ADC393240:ADC393241 AMY393240:AMY393241 AWU393240:AWU393241 BGQ393240:BGQ393241 BQM393240:BQM393241 CAI393240:CAI393241 CKE393240:CKE393241 CUA393240:CUA393241 DDW393240:DDW393241 DNS393240:DNS393241 DXO393240:DXO393241 EHK393240:EHK393241 ERG393240:ERG393241 FBC393240:FBC393241 FKY393240:FKY393241 FUU393240:FUU393241 GEQ393240:GEQ393241 GOM393240:GOM393241 GYI393240:GYI393241 HIE393240:HIE393241 HSA393240:HSA393241 IBW393240:IBW393241 ILS393240:ILS393241 IVO393240:IVO393241 JFK393240:JFK393241 JPG393240:JPG393241 JZC393240:JZC393241 KIY393240:KIY393241 KSU393240:KSU393241 LCQ393240:LCQ393241 LMM393240:LMM393241 LWI393240:LWI393241 MGE393240:MGE393241 MQA393240:MQA393241 MZW393240:MZW393241 NJS393240:NJS393241 NTO393240:NTO393241 ODK393240:ODK393241 ONG393240:ONG393241 OXC393240:OXC393241 PGY393240:PGY393241 PQU393240:PQU393241 QAQ393240:QAQ393241 QKM393240:QKM393241 QUI393240:QUI393241 REE393240:REE393241 ROA393240:ROA393241 RXW393240:RXW393241 SHS393240:SHS393241 SRO393240:SRO393241 TBK393240:TBK393241 TLG393240:TLG393241 TVC393240:TVC393241 UEY393240:UEY393241 UOU393240:UOU393241 UYQ393240:UYQ393241 VIM393240:VIM393241 VSI393240:VSI393241 WCE393240:WCE393241 WMA393240:WMA393241 WVW393240:WVW393241 V458776:V458777 JK458776:JK458777 TG458776:TG458777 ADC458776:ADC458777 AMY458776:AMY458777 AWU458776:AWU458777 BGQ458776:BGQ458777 BQM458776:BQM458777 CAI458776:CAI458777 CKE458776:CKE458777 CUA458776:CUA458777 DDW458776:DDW458777 DNS458776:DNS458777 DXO458776:DXO458777 EHK458776:EHK458777 ERG458776:ERG458777 FBC458776:FBC458777 FKY458776:FKY458777 FUU458776:FUU458777 GEQ458776:GEQ458777 GOM458776:GOM458777 GYI458776:GYI458777 HIE458776:HIE458777 HSA458776:HSA458777 IBW458776:IBW458777 ILS458776:ILS458777 IVO458776:IVO458777 JFK458776:JFK458777 JPG458776:JPG458777 JZC458776:JZC458777 KIY458776:KIY458777 KSU458776:KSU458777 LCQ458776:LCQ458777 LMM458776:LMM458777 LWI458776:LWI458777 MGE458776:MGE458777 MQA458776:MQA458777 MZW458776:MZW458777 NJS458776:NJS458777 NTO458776:NTO458777 ODK458776:ODK458777 ONG458776:ONG458777 OXC458776:OXC458777 PGY458776:PGY458777 PQU458776:PQU458777 QAQ458776:QAQ458777 QKM458776:QKM458777 QUI458776:QUI458777 REE458776:REE458777 ROA458776:ROA458777 RXW458776:RXW458777 SHS458776:SHS458777 SRO458776:SRO458777 TBK458776:TBK458777 TLG458776:TLG458777 TVC458776:TVC458777 UEY458776:UEY458777 UOU458776:UOU458777 UYQ458776:UYQ458777 VIM458776:VIM458777 VSI458776:VSI458777 WCE458776:WCE458777 WMA458776:WMA458777 WVW458776:WVW458777 V524312:V524313 JK524312:JK524313 TG524312:TG524313 ADC524312:ADC524313 AMY524312:AMY524313 AWU524312:AWU524313 BGQ524312:BGQ524313 BQM524312:BQM524313 CAI524312:CAI524313 CKE524312:CKE524313 CUA524312:CUA524313 DDW524312:DDW524313 DNS524312:DNS524313 DXO524312:DXO524313 EHK524312:EHK524313 ERG524312:ERG524313 FBC524312:FBC524313 FKY524312:FKY524313 FUU524312:FUU524313 GEQ524312:GEQ524313 GOM524312:GOM524313 GYI524312:GYI524313 HIE524312:HIE524313 HSA524312:HSA524313 IBW524312:IBW524313 ILS524312:ILS524313 IVO524312:IVO524313 JFK524312:JFK524313 JPG524312:JPG524313 JZC524312:JZC524313 KIY524312:KIY524313 KSU524312:KSU524313 LCQ524312:LCQ524313 LMM524312:LMM524313 LWI524312:LWI524313 MGE524312:MGE524313 MQA524312:MQA524313 MZW524312:MZW524313 NJS524312:NJS524313 NTO524312:NTO524313 ODK524312:ODK524313 ONG524312:ONG524313 OXC524312:OXC524313 PGY524312:PGY524313 PQU524312:PQU524313 QAQ524312:QAQ524313 QKM524312:QKM524313 QUI524312:QUI524313 REE524312:REE524313 ROA524312:ROA524313 RXW524312:RXW524313 SHS524312:SHS524313 SRO524312:SRO524313 TBK524312:TBK524313 TLG524312:TLG524313 TVC524312:TVC524313 UEY524312:UEY524313 UOU524312:UOU524313 UYQ524312:UYQ524313 VIM524312:VIM524313 VSI524312:VSI524313 WCE524312:WCE524313 WMA524312:WMA524313 WVW524312:WVW524313 V589848:V589849 JK589848:JK589849 TG589848:TG589849 ADC589848:ADC589849 AMY589848:AMY589849 AWU589848:AWU589849 BGQ589848:BGQ589849 BQM589848:BQM589849 CAI589848:CAI589849 CKE589848:CKE589849 CUA589848:CUA589849 DDW589848:DDW589849 DNS589848:DNS589849 DXO589848:DXO589849 EHK589848:EHK589849 ERG589848:ERG589849 FBC589848:FBC589849 FKY589848:FKY589849 FUU589848:FUU589849 GEQ589848:GEQ589849 GOM589848:GOM589849 GYI589848:GYI589849 HIE589848:HIE589849 HSA589848:HSA589849 IBW589848:IBW589849 ILS589848:ILS589849 IVO589848:IVO589849 JFK589848:JFK589849 JPG589848:JPG589849 JZC589848:JZC589849 KIY589848:KIY589849 KSU589848:KSU589849 LCQ589848:LCQ589849 LMM589848:LMM589849 LWI589848:LWI589849 MGE589848:MGE589849 MQA589848:MQA589849 MZW589848:MZW589849 NJS589848:NJS589849 NTO589848:NTO589849 ODK589848:ODK589849 ONG589848:ONG589849 OXC589848:OXC589849 PGY589848:PGY589849 PQU589848:PQU589849 QAQ589848:QAQ589849 QKM589848:QKM589849 QUI589848:QUI589849 REE589848:REE589849 ROA589848:ROA589849 RXW589848:RXW589849 SHS589848:SHS589849 SRO589848:SRO589849 TBK589848:TBK589849 TLG589848:TLG589849 TVC589848:TVC589849 UEY589848:UEY589849 UOU589848:UOU589849 UYQ589848:UYQ589849 VIM589848:VIM589849 VSI589848:VSI589849 WCE589848:WCE589849 WMA589848:WMA589849 WVW589848:WVW589849 V655384:V655385 JK655384:JK655385 TG655384:TG655385 ADC655384:ADC655385 AMY655384:AMY655385 AWU655384:AWU655385 BGQ655384:BGQ655385 BQM655384:BQM655385 CAI655384:CAI655385 CKE655384:CKE655385 CUA655384:CUA655385 DDW655384:DDW655385 DNS655384:DNS655385 DXO655384:DXO655385 EHK655384:EHK655385 ERG655384:ERG655385 FBC655384:FBC655385 FKY655384:FKY655385 FUU655384:FUU655385 GEQ655384:GEQ655385 GOM655384:GOM655385 GYI655384:GYI655385 HIE655384:HIE655385 HSA655384:HSA655385 IBW655384:IBW655385 ILS655384:ILS655385 IVO655384:IVO655385 JFK655384:JFK655385 JPG655384:JPG655385 JZC655384:JZC655385 KIY655384:KIY655385 KSU655384:KSU655385 LCQ655384:LCQ655385 LMM655384:LMM655385 LWI655384:LWI655385 MGE655384:MGE655385 MQA655384:MQA655385 MZW655384:MZW655385 NJS655384:NJS655385 NTO655384:NTO655385 ODK655384:ODK655385 ONG655384:ONG655385 OXC655384:OXC655385 PGY655384:PGY655385 PQU655384:PQU655385 QAQ655384:QAQ655385 QKM655384:QKM655385 QUI655384:QUI655385 REE655384:REE655385 ROA655384:ROA655385 RXW655384:RXW655385 SHS655384:SHS655385 SRO655384:SRO655385 TBK655384:TBK655385 TLG655384:TLG655385 TVC655384:TVC655385 UEY655384:UEY655385 UOU655384:UOU655385 UYQ655384:UYQ655385 VIM655384:VIM655385 VSI655384:VSI655385 WCE655384:WCE655385 WMA655384:WMA655385 WVW655384:WVW655385 V720920:V720921 JK720920:JK720921 TG720920:TG720921 ADC720920:ADC720921 AMY720920:AMY720921 AWU720920:AWU720921 BGQ720920:BGQ720921 BQM720920:BQM720921 CAI720920:CAI720921 CKE720920:CKE720921 CUA720920:CUA720921 DDW720920:DDW720921 DNS720920:DNS720921 DXO720920:DXO720921 EHK720920:EHK720921 ERG720920:ERG720921 FBC720920:FBC720921 FKY720920:FKY720921 FUU720920:FUU720921 GEQ720920:GEQ720921 GOM720920:GOM720921 GYI720920:GYI720921 HIE720920:HIE720921 HSA720920:HSA720921 IBW720920:IBW720921 ILS720920:ILS720921 IVO720920:IVO720921 JFK720920:JFK720921 JPG720920:JPG720921 JZC720920:JZC720921 KIY720920:KIY720921 KSU720920:KSU720921 LCQ720920:LCQ720921 LMM720920:LMM720921 LWI720920:LWI720921 MGE720920:MGE720921 MQA720920:MQA720921 MZW720920:MZW720921 NJS720920:NJS720921 NTO720920:NTO720921 ODK720920:ODK720921 ONG720920:ONG720921 OXC720920:OXC720921 PGY720920:PGY720921 PQU720920:PQU720921 QAQ720920:QAQ720921 QKM720920:QKM720921 QUI720920:QUI720921 REE720920:REE720921 ROA720920:ROA720921 RXW720920:RXW720921 SHS720920:SHS720921 SRO720920:SRO720921 TBK720920:TBK720921 TLG720920:TLG720921 TVC720920:TVC720921 UEY720920:UEY720921 UOU720920:UOU720921 UYQ720920:UYQ720921 VIM720920:VIM720921 VSI720920:VSI720921 WCE720920:WCE720921 WMA720920:WMA720921 WVW720920:WVW720921 V786456:V786457 JK786456:JK786457 TG786456:TG786457 ADC786456:ADC786457 AMY786456:AMY786457 AWU786456:AWU786457 BGQ786456:BGQ786457 BQM786456:BQM786457 CAI786456:CAI786457 CKE786456:CKE786457 CUA786456:CUA786457 DDW786456:DDW786457 DNS786456:DNS786457 DXO786456:DXO786457 EHK786456:EHK786457 ERG786456:ERG786457 FBC786456:FBC786457 FKY786456:FKY786457 FUU786456:FUU786457 GEQ786456:GEQ786457 GOM786456:GOM786457 GYI786456:GYI786457 HIE786456:HIE786457 HSA786456:HSA786457 IBW786456:IBW786457 ILS786456:ILS786457 IVO786456:IVO786457 JFK786456:JFK786457 JPG786456:JPG786457 JZC786456:JZC786457 KIY786456:KIY786457 KSU786456:KSU786457 LCQ786456:LCQ786457 LMM786456:LMM786457 LWI786456:LWI786457 MGE786456:MGE786457 MQA786456:MQA786457 MZW786456:MZW786457 NJS786456:NJS786457 NTO786456:NTO786457 ODK786456:ODK786457 ONG786456:ONG786457 OXC786456:OXC786457 PGY786456:PGY786457 PQU786456:PQU786457 QAQ786456:QAQ786457 QKM786456:QKM786457 QUI786456:QUI786457 REE786456:REE786457 ROA786456:ROA786457 RXW786456:RXW786457 SHS786456:SHS786457 SRO786456:SRO786457 TBK786456:TBK786457 TLG786456:TLG786457 TVC786456:TVC786457 UEY786456:UEY786457 UOU786456:UOU786457 UYQ786456:UYQ786457 VIM786456:VIM786457 VSI786456:VSI786457 WCE786456:WCE786457 WMA786456:WMA786457 WVW786456:WVW786457 V851992:V851993 JK851992:JK851993 TG851992:TG851993 ADC851992:ADC851993 AMY851992:AMY851993 AWU851992:AWU851993 BGQ851992:BGQ851993 BQM851992:BQM851993 CAI851992:CAI851993 CKE851992:CKE851993 CUA851992:CUA851993 DDW851992:DDW851993 DNS851992:DNS851993 DXO851992:DXO851993 EHK851992:EHK851993 ERG851992:ERG851993 FBC851992:FBC851993 FKY851992:FKY851993 FUU851992:FUU851993 GEQ851992:GEQ851993 GOM851992:GOM851993 GYI851992:GYI851993 HIE851992:HIE851993 HSA851992:HSA851993 IBW851992:IBW851993 ILS851992:ILS851993 IVO851992:IVO851993 JFK851992:JFK851993 JPG851992:JPG851993 JZC851992:JZC851993 KIY851992:KIY851993 KSU851992:KSU851993 LCQ851992:LCQ851993 LMM851992:LMM851993 LWI851992:LWI851993 MGE851992:MGE851993 MQA851992:MQA851993 MZW851992:MZW851993 NJS851992:NJS851993 NTO851992:NTO851993 ODK851992:ODK851993 ONG851992:ONG851993 OXC851992:OXC851993 PGY851992:PGY851993 PQU851992:PQU851993 QAQ851992:QAQ851993 QKM851992:QKM851993 QUI851992:QUI851993 REE851992:REE851993 ROA851992:ROA851993 RXW851992:RXW851993 SHS851992:SHS851993 SRO851992:SRO851993 TBK851992:TBK851993 TLG851992:TLG851993 TVC851992:TVC851993 UEY851992:UEY851993 UOU851992:UOU851993 UYQ851992:UYQ851993 VIM851992:VIM851993 VSI851992:VSI851993 WCE851992:WCE851993 WMA851992:WMA851993 WVW851992:WVW851993 V917528:V917529 JK917528:JK917529 TG917528:TG917529 ADC917528:ADC917529 AMY917528:AMY917529 AWU917528:AWU917529 BGQ917528:BGQ917529 BQM917528:BQM917529 CAI917528:CAI917529 CKE917528:CKE917529 CUA917528:CUA917529 DDW917528:DDW917529 DNS917528:DNS917529 DXO917528:DXO917529 EHK917528:EHK917529 ERG917528:ERG917529 FBC917528:FBC917529 FKY917528:FKY917529 FUU917528:FUU917529 GEQ917528:GEQ917529 GOM917528:GOM917529 GYI917528:GYI917529 HIE917528:HIE917529 HSA917528:HSA917529 IBW917528:IBW917529 ILS917528:ILS917529 IVO917528:IVO917529 JFK917528:JFK917529 JPG917528:JPG917529 JZC917528:JZC917529 KIY917528:KIY917529 KSU917528:KSU917529 LCQ917528:LCQ917529 LMM917528:LMM917529 LWI917528:LWI917529 MGE917528:MGE917529 MQA917528:MQA917529 MZW917528:MZW917529 NJS917528:NJS917529 NTO917528:NTO917529 ODK917528:ODK917529 ONG917528:ONG917529 OXC917528:OXC917529 PGY917528:PGY917529 PQU917528:PQU917529 QAQ917528:QAQ917529 QKM917528:QKM917529 QUI917528:QUI917529 REE917528:REE917529 ROA917528:ROA917529 RXW917528:RXW917529 SHS917528:SHS917529 SRO917528:SRO917529 TBK917528:TBK917529 TLG917528:TLG917529 TVC917528:TVC917529 UEY917528:UEY917529 UOU917528:UOU917529 UYQ917528:UYQ917529 VIM917528:VIM917529 VSI917528:VSI917529 WCE917528:WCE917529 WMA917528:WMA917529 WVW917528:WVW917529 V983064:V983065 JK983064:JK983065 TG983064:TG983065 ADC983064:ADC983065 AMY983064:AMY983065 AWU983064:AWU983065 BGQ983064:BGQ983065 BQM983064:BQM983065 CAI983064:CAI983065 CKE983064:CKE983065 CUA983064:CUA983065 DDW983064:DDW983065 DNS983064:DNS983065 DXO983064:DXO983065 EHK983064:EHK983065 ERG983064:ERG983065 FBC983064:FBC983065 FKY983064:FKY983065 FUU983064:FUU983065 GEQ983064:GEQ983065 GOM983064:GOM983065 GYI983064:GYI983065 HIE983064:HIE983065 HSA983064:HSA983065 IBW983064:IBW983065 ILS983064:ILS983065 IVO983064:IVO983065 JFK983064:JFK983065 JPG983064:JPG983065 JZC983064:JZC983065 KIY983064:KIY983065 KSU983064:KSU983065 LCQ983064:LCQ983065 LMM983064:LMM983065 LWI983064:LWI983065 MGE983064:MGE983065 MQA983064:MQA983065 MZW983064:MZW983065 NJS983064:NJS983065 NTO983064:NTO983065 ODK983064:ODK983065 ONG983064:ONG983065 OXC983064:OXC983065 PGY983064:PGY983065 PQU983064:PQU983065 QAQ983064:QAQ983065 QKM983064:QKM983065 QUI983064:QUI983065 REE983064:REE983065 ROA983064:ROA983065 RXW983064:RXW983065 SHS983064:SHS983065 SRO983064:SRO983065 TBK983064:TBK983065 TLG983064:TLG983065 TVC983064:TVC983065 UEY983064:UEY983065 UOU983064:UOU983065 UYQ983064:UYQ983065 VIM983064:VIM983065 VSI983064:VSI983065 WCE983064:WCE983065 WMA983064:WMA983065 TG24:TG25 V24:V25"/>
    <dataValidation allowBlank="1" showInputMessage="1" showErrorMessage="1" prompt="Для выбора выполните двойной щелчок левой клавиши мыши по соответствующей ячейке." sqref="TK24:TK25 X65560:X65562 JM65560:JM65562 TI65560:TI65562 ADE65560:ADE65562 ANA65560:ANA65562 AWW65560:AWW65562 BGS65560:BGS65562 BQO65560:BQO65562 CAK65560:CAK65562 CKG65560:CKG65562 CUC65560:CUC65562 DDY65560:DDY65562 DNU65560:DNU65562 DXQ65560:DXQ65562 EHM65560:EHM65562 ERI65560:ERI65562 FBE65560:FBE65562 FLA65560:FLA65562 FUW65560:FUW65562 GES65560:GES65562 GOO65560:GOO65562 GYK65560:GYK65562 HIG65560:HIG65562 HSC65560:HSC65562 IBY65560:IBY65562 ILU65560:ILU65562 IVQ65560:IVQ65562 JFM65560:JFM65562 JPI65560:JPI65562 JZE65560:JZE65562 KJA65560:KJA65562 KSW65560:KSW65562 LCS65560:LCS65562 LMO65560:LMO65562 LWK65560:LWK65562 MGG65560:MGG65562 MQC65560:MQC65562 MZY65560:MZY65562 NJU65560:NJU65562 NTQ65560:NTQ65562 ODM65560:ODM65562 ONI65560:ONI65562 OXE65560:OXE65562 PHA65560:PHA65562 PQW65560:PQW65562 QAS65560:QAS65562 QKO65560:QKO65562 QUK65560:QUK65562 REG65560:REG65562 ROC65560:ROC65562 RXY65560:RXY65562 SHU65560:SHU65562 SRQ65560:SRQ65562 TBM65560:TBM65562 TLI65560:TLI65562 TVE65560:TVE65562 UFA65560:UFA65562 UOW65560:UOW65562 UYS65560:UYS65562 VIO65560:VIO65562 VSK65560:VSK65562 WCG65560:WCG65562 WMC65560:WMC65562 WVY65560:WVY65562 X131096:X131098 JM131096:JM131098 TI131096:TI131098 ADE131096:ADE131098 ANA131096:ANA131098 AWW131096:AWW131098 BGS131096:BGS131098 BQO131096:BQO131098 CAK131096:CAK131098 CKG131096:CKG131098 CUC131096:CUC131098 DDY131096:DDY131098 DNU131096:DNU131098 DXQ131096:DXQ131098 EHM131096:EHM131098 ERI131096:ERI131098 FBE131096:FBE131098 FLA131096:FLA131098 FUW131096:FUW131098 GES131096:GES131098 GOO131096:GOO131098 GYK131096:GYK131098 HIG131096:HIG131098 HSC131096:HSC131098 IBY131096:IBY131098 ILU131096:ILU131098 IVQ131096:IVQ131098 JFM131096:JFM131098 JPI131096:JPI131098 JZE131096:JZE131098 KJA131096:KJA131098 KSW131096:KSW131098 LCS131096:LCS131098 LMO131096:LMO131098 LWK131096:LWK131098 MGG131096:MGG131098 MQC131096:MQC131098 MZY131096:MZY131098 NJU131096:NJU131098 NTQ131096:NTQ131098 ODM131096:ODM131098 ONI131096:ONI131098 OXE131096:OXE131098 PHA131096:PHA131098 PQW131096:PQW131098 QAS131096:QAS131098 QKO131096:QKO131098 QUK131096:QUK131098 REG131096:REG131098 ROC131096:ROC131098 RXY131096:RXY131098 SHU131096:SHU131098 SRQ131096:SRQ131098 TBM131096:TBM131098 TLI131096:TLI131098 TVE131096:TVE131098 UFA131096:UFA131098 UOW131096:UOW131098 UYS131096:UYS131098 VIO131096:VIO131098 VSK131096:VSK131098 WCG131096:WCG131098 WMC131096:WMC131098 WVY131096:WVY131098 X196632:X196634 JM196632:JM196634 TI196632:TI196634 ADE196632:ADE196634 ANA196632:ANA196634 AWW196632:AWW196634 BGS196632:BGS196634 BQO196632:BQO196634 CAK196632:CAK196634 CKG196632:CKG196634 CUC196632:CUC196634 DDY196632:DDY196634 DNU196632:DNU196634 DXQ196632:DXQ196634 EHM196632:EHM196634 ERI196632:ERI196634 FBE196632:FBE196634 FLA196632:FLA196634 FUW196632:FUW196634 GES196632:GES196634 GOO196632:GOO196634 GYK196632:GYK196634 HIG196632:HIG196634 HSC196632:HSC196634 IBY196632:IBY196634 ILU196632:ILU196634 IVQ196632:IVQ196634 JFM196632:JFM196634 JPI196632:JPI196634 JZE196632:JZE196634 KJA196632:KJA196634 KSW196632:KSW196634 LCS196632:LCS196634 LMO196632:LMO196634 LWK196632:LWK196634 MGG196632:MGG196634 MQC196632:MQC196634 MZY196632:MZY196634 NJU196632:NJU196634 NTQ196632:NTQ196634 ODM196632:ODM196634 ONI196632:ONI196634 OXE196632:OXE196634 PHA196632:PHA196634 PQW196632:PQW196634 QAS196632:QAS196634 QKO196632:QKO196634 QUK196632:QUK196634 REG196632:REG196634 ROC196632:ROC196634 RXY196632:RXY196634 SHU196632:SHU196634 SRQ196632:SRQ196634 TBM196632:TBM196634 TLI196632:TLI196634 TVE196632:TVE196634 UFA196632:UFA196634 UOW196632:UOW196634 UYS196632:UYS196634 VIO196632:VIO196634 VSK196632:VSK196634 WCG196632:WCG196634 WMC196632:WMC196634 WVY196632:WVY196634 X262168:X262170 JM262168:JM262170 TI262168:TI262170 ADE262168:ADE262170 ANA262168:ANA262170 AWW262168:AWW262170 BGS262168:BGS262170 BQO262168:BQO262170 CAK262168:CAK262170 CKG262168:CKG262170 CUC262168:CUC262170 DDY262168:DDY262170 DNU262168:DNU262170 DXQ262168:DXQ262170 EHM262168:EHM262170 ERI262168:ERI262170 FBE262168:FBE262170 FLA262168:FLA262170 FUW262168:FUW262170 GES262168:GES262170 GOO262168:GOO262170 GYK262168:GYK262170 HIG262168:HIG262170 HSC262168:HSC262170 IBY262168:IBY262170 ILU262168:ILU262170 IVQ262168:IVQ262170 JFM262168:JFM262170 JPI262168:JPI262170 JZE262168:JZE262170 KJA262168:KJA262170 KSW262168:KSW262170 LCS262168:LCS262170 LMO262168:LMO262170 LWK262168:LWK262170 MGG262168:MGG262170 MQC262168:MQC262170 MZY262168:MZY262170 NJU262168:NJU262170 NTQ262168:NTQ262170 ODM262168:ODM262170 ONI262168:ONI262170 OXE262168:OXE262170 PHA262168:PHA262170 PQW262168:PQW262170 QAS262168:QAS262170 QKO262168:QKO262170 QUK262168:QUK262170 REG262168:REG262170 ROC262168:ROC262170 RXY262168:RXY262170 SHU262168:SHU262170 SRQ262168:SRQ262170 TBM262168:TBM262170 TLI262168:TLI262170 TVE262168:TVE262170 UFA262168:UFA262170 UOW262168:UOW262170 UYS262168:UYS262170 VIO262168:VIO262170 VSK262168:VSK262170 WCG262168:WCG262170 WMC262168:WMC262170 WVY262168:WVY262170 X327704:X327706 JM327704:JM327706 TI327704:TI327706 ADE327704:ADE327706 ANA327704:ANA327706 AWW327704:AWW327706 BGS327704:BGS327706 BQO327704:BQO327706 CAK327704:CAK327706 CKG327704:CKG327706 CUC327704:CUC327706 DDY327704:DDY327706 DNU327704:DNU327706 DXQ327704:DXQ327706 EHM327704:EHM327706 ERI327704:ERI327706 FBE327704:FBE327706 FLA327704:FLA327706 FUW327704:FUW327706 GES327704:GES327706 GOO327704:GOO327706 GYK327704:GYK327706 HIG327704:HIG327706 HSC327704:HSC327706 IBY327704:IBY327706 ILU327704:ILU327706 IVQ327704:IVQ327706 JFM327704:JFM327706 JPI327704:JPI327706 JZE327704:JZE327706 KJA327704:KJA327706 KSW327704:KSW327706 LCS327704:LCS327706 LMO327704:LMO327706 LWK327704:LWK327706 MGG327704:MGG327706 MQC327704:MQC327706 MZY327704:MZY327706 NJU327704:NJU327706 NTQ327704:NTQ327706 ODM327704:ODM327706 ONI327704:ONI327706 OXE327704:OXE327706 PHA327704:PHA327706 PQW327704:PQW327706 QAS327704:QAS327706 QKO327704:QKO327706 QUK327704:QUK327706 REG327704:REG327706 ROC327704:ROC327706 RXY327704:RXY327706 SHU327704:SHU327706 SRQ327704:SRQ327706 TBM327704:TBM327706 TLI327704:TLI327706 TVE327704:TVE327706 UFA327704:UFA327706 UOW327704:UOW327706 UYS327704:UYS327706 VIO327704:VIO327706 VSK327704:VSK327706 WCG327704:WCG327706 WMC327704:WMC327706 WVY327704:WVY327706 X393240:X393242 JM393240:JM393242 TI393240:TI393242 ADE393240:ADE393242 ANA393240:ANA393242 AWW393240:AWW393242 BGS393240:BGS393242 BQO393240:BQO393242 CAK393240:CAK393242 CKG393240:CKG393242 CUC393240:CUC393242 DDY393240:DDY393242 DNU393240:DNU393242 DXQ393240:DXQ393242 EHM393240:EHM393242 ERI393240:ERI393242 FBE393240:FBE393242 FLA393240:FLA393242 FUW393240:FUW393242 GES393240:GES393242 GOO393240:GOO393242 GYK393240:GYK393242 HIG393240:HIG393242 HSC393240:HSC393242 IBY393240:IBY393242 ILU393240:ILU393242 IVQ393240:IVQ393242 JFM393240:JFM393242 JPI393240:JPI393242 JZE393240:JZE393242 KJA393240:KJA393242 KSW393240:KSW393242 LCS393240:LCS393242 LMO393240:LMO393242 LWK393240:LWK393242 MGG393240:MGG393242 MQC393240:MQC393242 MZY393240:MZY393242 NJU393240:NJU393242 NTQ393240:NTQ393242 ODM393240:ODM393242 ONI393240:ONI393242 OXE393240:OXE393242 PHA393240:PHA393242 PQW393240:PQW393242 QAS393240:QAS393242 QKO393240:QKO393242 QUK393240:QUK393242 REG393240:REG393242 ROC393240:ROC393242 RXY393240:RXY393242 SHU393240:SHU393242 SRQ393240:SRQ393242 TBM393240:TBM393242 TLI393240:TLI393242 TVE393240:TVE393242 UFA393240:UFA393242 UOW393240:UOW393242 UYS393240:UYS393242 VIO393240:VIO393242 VSK393240:VSK393242 WCG393240:WCG393242 WMC393240:WMC393242 WVY393240:WVY393242 X458776:X458778 JM458776:JM458778 TI458776:TI458778 ADE458776:ADE458778 ANA458776:ANA458778 AWW458776:AWW458778 BGS458776:BGS458778 BQO458776:BQO458778 CAK458776:CAK458778 CKG458776:CKG458778 CUC458776:CUC458778 DDY458776:DDY458778 DNU458776:DNU458778 DXQ458776:DXQ458778 EHM458776:EHM458778 ERI458776:ERI458778 FBE458776:FBE458778 FLA458776:FLA458778 FUW458776:FUW458778 GES458776:GES458778 GOO458776:GOO458778 GYK458776:GYK458778 HIG458776:HIG458778 HSC458776:HSC458778 IBY458776:IBY458778 ILU458776:ILU458778 IVQ458776:IVQ458778 JFM458776:JFM458778 JPI458776:JPI458778 JZE458776:JZE458778 KJA458776:KJA458778 KSW458776:KSW458778 LCS458776:LCS458778 LMO458776:LMO458778 LWK458776:LWK458778 MGG458776:MGG458778 MQC458776:MQC458778 MZY458776:MZY458778 NJU458776:NJU458778 NTQ458776:NTQ458778 ODM458776:ODM458778 ONI458776:ONI458778 OXE458776:OXE458778 PHA458776:PHA458778 PQW458776:PQW458778 QAS458776:QAS458778 QKO458776:QKO458778 QUK458776:QUK458778 REG458776:REG458778 ROC458776:ROC458778 RXY458776:RXY458778 SHU458776:SHU458778 SRQ458776:SRQ458778 TBM458776:TBM458778 TLI458776:TLI458778 TVE458776:TVE458778 UFA458776:UFA458778 UOW458776:UOW458778 UYS458776:UYS458778 VIO458776:VIO458778 VSK458776:VSK458778 WCG458776:WCG458778 WMC458776:WMC458778 WVY458776:WVY458778 X524312:X524314 JM524312:JM524314 TI524312:TI524314 ADE524312:ADE524314 ANA524312:ANA524314 AWW524312:AWW524314 BGS524312:BGS524314 BQO524312:BQO524314 CAK524312:CAK524314 CKG524312:CKG524314 CUC524312:CUC524314 DDY524312:DDY524314 DNU524312:DNU524314 DXQ524312:DXQ524314 EHM524312:EHM524314 ERI524312:ERI524314 FBE524312:FBE524314 FLA524312:FLA524314 FUW524312:FUW524314 GES524312:GES524314 GOO524312:GOO524314 GYK524312:GYK524314 HIG524312:HIG524314 HSC524312:HSC524314 IBY524312:IBY524314 ILU524312:ILU524314 IVQ524312:IVQ524314 JFM524312:JFM524314 JPI524312:JPI524314 JZE524312:JZE524314 KJA524312:KJA524314 KSW524312:KSW524314 LCS524312:LCS524314 LMO524312:LMO524314 LWK524312:LWK524314 MGG524312:MGG524314 MQC524312:MQC524314 MZY524312:MZY524314 NJU524312:NJU524314 NTQ524312:NTQ524314 ODM524312:ODM524314 ONI524312:ONI524314 OXE524312:OXE524314 PHA524312:PHA524314 PQW524312:PQW524314 QAS524312:QAS524314 QKO524312:QKO524314 QUK524312:QUK524314 REG524312:REG524314 ROC524312:ROC524314 RXY524312:RXY524314 SHU524312:SHU524314 SRQ524312:SRQ524314 TBM524312:TBM524314 TLI524312:TLI524314 TVE524312:TVE524314 UFA524312:UFA524314 UOW524312:UOW524314 UYS524312:UYS524314 VIO524312:VIO524314 VSK524312:VSK524314 WCG524312:WCG524314 WMC524312:WMC524314 WVY524312:WVY524314 X589848:X589850 JM589848:JM589850 TI589848:TI589850 ADE589848:ADE589850 ANA589848:ANA589850 AWW589848:AWW589850 BGS589848:BGS589850 BQO589848:BQO589850 CAK589848:CAK589850 CKG589848:CKG589850 CUC589848:CUC589850 DDY589848:DDY589850 DNU589848:DNU589850 DXQ589848:DXQ589850 EHM589848:EHM589850 ERI589848:ERI589850 FBE589848:FBE589850 FLA589848:FLA589850 FUW589848:FUW589850 GES589848:GES589850 GOO589848:GOO589850 GYK589848:GYK589850 HIG589848:HIG589850 HSC589848:HSC589850 IBY589848:IBY589850 ILU589848:ILU589850 IVQ589848:IVQ589850 JFM589848:JFM589850 JPI589848:JPI589850 JZE589848:JZE589850 KJA589848:KJA589850 KSW589848:KSW589850 LCS589848:LCS589850 LMO589848:LMO589850 LWK589848:LWK589850 MGG589848:MGG589850 MQC589848:MQC589850 MZY589848:MZY589850 NJU589848:NJU589850 NTQ589848:NTQ589850 ODM589848:ODM589850 ONI589848:ONI589850 OXE589848:OXE589850 PHA589848:PHA589850 PQW589848:PQW589850 QAS589848:QAS589850 QKO589848:QKO589850 QUK589848:QUK589850 REG589848:REG589850 ROC589848:ROC589850 RXY589848:RXY589850 SHU589848:SHU589850 SRQ589848:SRQ589850 TBM589848:TBM589850 TLI589848:TLI589850 TVE589848:TVE589850 UFA589848:UFA589850 UOW589848:UOW589850 UYS589848:UYS589850 VIO589848:VIO589850 VSK589848:VSK589850 WCG589848:WCG589850 WMC589848:WMC589850 WVY589848:WVY589850 X655384:X655386 JM655384:JM655386 TI655384:TI655386 ADE655384:ADE655386 ANA655384:ANA655386 AWW655384:AWW655386 BGS655384:BGS655386 BQO655384:BQO655386 CAK655384:CAK655386 CKG655384:CKG655386 CUC655384:CUC655386 DDY655384:DDY655386 DNU655384:DNU655386 DXQ655384:DXQ655386 EHM655384:EHM655386 ERI655384:ERI655386 FBE655384:FBE655386 FLA655384:FLA655386 FUW655384:FUW655386 GES655384:GES655386 GOO655384:GOO655386 GYK655384:GYK655386 HIG655384:HIG655386 HSC655384:HSC655386 IBY655384:IBY655386 ILU655384:ILU655386 IVQ655384:IVQ655386 JFM655384:JFM655386 JPI655384:JPI655386 JZE655384:JZE655386 KJA655384:KJA655386 KSW655384:KSW655386 LCS655384:LCS655386 LMO655384:LMO655386 LWK655384:LWK655386 MGG655384:MGG655386 MQC655384:MQC655386 MZY655384:MZY655386 NJU655384:NJU655386 NTQ655384:NTQ655386 ODM655384:ODM655386 ONI655384:ONI655386 OXE655384:OXE655386 PHA655384:PHA655386 PQW655384:PQW655386 QAS655384:QAS655386 QKO655384:QKO655386 QUK655384:QUK655386 REG655384:REG655386 ROC655384:ROC655386 RXY655384:RXY655386 SHU655384:SHU655386 SRQ655384:SRQ655386 TBM655384:TBM655386 TLI655384:TLI655386 TVE655384:TVE655386 UFA655384:UFA655386 UOW655384:UOW655386 UYS655384:UYS655386 VIO655384:VIO655386 VSK655384:VSK655386 WCG655384:WCG655386 WMC655384:WMC655386 WVY655384:WVY655386 X720920:X720922 JM720920:JM720922 TI720920:TI720922 ADE720920:ADE720922 ANA720920:ANA720922 AWW720920:AWW720922 BGS720920:BGS720922 BQO720920:BQO720922 CAK720920:CAK720922 CKG720920:CKG720922 CUC720920:CUC720922 DDY720920:DDY720922 DNU720920:DNU720922 DXQ720920:DXQ720922 EHM720920:EHM720922 ERI720920:ERI720922 FBE720920:FBE720922 FLA720920:FLA720922 FUW720920:FUW720922 GES720920:GES720922 GOO720920:GOO720922 GYK720920:GYK720922 HIG720920:HIG720922 HSC720920:HSC720922 IBY720920:IBY720922 ILU720920:ILU720922 IVQ720920:IVQ720922 JFM720920:JFM720922 JPI720920:JPI720922 JZE720920:JZE720922 KJA720920:KJA720922 KSW720920:KSW720922 LCS720920:LCS720922 LMO720920:LMO720922 LWK720920:LWK720922 MGG720920:MGG720922 MQC720920:MQC720922 MZY720920:MZY720922 NJU720920:NJU720922 NTQ720920:NTQ720922 ODM720920:ODM720922 ONI720920:ONI720922 OXE720920:OXE720922 PHA720920:PHA720922 PQW720920:PQW720922 QAS720920:QAS720922 QKO720920:QKO720922 QUK720920:QUK720922 REG720920:REG720922 ROC720920:ROC720922 RXY720920:RXY720922 SHU720920:SHU720922 SRQ720920:SRQ720922 TBM720920:TBM720922 TLI720920:TLI720922 TVE720920:TVE720922 UFA720920:UFA720922 UOW720920:UOW720922 UYS720920:UYS720922 VIO720920:VIO720922 VSK720920:VSK720922 WCG720920:WCG720922 WMC720920:WMC720922 WVY720920:WVY720922 X786456:X786458 JM786456:JM786458 TI786456:TI786458 ADE786456:ADE786458 ANA786456:ANA786458 AWW786456:AWW786458 BGS786456:BGS786458 BQO786456:BQO786458 CAK786456:CAK786458 CKG786456:CKG786458 CUC786456:CUC786458 DDY786456:DDY786458 DNU786456:DNU786458 DXQ786456:DXQ786458 EHM786456:EHM786458 ERI786456:ERI786458 FBE786456:FBE786458 FLA786456:FLA786458 FUW786456:FUW786458 GES786456:GES786458 GOO786456:GOO786458 GYK786456:GYK786458 HIG786456:HIG786458 HSC786456:HSC786458 IBY786456:IBY786458 ILU786456:ILU786458 IVQ786456:IVQ786458 JFM786456:JFM786458 JPI786456:JPI786458 JZE786456:JZE786458 KJA786456:KJA786458 KSW786456:KSW786458 LCS786456:LCS786458 LMO786456:LMO786458 LWK786456:LWK786458 MGG786456:MGG786458 MQC786456:MQC786458 MZY786456:MZY786458 NJU786456:NJU786458 NTQ786456:NTQ786458 ODM786456:ODM786458 ONI786456:ONI786458 OXE786456:OXE786458 PHA786456:PHA786458 PQW786456:PQW786458 QAS786456:QAS786458 QKO786456:QKO786458 QUK786456:QUK786458 REG786456:REG786458 ROC786456:ROC786458 RXY786456:RXY786458 SHU786456:SHU786458 SRQ786456:SRQ786458 TBM786456:TBM786458 TLI786456:TLI786458 TVE786456:TVE786458 UFA786456:UFA786458 UOW786456:UOW786458 UYS786456:UYS786458 VIO786456:VIO786458 VSK786456:VSK786458 WCG786456:WCG786458 WMC786456:WMC786458 WVY786456:WVY786458 X851992:X851994 JM851992:JM851994 TI851992:TI851994 ADE851992:ADE851994 ANA851992:ANA851994 AWW851992:AWW851994 BGS851992:BGS851994 BQO851992:BQO851994 CAK851992:CAK851994 CKG851992:CKG851994 CUC851992:CUC851994 DDY851992:DDY851994 DNU851992:DNU851994 DXQ851992:DXQ851994 EHM851992:EHM851994 ERI851992:ERI851994 FBE851992:FBE851994 FLA851992:FLA851994 FUW851992:FUW851994 GES851992:GES851994 GOO851992:GOO851994 GYK851992:GYK851994 HIG851992:HIG851994 HSC851992:HSC851994 IBY851992:IBY851994 ILU851992:ILU851994 IVQ851992:IVQ851994 JFM851992:JFM851994 JPI851992:JPI851994 JZE851992:JZE851994 KJA851992:KJA851994 KSW851992:KSW851994 LCS851992:LCS851994 LMO851992:LMO851994 LWK851992:LWK851994 MGG851992:MGG851994 MQC851992:MQC851994 MZY851992:MZY851994 NJU851992:NJU851994 NTQ851992:NTQ851994 ODM851992:ODM851994 ONI851992:ONI851994 OXE851992:OXE851994 PHA851992:PHA851994 PQW851992:PQW851994 QAS851992:QAS851994 QKO851992:QKO851994 QUK851992:QUK851994 REG851992:REG851994 ROC851992:ROC851994 RXY851992:RXY851994 SHU851992:SHU851994 SRQ851992:SRQ851994 TBM851992:TBM851994 TLI851992:TLI851994 TVE851992:TVE851994 UFA851992:UFA851994 UOW851992:UOW851994 UYS851992:UYS851994 VIO851992:VIO851994 VSK851992:VSK851994 WCG851992:WCG851994 WMC851992:WMC851994 WVY851992:WVY851994 X917528:X917530 JM917528:JM917530 TI917528:TI917530 ADE917528:ADE917530 ANA917528:ANA917530 AWW917528:AWW917530 BGS917528:BGS917530 BQO917528:BQO917530 CAK917528:CAK917530 CKG917528:CKG917530 CUC917528:CUC917530 DDY917528:DDY917530 DNU917528:DNU917530 DXQ917528:DXQ917530 EHM917528:EHM917530 ERI917528:ERI917530 FBE917528:FBE917530 FLA917528:FLA917530 FUW917528:FUW917530 GES917528:GES917530 GOO917528:GOO917530 GYK917528:GYK917530 HIG917528:HIG917530 HSC917528:HSC917530 IBY917528:IBY917530 ILU917528:ILU917530 IVQ917528:IVQ917530 JFM917528:JFM917530 JPI917528:JPI917530 JZE917528:JZE917530 KJA917528:KJA917530 KSW917528:KSW917530 LCS917528:LCS917530 LMO917528:LMO917530 LWK917528:LWK917530 MGG917528:MGG917530 MQC917528:MQC917530 MZY917528:MZY917530 NJU917528:NJU917530 NTQ917528:NTQ917530 ODM917528:ODM917530 ONI917528:ONI917530 OXE917528:OXE917530 PHA917528:PHA917530 PQW917528:PQW917530 QAS917528:QAS917530 QKO917528:QKO917530 QUK917528:QUK917530 REG917528:REG917530 ROC917528:ROC917530 RXY917528:RXY917530 SHU917528:SHU917530 SRQ917528:SRQ917530 TBM917528:TBM917530 TLI917528:TLI917530 TVE917528:TVE917530 UFA917528:UFA917530 UOW917528:UOW917530 UYS917528:UYS917530 VIO917528:VIO917530 VSK917528:VSK917530 WCG917528:WCG917530 WMC917528:WMC917530 WVY917528:WVY917530 X983064:X983066 JM983064:JM983066 TI983064:TI983066 ADE983064:ADE983066 ANA983064:ANA983066 AWW983064:AWW983066 BGS983064:BGS983066 BQO983064:BQO983066 CAK983064:CAK983066 CKG983064:CKG983066 CUC983064:CUC983066 DDY983064:DDY983066 DNU983064:DNU983066 DXQ983064:DXQ983066 EHM983064:EHM983066 ERI983064:ERI983066 FBE983064:FBE983066 FLA983064:FLA983066 FUW983064:FUW983066 GES983064:GES983066 GOO983064:GOO983066 GYK983064:GYK983066 HIG983064:HIG983066 HSC983064:HSC983066 IBY983064:IBY983066 ILU983064:ILU983066 IVQ983064:IVQ983066 JFM983064:JFM983066 JPI983064:JPI983066 JZE983064:JZE983066 KJA983064:KJA983066 KSW983064:KSW983066 LCS983064:LCS983066 LMO983064:LMO983066 LWK983064:LWK983066 MGG983064:MGG983066 MQC983064:MQC983066 MZY983064:MZY983066 NJU983064:NJU983066 NTQ983064:NTQ983066 ODM983064:ODM983066 ONI983064:ONI983066 OXE983064:OXE983066 PHA983064:PHA983066 PQW983064:PQW983066 QAS983064:QAS983066 QKO983064:QKO983066 QUK983064:QUK983066 REG983064:REG983066 ROC983064:ROC983066 RXY983064:RXY983066 SHU983064:SHU983066 SRQ983064:SRQ983066 TBM983064:TBM983066 TLI983064:TLI983066 TVE983064:TVE983066 UFA983064:UFA983066 UOW983064:UOW983066 UYS983064:UYS983066 VIO983064:VIO983066 VSK983064:VSK983066 WCG983064:WCG983066 WMC983064:WMC983066 WVY983064:WVY983066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WWA983064:WWA983065 Z131096:Z131097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Z196632:Z196633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Z262168:Z262169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Z327704:Z327705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Z393240:Z393241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Z458776:Z458777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Z524312:Z524313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Z589848:Z589849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Z655384:Z655385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Z720920:Z720921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Z786456:Z786457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Z851992:Z851993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Z917528:Z917529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Z983064:Z983065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Z65560:Z65561 WMC24:WMC26 WCG24:WCG26 VSK24:VSK26 VIO24:VIO26 UYS24:UYS26 UOW24:UOW26 UFA24:UFA26 TVE24:TVE26 TLI24:TLI26 TBM24:TBM26 SRQ24:SRQ26 SHU24:SHU26 RXY24:RXY26 ROC24:ROC26 REG24:REG26 QUK24:QUK26 QKO24:QKO26 QAS24:QAS26 PQW24:PQW26 PHA24:PHA26 OXE24:OXE26 ONI24:ONI26 ODM24:ODM26 NTQ24:NTQ26 NJU24:NJU26 MZY24:MZY26 MQC24:MQC26 MGG24:MGG26 LWK24:LWK26 LMO24:LMO26 LCS24:LCS26 KSW24:KSW26 KJA24:KJA26 JZE24:JZE26 JPI24:JPI26 JFM24:JFM26 IVQ24:IVQ26 ILU24:ILU26 IBY24:IBY26 HSC24:HSC26 HIG24:HIG26 GYK24:GYK26 GOO24:GOO26 GES24:GES26 FUW24:FUW26 FLA24:FLA26 FBE24:FBE26 ERI24:ERI26 EHM24:EHM26 DXQ24:DXQ26 DNU24:DNU26 DDY24:DDY26 CUC24:CUC26 CKG24:CKG26 CAK24:CAK26 BQO24:BQO26 BGS24:BGS26 AWW24:AWW26 ANA24:ANA26 ADE24:ADE26 TI24:TI26 JM24:JM26 WVY24:WVY26 JO24:JO25 Z24:Z25 X24:X26"/>
    <dataValidation type="textLength" operator="lessThanOrEqual" allowBlank="1" showInputMessage="1" showErrorMessage="1" errorTitle="Ошибка" error="Допускается ввод не более 900 символов!" prompt="Укажите поставщика" sqref="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JB25 WVN983065 M65561 JB65561 SX65561 ACT65561 AMP65561 AWL65561 BGH65561 BQD65561 BZZ65561 CJV65561 CTR65561 DDN65561 DNJ65561 DXF65561 EHB65561 EQX65561 FAT65561 FKP65561 FUL65561 GEH65561 GOD65561 GXZ65561 HHV65561 HRR65561 IBN65561 ILJ65561 IVF65561 JFB65561 JOX65561 JYT65561 KIP65561 KSL65561 LCH65561 LMD65561 LVZ65561 MFV65561 MPR65561 MZN65561 NJJ65561 NTF65561 ODB65561 OMX65561 OWT65561 PGP65561 PQL65561 QAH65561 QKD65561 QTZ65561 RDV65561 RNR65561 RXN65561 SHJ65561 SRF65561 TBB65561 TKX65561 TUT65561 UEP65561 UOL65561 UYH65561 VID65561 VRZ65561 WBV65561 WLR65561 WVN65561 M131097 JB131097 SX131097 ACT131097 AMP131097 AWL131097 BGH131097 BQD131097 BZZ131097 CJV131097 CTR131097 DDN131097 DNJ131097 DXF131097 EHB131097 EQX131097 FAT131097 FKP131097 FUL131097 GEH131097 GOD131097 GXZ131097 HHV131097 HRR131097 IBN131097 ILJ131097 IVF131097 JFB131097 JOX131097 JYT131097 KIP131097 KSL131097 LCH131097 LMD131097 LVZ131097 MFV131097 MPR131097 MZN131097 NJJ131097 NTF131097 ODB131097 OMX131097 OWT131097 PGP131097 PQL131097 QAH131097 QKD131097 QTZ131097 RDV131097 RNR131097 RXN131097 SHJ131097 SRF131097 TBB131097 TKX131097 TUT131097 UEP131097 UOL131097 UYH131097 VID131097 VRZ131097 WBV131097 WLR131097 WVN131097 M196633 JB196633 SX196633 ACT196633 AMP196633 AWL196633 BGH196633 BQD196633 BZZ196633 CJV196633 CTR196633 DDN196633 DNJ196633 DXF196633 EHB196633 EQX196633 FAT196633 FKP196633 FUL196633 GEH196633 GOD196633 GXZ196633 HHV196633 HRR196633 IBN196633 ILJ196633 IVF196633 JFB196633 JOX196633 JYT196633 KIP196633 KSL196633 LCH196633 LMD196633 LVZ196633 MFV196633 MPR196633 MZN196633 NJJ196633 NTF196633 ODB196633 OMX196633 OWT196633 PGP196633 PQL196633 QAH196633 QKD196633 QTZ196633 RDV196633 RNR196633 RXN196633 SHJ196633 SRF196633 TBB196633 TKX196633 TUT196633 UEP196633 UOL196633 UYH196633 VID196633 VRZ196633 WBV196633 WLR196633 WVN196633 M262169 JB262169 SX262169 ACT262169 AMP262169 AWL262169 BGH262169 BQD262169 BZZ262169 CJV262169 CTR262169 DDN262169 DNJ262169 DXF262169 EHB262169 EQX262169 FAT262169 FKP262169 FUL262169 GEH262169 GOD262169 GXZ262169 HHV262169 HRR262169 IBN262169 ILJ262169 IVF262169 JFB262169 JOX262169 JYT262169 KIP262169 KSL262169 LCH262169 LMD262169 LVZ262169 MFV262169 MPR262169 MZN262169 NJJ262169 NTF262169 ODB262169 OMX262169 OWT262169 PGP262169 PQL262169 QAH262169 QKD262169 QTZ262169 RDV262169 RNR262169 RXN262169 SHJ262169 SRF262169 TBB262169 TKX262169 TUT262169 UEP262169 UOL262169 UYH262169 VID262169 VRZ262169 WBV262169 WLR262169 WVN262169 M327705 JB327705 SX327705 ACT327705 AMP327705 AWL327705 BGH327705 BQD327705 BZZ327705 CJV327705 CTR327705 DDN327705 DNJ327705 DXF327705 EHB327705 EQX327705 FAT327705 FKP327705 FUL327705 GEH327705 GOD327705 GXZ327705 HHV327705 HRR327705 IBN327705 ILJ327705 IVF327705 JFB327705 JOX327705 JYT327705 KIP327705 KSL327705 LCH327705 LMD327705 LVZ327705 MFV327705 MPR327705 MZN327705 NJJ327705 NTF327705 ODB327705 OMX327705 OWT327705 PGP327705 PQL327705 QAH327705 QKD327705 QTZ327705 RDV327705 RNR327705 RXN327705 SHJ327705 SRF327705 TBB327705 TKX327705 TUT327705 UEP327705 UOL327705 UYH327705 VID327705 VRZ327705 WBV327705 WLR327705 WVN327705 M393241 JB393241 SX393241 ACT393241 AMP393241 AWL393241 BGH393241 BQD393241 BZZ393241 CJV393241 CTR393241 DDN393241 DNJ393241 DXF393241 EHB393241 EQX393241 FAT393241 FKP393241 FUL393241 GEH393241 GOD393241 GXZ393241 HHV393241 HRR393241 IBN393241 ILJ393241 IVF393241 JFB393241 JOX393241 JYT393241 KIP393241 KSL393241 LCH393241 LMD393241 LVZ393241 MFV393241 MPR393241 MZN393241 NJJ393241 NTF393241 ODB393241 OMX393241 OWT393241 PGP393241 PQL393241 QAH393241 QKD393241 QTZ393241 RDV393241 RNR393241 RXN393241 SHJ393241 SRF393241 TBB393241 TKX393241 TUT393241 UEP393241 UOL393241 UYH393241 VID393241 VRZ393241 WBV393241 WLR393241 WVN393241 M458777 JB458777 SX458777 ACT458777 AMP458777 AWL458777 BGH458777 BQD458777 BZZ458777 CJV458777 CTR458777 DDN458777 DNJ458777 DXF458777 EHB458777 EQX458777 FAT458777 FKP458777 FUL458777 GEH458777 GOD458777 GXZ458777 HHV458777 HRR458777 IBN458777 ILJ458777 IVF458777 JFB458777 JOX458777 JYT458777 KIP458777 KSL458777 LCH458777 LMD458777 LVZ458777 MFV458777 MPR458777 MZN458777 NJJ458777 NTF458777 ODB458777 OMX458777 OWT458777 PGP458777 PQL458777 QAH458777 QKD458777 QTZ458777 RDV458777 RNR458777 RXN458777 SHJ458777 SRF458777 TBB458777 TKX458777 TUT458777 UEP458777 UOL458777 UYH458777 VID458777 VRZ458777 WBV458777 WLR458777 WVN458777 M524313 JB524313 SX524313 ACT524313 AMP524313 AWL524313 BGH524313 BQD524313 BZZ524313 CJV524313 CTR524313 DDN524313 DNJ524313 DXF524313 EHB524313 EQX524313 FAT524313 FKP524313 FUL524313 GEH524313 GOD524313 GXZ524313 HHV524313 HRR524313 IBN524313 ILJ524313 IVF524313 JFB524313 JOX524313 JYT524313 KIP524313 KSL524313 LCH524313 LMD524313 LVZ524313 MFV524313 MPR524313 MZN524313 NJJ524313 NTF524313 ODB524313 OMX524313 OWT524313 PGP524313 PQL524313 QAH524313 QKD524313 QTZ524313 RDV524313 RNR524313 RXN524313 SHJ524313 SRF524313 TBB524313 TKX524313 TUT524313 UEP524313 UOL524313 UYH524313 VID524313 VRZ524313 WBV524313 WLR524313 WVN524313 M589849 JB589849 SX589849 ACT589849 AMP589849 AWL589849 BGH589849 BQD589849 BZZ589849 CJV589849 CTR589849 DDN589849 DNJ589849 DXF589849 EHB589849 EQX589849 FAT589849 FKP589849 FUL589849 GEH589849 GOD589849 GXZ589849 HHV589849 HRR589849 IBN589849 ILJ589849 IVF589849 JFB589849 JOX589849 JYT589849 KIP589849 KSL589849 LCH589849 LMD589849 LVZ589849 MFV589849 MPR589849 MZN589849 NJJ589849 NTF589849 ODB589849 OMX589849 OWT589849 PGP589849 PQL589849 QAH589849 QKD589849 QTZ589849 RDV589849 RNR589849 RXN589849 SHJ589849 SRF589849 TBB589849 TKX589849 TUT589849 UEP589849 UOL589849 UYH589849 VID589849 VRZ589849 WBV589849 WLR589849 WVN589849 M655385 JB655385 SX655385 ACT655385 AMP655385 AWL655385 BGH655385 BQD655385 BZZ655385 CJV655385 CTR655385 DDN655385 DNJ655385 DXF655385 EHB655385 EQX655385 FAT655385 FKP655385 FUL655385 GEH655385 GOD655385 GXZ655385 HHV655385 HRR655385 IBN655385 ILJ655385 IVF655385 JFB655385 JOX655385 JYT655385 KIP655385 KSL655385 LCH655385 LMD655385 LVZ655385 MFV655385 MPR655385 MZN655385 NJJ655385 NTF655385 ODB655385 OMX655385 OWT655385 PGP655385 PQL655385 QAH655385 QKD655385 QTZ655385 RDV655385 RNR655385 RXN655385 SHJ655385 SRF655385 TBB655385 TKX655385 TUT655385 UEP655385 UOL655385 UYH655385 VID655385 VRZ655385 WBV655385 WLR655385 WVN655385 M720921 JB720921 SX720921 ACT720921 AMP720921 AWL720921 BGH720921 BQD720921 BZZ720921 CJV720921 CTR720921 DDN720921 DNJ720921 DXF720921 EHB720921 EQX720921 FAT720921 FKP720921 FUL720921 GEH720921 GOD720921 GXZ720921 HHV720921 HRR720921 IBN720921 ILJ720921 IVF720921 JFB720921 JOX720921 JYT720921 KIP720921 KSL720921 LCH720921 LMD720921 LVZ720921 MFV720921 MPR720921 MZN720921 NJJ720921 NTF720921 ODB720921 OMX720921 OWT720921 PGP720921 PQL720921 QAH720921 QKD720921 QTZ720921 RDV720921 RNR720921 RXN720921 SHJ720921 SRF720921 TBB720921 TKX720921 TUT720921 UEP720921 UOL720921 UYH720921 VID720921 VRZ720921 WBV720921 WLR720921 WVN720921 M786457 JB786457 SX786457 ACT786457 AMP786457 AWL786457 BGH786457 BQD786457 BZZ786457 CJV786457 CTR786457 DDN786457 DNJ786457 DXF786457 EHB786457 EQX786457 FAT786457 FKP786457 FUL786457 GEH786457 GOD786457 GXZ786457 HHV786457 HRR786457 IBN786457 ILJ786457 IVF786457 JFB786457 JOX786457 JYT786457 KIP786457 KSL786457 LCH786457 LMD786457 LVZ786457 MFV786457 MPR786457 MZN786457 NJJ786457 NTF786457 ODB786457 OMX786457 OWT786457 PGP786457 PQL786457 QAH786457 QKD786457 QTZ786457 RDV786457 RNR786457 RXN786457 SHJ786457 SRF786457 TBB786457 TKX786457 TUT786457 UEP786457 UOL786457 UYH786457 VID786457 VRZ786457 WBV786457 WLR786457 WVN786457 M851993 JB851993 SX851993 ACT851993 AMP851993 AWL851993 BGH851993 BQD851993 BZZ851993 CJV851993 CTR851993 DDN851993 DNJ851993 DXF851993 EHB851993 EQX851993 FAT851993 FKP851993 FUL851993 GEH851993 GOD851993 GXZ851993 HHV851993 HRR851993 IBN851993 ILJ851993 IVF851993 JFB851993 JOX851993 JYT851993 KIP851993 KSL851993 LCH851993 LMD851993 LVZ851993 MFV851993 MPR851993 MZN851993 NJJ851993 NTF851993 ODB851993 OMX851993 OWT851993 PGP851993 PQL851993 QAH851993 QKD851993 QTZ851993 RDV851993 RNR851993 RXN851993 SHJ851993 SRF851993 TBB851993 TKX851993 TUT851993 UEP851993 UOL851993 UYH851993 VID851993 VRZ851993 WBV851993 WLR851993 WVN851993 M917529 JB917529 SX917529 ACT917529 AMP917529 AWL917529 BGH917529 BQD917529 BZZ917529 CJV917529 CTR917529 DDN917529 DNJ917529 DXF917529 EHB917529 EQX917529 FAT917529 FKP917529 FUL917529 GEH917529 GOD917529 GXZ917529 HHV917529 HRR917529 IBN917529 ILJ917529 IVF917529 JFB917529 JOX917529 JYT917529 KIP917529 KSL917529 LCH917529 LMD917529 LVZ917529 MFV917529 MPR917529 MZN917529 NJJ917529 NTF917529 ODB917529 OMX917529 OWT917529 PGP917529 PQL917529 QAH917529 QKD917529 QTZ917529 RDV917529 RNR917529 RXN917529 SHJ917529 SRF917529 TBB917529 TKX917529 TUT917529 UEP917529 UOL917529 UYH917529 VID917529 VRZ917529 WBV917529 WLR917529 WVN917529 M983065 JB983065 SX983065 ACT983065 AMP983065 AWL983065 BGH983065 BQD983065 BZZ983065 CJV983065 CTR983065 DDN983065 DNJ983065 DXF983065 EHB983065 EQX983065 FAT983065 FKP983065 FUL983065 GEH983065 GOD983065 GXZ983065 HHV983065 HRR983065 IBN983065 ILJ983065 IVF983065 JFB983065 JOX983065 JYT983065 KIP983065 KSL983065 LCH983065 LMD983065 LVZ983065 MFV983065 MPR983065 MZN983065 NJJ983065 NTF983065 ODB983065 OMX983065 OWT983065 PGP983065 PQL983065 QAH983065 QKD983065 QTZ983065 RDV983065 RNR983065 RXN983065 SHJ983065 SRF983065 TBB983065 TKX983065 TUT983065 UEP983065 UOL983065 UYH983065 VID983065 VRZ983065 WBV983065 WLR983065 SX25 M25">
      <formula1>900</formula1>
    </dataValidation>
    <dataValidation type="list" allowBlank="1" showInputMessage="1" showErrorMessage="1" errorTitle="Ошибка" error="Выберите значение из списка" prompt="Выберите значение из списка" sqref="M24">
      <formula1>kind_of_heat_transfer</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0">
    <tabColor theme="0" tint="-0.249977111117893"/>
  </sheetPr>
  <dimension ref="A1:T15"/>
  <sheetViews>
    <sheetView showGridLines="0" topLeftCell="E1" zoomScaleNormal="100" workbookViewId="0"/>
  </sheetViews>
  <sheetFormatPr defaultColWidth="10.5703125" defaultRowHeight="14.25"/>
  <cols>
    <col min="1" max="1" width="3.7109375" style="207" hidden="1" customWidth="1"/>
    <col min="2" max="4" width="3.7109375" style="194" hidden="1" customWidth="1"/>
    <col min="5" max="5" width="3.7109375" style="82" customWidth="1"/>
    <col min="6" max="6" width="9.7109375" style="35" customWidth="1"/>
    <col min="7" max="7" width="37.7109375" style="35" customWidth="1"/>
    <col min="8" max="8" width="66.85546875" style="35" customWidth="1"/>
    <col min="9" max="9" width="115.7109375" style="35" customWidth="1"/>
    <col min="10" max="11" width="10.5703125" style="194"/>
    <col min="12" max="12" width="11.140625" style="194" customWidth="1"/>
    <col min="13" max="20" width="10.5703125" style="194"/>
    <col min="21" max="16384" width="10.5703125" style="35"/>
  </cols>
  <sheetData>
    <row r="1" spans="1:20" ht="3" customHeight="1">
      <c r="A1" s="207" t="s">
        <v>208</v>
      </c>
    </row>
    <row r="2" spans="1:20" ht="22.5">
      <c r="F2" s="1273" t="s">
        <v>470</v>
      </c>
      <c r="G2" s="1274"/>
      <c r="H2" s="1275"/>
      <c r="I2" s="407"/>
    </row>
    <row r="3" spans="1:20" ht="3" customHeight="1"/>
    <row r="4" spans="1:20" s="182" customFormat="1" ht="11.25">
      <c r="A4" s="206"/>
      <c r="B4" s="206"/>
      <c r="C4" s="206"/>
      <c r="D4" s="206"/>
      <c r="F4" s="1234" t="s">
        <v>445</v>
      </c>
      <c r="G4" s="1234"/>
      <c r="H4" s="1234"/>
      <c r="I4" s="1276" t="s">
        <v>446</v>
      </c>
      <c r="J4" s="206"/>
      <c r="K4" s="206"/>
      <c r="L4" s="206"/>
      <c r="M4" s="206"/>
      <c r="N4" s="206"/>
      <c r="O4" s="206"/>
      <c r="P4" s="206"/>
      <c r="Q4" s="206"/>
      <c r="R4" s="206"/>
      <c r="S4" s="206"/>
      <c r="T4" s="206"/>
    </row>
    <row r="5" spans="1:20" s="182" customFormat="1" ht="11.25" customHeight="1">
      <c r="A5" s="206"/>
      <c r="B5" s="206"/>
      <c r="C5" s="206"/>
      <c r="D5" s="206"/>
      <c r="F5" s="299" t="s">
        <v>91</v>
      </c>
      <c r="G5" s="314" t="s">
        <v>448</v>
      </c>
      <c r="H5" s="298" t="s">
        <v>439</v>
      </c>
      <c r="I5" s="1276"/>
      <c r="J5" s="206"/>
      <c r="K5" s="206"/>
      <c r="L5" s="206"/>
      <c r="M5" s="206"/>
      <c r="N5" s="206"/>
      <c r="O5" s="206"/>
      <c r="P5" s="206"/>
      <c r="Q5" s="206"/>
      <c r="R5" s="206"/>
      <c r="S5" s="206"/>
      <c r="T5" s="206"/>
    </row>
    <row r="6" spans="1:20" s="182" customFormat="1" ht="12" customHeight="1">
      <c r="A6" s="206"/>
      <c r="B6" s="206"/>
      <c r="C6" s="206"/>
      <c r="D6" s="206"/>
      <c r="F6" s="300" t="s">
        <v>92</v>
      </c>
      <c r="G6" s="302">
        <v>2</v>
      </c>
      <c r="H6" s="303">
        <v>3</v>
      </c>
      <c r="I6" s="301">
        <v>4</v>
      </c>
      <c r="J6" s="206">
        <v>4</v>
      </c>
      <c r="K6" s="206"/>
      <c r="L6" s="206"/>
      <c r="M6" s="206"/>
      <c r="N6" s="206"/>
      <c r="O6" s="206"/>
      <c r="P6" s="206"/>
      <c r="Q6" s="206"/>
      <c r="R6" s="206"/>
      <c r="S6" s="206"/>
      <c r="T6" s="206"/>
    </row>
    <row r="7" spans="1:20" s="182" customFormat="1" ht="18.75">
      <c r="A7" s="206"/>
      <c r="B7" s="206"/>
      <c r="C7" s="206"/>
      <c r="D7" s="206"/>
      <c r="F7" s="313">
        <v>1</v>
      </c>
      <c r="G7" s="389" t="s">
        <v>471</v>
      </c>
      <c r="H7" s="297" t="str">
        <f>IF(dateCh="","",dateCh)</f>
        <v>07.11.2022</v>
      </c>
      <c r="I7" s="188" t="s">
        <v>472</v>
      </c>
      <c r="J7" s="312"/>
      <c r="K7" s="206"/>
      <c r="L7" s="206"/>
      <c r="M7" s="206"/>
      <c r="N7" s="206"/>
      <c r="O7" s="206"/>
      <c r="P7" s="206"/>
      <c r="Q7" s="206"/>
      <c r="R7" s="206"/>
      <c r="S7" s="206"/>
      <c r="T7" s="206"/>
    </row>
    <row r="8" spans="1:20" s="182" customFormat="1" ht="45">
      <c r="A8" s="1277">
        <v>1</v>
      </c>
      <c r="B8" s="206"/>
      <c r="C8" s="206"/>
      <c r="D8" s="206"/>
      <c r="F8" s="313" t="e">
        <f ca="1">"2." &amp;mergeValue(A8)</f>
        <v>#NAME?</v>
      </c>
      <c r="G8" s="389" t="s">
        <v>473</v>
      </c>
      <c r="H8" s="297" t="str">
        <f>IF('Перечень тарифов'!R21="","наименование отсутствует","" &amp; 'Перечень тарифов'!R21 &amp; "")</f>
        <v>наименование отсутствует</v>
      </c>
      <c r="I8" s="188" t="s">
        <v>568</v>
      </c>
      <c r="J8" s="312"/>
      <c r="K8" s="206"/>
      <c r="L8" s="206"/>
      <c r="M8" s="206"/>
      <c r="N8" s="206"/>
      <c r="O8" s="206"/>
      <c r="P8" s="206"/>
      <c r="Q8" s="206"/>
      <c r="R8" s="206"/>
      <c r="S8" s="206"/>
      <c r="T8" s="206"/>
    </row>
    <row r="9" spans="1:20" s="182" customFormat="1" ht="22.5">
      <c r="A9" s="1277"/>
      <c r="B9" s="206"/>
      <c r="C9" s="206"/>
      <c r="D9" s="206"/>
      <c r="F9" s="313" t="e">
        <f ca="1">"3." &amp;mergeValue(A9)</f>
        <v>#NAME?</v>
      </c>
      <c r="G9" s="389" t="s">
        <v>474</v>
      </c>
      <c r="H9" s="297" t="str">
        <f>IF('Перечень тарифов'!F21="","наименование отсутствует","" &amp; 'Перечень тарифов'!F21 &amp; "")</f>
        <v>Подключение (технологическое присоединение) к системе теплоснабжения</v>
      </c>
      <c r="I9" s="188" t="s">
        <v>566</v>
      </c>
      <c r="J9" s="312"/>
      <c r="K9" s="206"/>
      <c r="L9" s="206"/>
      <c r="M9" s="206"/>
      <c r="N9" s="206"/>
      <c r="O9" s="206"/>
      <c r="P9" s="206"/>
      <c r="Q9" s="206"/>
      <c r="R9" s="206"/>
      <c r="S9" s="206"/>
      <c r="T9" s="206"/>
    </row>
    <row r="10" spans="1:20" s="182" customFormat="1" ht="22.5">
      <c r="A10" s="1277"/>
      <c r="B10" s="206"/>
      <c r="C10" s="206"/>
      <c r="D10" s="206"/>
      <c r="F10" s="313" t="e">
        <f ca="1">"4."&amp;mergeValue(A10)</f>
        <v>#NAME?</v>
      </c>
      <c r="G10" s="389" t="s">
        <v>475</v>
      </c>
      <c r="H10" s="298" t="s">
        <v>449</v>
      </c>
      <c r="I10" s="188"/>
      <c r="J10" s="312"/>
      <c r="K10" s="206"/>
      <c r="L10" s="206"/>
      <c r="M10" s="206"/>
      <c r="N10" s="206"/>
      <c r="O10" s="206"/>
      <c r="P10" s="206"/>
      <c r="Q10" s="206"/>
      <c r="R10" s="206"/>
      <c r="S10" s="206"/>
      <c r="T10" s="206"/>
    </row>
    <row r="11" spans="1:20" s="182" customFormat="1" ht="18.75">
      <c r="A11" s="1277"/>
      <c r="B11" s="1277">
        <v>1</v>
      </c>
      <c r="C11" s="321"/>
      <c r="D11" s="321"/>
      <c r="F11" s="313" t="e">
        <f ca="1">"4."&amp;mergeValue(A11) &amp;"."&amp;mergeValue(B11)</f>
        <v>#NAME?</v>
      </c>
      <c r="G11" s="304" t="s">
        <v>570</v>
      </c>
      <c r="H11" s="297" t="str">
        <f>IF(region_name="","",region_name)</f>
        <v>Республика Татарстан</v>
      </c>
      <c r="I11" s="188" t="s">
        <v>478</v>
      </c>
      <c r="J11" s="312"/>
      <c r="K11" s="206"/>
      <c r="L11" s="206"/>
      <c r="M11" s="206"/>
      <c r="N11" s="206"/>
      <c r="O11" s="206"/>
      <c r="P11" s="206"/>
      <c r="Q11" s="206"/>
      <c r="R11" s="206"/>
      <c r="S11" s="206"/>
      <c r="T11" s="206"/>
    </row>
    <row r="12" spans="1:20" s="182" customFormat="1" ht="22.5">
      <c r="A12" s="1277"/>
      <c r="B12" s="1277"/>
      <c r="C12" s="1277">
        <v>1</v>
      </c>
      <c r="D12" s="321"/>
      <c r="F12" s="313" t="e">
        <f ca="1">"4."&amp;mergeValue(A12) &amp;"."&amp;mergeValue(B12)&amp;"."&amp;mergeValue(C12)</f>
        <v>#NAME?</v>
      </c>
      <c r="G12" s="318" t="s">
        <v>476</v>
      </c>
      <c r="H12" s="297" t="str">
        <f>IF(Территории!H13="","","" &amp; Территории!H13 &amp; "")</f>
        <v>Город Казань</v>
      </c>
      <c r="I12" s="188" t="s">
        <v>479</v>
      </c>
      <c r="J12" s="312"/>
      <c r="K12" s="206"/>
      <c r="L12" s="206"/>
      <c r="M12" s="206"/>
      <c r="N12" s="206"/>
      <c r="O12" s="206"/>
      <c r="P12" s="206"/>
      <c r="Q12" s="206"/>
      <c r="R12" s="206"/>
      <c r="S12" s="206"/>
      <c r="T12" s="206"/>
    </row>
    <row r="13" spans="1:20" s="182" customFormat="1" ht="56.25">
      <c r="A13" s="1277"/>
      <c r="B13" s="1277"/>
      <c r="C13" s="1277"/>
      <c r="D13" s="321">
        <v>1</v>
      </c>
      <c r="F13" s="313" t="e">
        <f ca="1">"4."&amp;mergeValue(A13) &amp;"."&amp;mergeValue(B13)&amp;"."&amp;mergeValue(C13)&amp;"."&amp;mergeValue(D13)</f>
        <v>#NAME?</v>
      </c>
      <c r="G13" s="392" t="s">
        <v>477</v>
      </c>
      <c r="H13" s="297" t="str">
        <f>IF(Территории!R14="","","" &amp; Территории!R14 &amp; "")</f>
        <v>Город Казань (92701000)</v>
      </c>
      <c r="I13" s="1184" t="s">
        <v>569</v>
      </c>
      <c r="J13" s="312"/>
      <c r="K13" s="206"/>
      <c r="L13" s="206"/>
      <c r="M13" s="206"/>
      <c r="N13" s="206"/>
      <c r="O13" s="206"/>
      <c r="P13" s="206"/>
      <c r="Q13" s="206"/>
      <c r="R13" s="206"/>
      <c r="S13" s="206"/>
      <c r="T13" s="206"/>
    </row>
    <row r="14" spans="1:20" s="306" customFormat="1" ht="3" customHeight="1">
      <c r="A14" s="307"/>
      <c r="B14" s="307"/>
      <c r="C14" s="307"/>
      <c r="D14" s="307"/>
      <c r="F14" s="305"/>
      <c r="G14" s="390"/>
      <c r="H14" s="391"/>
      <c r="I14" s="218"/>
      <c r="J14" s="307"/>
      <c r="K14" s="307"/>
      <c r="L14" s="307"/>
      <c r="M14" s="307"/>
      <c r="N14" s="307"/>
      <c r="O14" s="307"/>
      <c r="P14" s="307"/>
      <c r="Q14" s="307"/>
      <c r="R14" s="307"/>
      <c r="S14" s="307"/>
      <c r="T14" s="307"/>
    </row>
    <row r="15" spans="1:20" s="306" customFormat="1" ht="15" customHeight="1">
      <c r="A15" s="307"/>
      <c r="B15" s="307"/>
      <c r="C15" s="307"/>
      <c r="D15" s="307"/>
      <c r="F15" s="305"/>
      <c r="G15" s="1272" t="s">
        <v>571</v>
      </c>
      <c r="H15" s="1272"/>
      <c r="I15" s="218"/>
      <c r="J15" s="307"/>
      <c r="K15" s="307"/>
      <c r="L15" s="307"/>
      <c r="M15" s="307"/>
      <c r="N15" s="307"/>
      <c r="O15" s="307"/>
      <c r="P15" s="307"/>
      <c r="Q15" s="307"/>
      <c r="R15" s="307"/>
      <c r="S15" s="307"/>
      <c r="T15" s="307"/>
    </row>
  </sheetData>
  <sheetProtection algorithmName="SHA-512" hashValue="vAKxMmNPqnC938x4pOYQBGX7Ufbd17SGEPByEtD0kon4kOxBK8c1PqLOxdX6qLKfRVR9znGQ9e7HRxGZRRjxIA==" saltValue="bJi0+oQFQFtMILfNm0KcFg==" spinCount="100000" sheet="1" objects="1" scenarios="1" formatColumns="0" formatRows="0"/>
  <mergeCells count="7">
    <mergeCell ref="G15:H15"/>
    <mergeCell ref="F2:H2"/>
    <mergeCell ref="F4:H4"/>
    <mergeCell ref="I4:I5"/>
    <mergeCell ref="A8:A13"/>
    <mergeCell ref="C12:C13"/>
    <mergeCell ref="B11:B13"/>
  </mergeCells>
  <dataValidations count="1">
    <dataValidation type="textLength" operator="lessThanOrEqual" allowBlank="1" showInputMessage="1" showErrorMessage="1" errorTitle="Ошибка" error="Допускается ввод не более 900 символов!" sqref="I14:I15">
      <formula1>900</formula1>
    </dataValidation>
  </dataValidation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10">
    <tabColor rgb="FFEAEBEE"/>
    <pageSetUpPr fitToPage="1"/>
  </sheetPr>
  <dimension ref="A1:AR36"/>
  <sheetViews>
    <sheetView showGridLines="0" topLeftCell="I4" zoomScaleNormal="100" workbookViewId="0">
      <selection activeCell="AA25" sqref="AA25"/>
    </sheetView>
  </sheetViews>
  <sheetFormatPr defaultColWidth="10.5703125" defaultRowHeight="14.25"/>
  <cols>
    <col min="1" max="6" width="10.5703125" style="470" hidden="1" customWidth="1"/>
    <col min="7" max="8" width="7" style="476" hidden="1" customWidth="1"/>
    <col min="9" max="9" width="3.7109375" style="453" customWidth="1"/>
    <col min="10" max="11" width="3.7109375" style="452" customWidth="1"/>
    <col min="12" max="12" width="12.7109375" style="446" customWidth="1"/>
    <col min="13" max="13" width="47.42578125" style="446" customWidth="1"/>
    <col min="14" max="16" width="3.7109375" style="446" customWidth="1"/>
    <col min="17" max="17" width="23.7109375" style="446" customWidth="1"/>
    <col min="18" max="20" width="3.7109375" style="446" customWidth="1"/>
    <col min="21" max="21" width="23.7109375" style="446" customWidth="1"/>
    <col min="22" max="24" width="3.7109375" style="446" customWidth="1"/>
    <col min="25" max="27" width="23.7109375" style="446" customWidth="1"/>
    <col min="28" max="28" width="11.7109375" style="446" customWidth="1"/>
    <col min="29" max="29" width="3.7109375" style="446" customWidth="1"/>
    <col min="30" max="30" width="11.7109375" style="446" customWidth="1"/>
    <col min="31" max="31" width="8.5703125" style="446" hidden="1" customWidth="1"/>
    <col min="32" max="32" width="4.7109375" style="446" customWidth="1"/>
    <col min="33" max="33" width="115.7109375" style="446" customWidth="1"/>
    <col min="34" max="35" width="10.5703125" style="470"/>
    <col min="36" max="36" width="13.42578125" style="470" customWidth="1"/>
    <col min="37" max="37" width="10.5703125" style="470"/>
    <col min="38" max="246" width="10.5703125" style="446"/>
    <col min="247" max="254" width="0" style="446" hidden="1" customWidth="1"/>
    <col min="255" max="257" width="3.7109375" style="446" customWidth="1"/>
    <col min="258" max="258" width="12.7109375" style="446" customWidth="1"/>
    <col min="259" max="259" width="47.42578125" style="446" customWidth="1"/>
    <col min="260" max="260" width="5.5703125" style="446" customWidth="1"/>
    <col min="261" max="262" width="3.7109375" style="446" customWidth="1"/>
    <col min="263" max="263" width="22" style="446" customWidth="1"/>
    <col min="264" max="264" width="5.5703125" style="446" customWidth="1"/>
    <col min="265" max="266" width="3.7109375" style="446" customWidth="1"/>
    <col min="267" max="267" width="22" style="446" customWidth="1"/>
    <col min="268" max="268" width="5.5703125" style="446" customWidth="1"/>
    <col min="269" max="270" width="3.7109375" style="446" customWidth="1"/>
    <col min="271" max="271" width="22" style="446" customWidth="1"/>
    <col min="272" max="273" width="15.7109375" style="446" customWidth="1"/>
    <col min="274" max="274" width="11.7109375" style="446" customWidth="1"/>
    <col min="275" max="275" width="6.42578125" style="446" bestFit="1" customWidth="1"/>
    <col min="276" max="276" width="11.7109375" style="446" customWidth="1"/>
    <col min="277" max="277" width="0" style="446" hidden="1" customWidth="1"/>
    <col min="278" max="278" width="3.7109375" style="446" customWidth="1"/>
    <col min="279" max="279" width="11.140625" style="446" bestFit="1" customWidth="1"/>
    <col min="280" max="281" width="10.5703125" style="446"/>
    <col min="282" max="282" width="13.42578125" style="446" customWidth="1"/>
    <col min="283" max="502" width="10.5703125" style="446"/>
    <col min="503" max="510" width="0" style="446" hidden="1" customWidth="1"/>
    <col min="511" max="513" width="3.7109375" style="446" customWidth="1"/>
    <col min="514" max="514" width="12.7109375" style="446" customWidth="1"/>
    <col min="515" max="515" width="47.42578125" style="446" customWidth="1"/>
    <col min="516" max="516" width="5.5703125" style="446" customWidth="1"/>
    <col min="517" max="518" width="3.7109375" style="446" customWidth="1"/>
    <col min="519" max="519" width="22" style="446" customWidth="1"/>
    <col min="520" max="520" width="5.5703125" style="446" customWidth="1"/>
    <col min="521" max="522" width="3.7109375" style="446" customWidth="1"/>
    <col min="523" max="523" width="22" style="446" customWidth="1"/>
    <col min="524" max="524" width="5.5703125" style="446" customWidth="1"/>
    <col min="525" max="526" width="3.7109375" style="446" customWidth="1"/>
    <col min="527" max="527" width="22" style="446" customWidth="1"/>
    <col min="528" max="529" width="15.7109375" style="446" customWidth="1"/>
    <col min="530" max="530" width="11.7109375" style="446" customWidth="1"/>
    <col min="531" max="531" width="6.42578125" style="446" bestFit="1" customWidth="1"/>
    <col min="532" max="532" width="11.7109375" style="446" customWidth="1"/>
    <col min="533" max="533" width="0" style="446" hidden="1" customWidth="1"/>
    <col min="534" max="534" width="3.7109375" style="446" customWidth="1"/>
    <col min="535" max="535" width="11.140625" style="446" bestFit="1" customWidth="1"/>
    <col min="536" max="537" width="10.5703125" style="446"/>
    <col min="538" max="538" width="13.42578125" style="446" customWidth="1"/>
    <col min="539" max="758" width="10.5703125" style="446"/>
    <col min="759" max="766" width="0" style="446" hidden="1" customWidth="1"/>
    <col min="767" max="769" width="3.7109375" style="446" customWidth="1"/>
    <col min="770" max="770" width="12.7109375" style="446" customWidth="1"/>
    <col min="771" max="771" width="47.42578125" style="446" customWidth="1"/>
    <col min="772" max="772" width="5.5703125" style="446" customWidth="1"/>
    <col min="773" max="774" width="3.7109375" style="446" customWidth="1"/>
    <col min="775" max="775" width="22" style="446" customWidth="1"/>
    <col min="776" max="776" width="5.5703125" style="446" customWidth="1"/>
    <col min="777" max="778" width="3.7109375" style="446" customWidth="1"/>
    <col min="779" max="779" width="22" style="446" customWidth="1"/>
    <col min="780" max="780" width="5.5703125" style="446" customWidth="1"/>
    <col min="781" max="782" width="3.7109375" style="446" customWidth="1"/>
    <col min="783" max="783" width="22" style="446" customWidth="1"/>
    <col min="784" max="785" width="15.7109375" style="446" customWidth="1"/>
    <col min="786" max="786" width="11.7109375" style="446" customWidth="1"/>
    <col min="787" max="787" width="6.42578125" style="446" bestFit="1" customWidth="1"/>
    <col min="788" max="788" width="11.7109375" style="446" customWidth="1"/>
    <col min="789" max="789" width="0" style="446" hidden="1" customWidth="1"/>
    <col min="790" max="790" width="3.7109375" style="446" customWidth="1"/>
    <col min="791" max="791" width="11.140625" style="446" bestFit="1" customWidth="1"/>
    <col min="792" max="793" width="10.5703125" style="446"/>
    <col min="794" max="794" width="13.42578125" style="446" customWidth="1"/>
    <col min="795" max="1014" width="10.5703125" style="446"/>
    <col min="1015" max="1022" width="0" style="446" hidden="1" customWidth="1"/>
    <col min="1023" max="1025" width="3.7109375" style="446" customWidth="1"/>
    <col min="1026" max="1026" width="12.7109375" style="446" customWidth="1"/>
    <col min="1027" max="1027" width="47.42578125" style="446" customWidth="1"/>
    <col min="1028" max="1028" width="5.5703125" style="446" customWidth="1"/>
    <col min="1029" max="1030" width="3.7109375" style="446" customWidth="1"/>
    <col min="1031" max="1031" width="22" style="446" customWidth="1"/>
    <col min="1032" max="1032" width="5.5703125" style="446" customWidth="1"/>
    <col min="1033" max="1034" width="3.7109375" style="446" customWidth="1"/>
    <col min="1035" max="1035" width="22" style="446" customWidth="1"/>
    <col min="1036" max="1036" width="5.5703125" style="446" customWidth="1"/>
    <col min="1037" max="1038" width="3.7109375" style="446" customWidth="1"/>
    <col min="1039" max="1039" width="22" style="446" customWidth="1"/>
    <col min="1040" max="1041" width="15.7109375" style="446" customWidth="1"/>
    <col min="1042" max="1042" width="11.7109375" style="446" customWidth="1"/>
    <col min="1043" max="1043" width="6.42578125" style="446" bestFit="1" customWidth="1"/>
    <col min="1044" max="1044" width="11.7109375" style="446" customWidth="1"/>
    <col min="1045" max="1045" width="0" style="446" hidden="1" customWidth="1"/>
    <col min="1046" max="1046" width="3.7109375" style="446" customWidth="1"/>
    <col min="1047" max="1047" width="11.140625" style="446" bestFit="1" customWidth="1"/>
    <col min="1048" max="1049" width="10.5703125" style="446"/>
    <col min="1050" max="1050" width="13.42578125" style="446" customWidth="1"/>
    <col min="1051" max="1270" width="10.5703125" style="446"/>
    <col min="1271" max="1278" width="0" style="446" hidden="1" customWidth="1"/>
    <col min="1279" max="1281" width="3.7109375" style="446" customWidth="1"/>
    <col min="1282" max="1282" width="12.7109375" style="446" customWidth="1"/>
    <col min="1283" max="1283" width="47.42578125" style="446" customWidth="1"/>
    <col min="1284" max="1284" width="5.5703125" style="446" customWidth="1"/>
    <col min="1285" max="1286" width="3.7109375" style="446" customWidth="1"/>
    <col min="1287" max="1287" width="22" style="446" customWidth="1"/>
    <col min="1288" max="1288" width="5.5703125" style="446" customWidth="1"/>
    <col min="1289" max="1290" width="3.7109375" style="446" customWidth="1"/>
    <col min="1291" max="1291" width="22" style="446" customWidth="1"/>
    <col min="1292" max="1292" width="5.5703125" style="446" customWidth="1"/>
    <col min="1293" max="1294" width="3.7109375" style="446" customWidth="1"/>
    <col min="1295" max="1295" width="22" style="446" customWidth="1"/>
    <col min="1296" max="1297" width="15.7109375" style="446" customWidth="1"/>
    <col min="1298" max="1298" width="11.7109375" style="446" customWidth="1"/>
    <col min="1299" max="1299" width="6.42578125" style="446" bestFit="1" customWidth="1"/>
    <col min="1300" max="1300" width="11.7109375" style="446" customWidth="1"/>
    <col min="1301" max="1301" width="0" style="446" hidden="1" customWidth="1"/>
    <col min="1302" max="1302" width="3.7109375" style="446" customWidth="1"/>
    <col min="1303" max="1303" width="11.140625" style="446" bestFit="1" customWidth="1"/>
    <col min="1304" max="1305" width="10.5703125" style="446"/>
    <col min="1306" max="1306" width="13.42578125" style="446" customWidth="1"/>
    <col min="1307" max="1526" width="10.5703125" style="446"/>
    <col min="1527" max="1534" width="0" style="446" hidden="1" customWidth="1"/>
    <col min="1535" max="1537" width="3.7109375" style="446" customWidth="1"/>
    <col min="1538" max="1538" width="12.7109375" style="446" customWidth="1"/>
    <col min="1539" max="1539" width="47.42578125" style="446" customWidth="1"/>
    <col min="1540" max="1540" width="5.5703125" style="446" customWidth="1"/>
    <col min="1541" max="1542" width="3.7109375" style="446" customWidth="1"/>
    <col min="1543" max="1543" width="22" style="446" customWidth="1"/>
    <col min="1544" max="1544" width="5.5703125" style="446" customWidth="1"/>
    <col min="1545" max="1546" width="3.7109375" style="446" customWidth="1"/>
    <col min="1547" max="1547" width="22" style="446" customWidth="1"/>
    <col min="1548" max="1548" width="5.5703125" style="446" customWidth="1"/>
    <col min="1549" max="1550" width="3.7109375" style="446" customWidth="1"/>
    <col min="1551" max="1551" width="22" style="446" customWidth="1"/>
    <col min="1552" max="1553" width="15.7109375" style="446" customWidth="1"/>
    <col min="1554" max="1554" width="11.7109375" style="446" customWidth="1"/>
    <col min="1555" max="1555" width="6.42578125" style="446" bestFit="1" customWidth="1"/>
    <col min="1556" max="1556" width="11.7109375" style="446" customWidth="1"/>
    <col min="1557" max="1557" width="0" style="446" hidden="1" customWidth="1"/>
    <col min="1558" max="1558" width="3.7109375" style="446" customWidth="1"/>
    <col min="1559" max="1559" width="11.140625" style="446" bestFit="1" customWidth="1"/>
    <col min="1560" max="1561" width="10.5703125" style="446"/>
    <col min="1562" max="1562" width="13.42578125" style="446" customWidth="1"/>
    <col min="1563" max="1782" width="10.5703125" style="446"/>
    <col min="1783" max="1790" width="0" style="446" hidden="1" customWidth="1"/>
    <col min="1791" max="1793" width="3.7109375" style="446" customWidth="1"/>
    <col min="1794" max="1794" width="12.7109375" style="446" customWidth="1"/>
    <col min="1795" max="1795" width="47.42578125" style="446" customWidth="1"/>
    <col min="1796" max="1796" width="5.5703125" style="446" customWidth="1"/>
    <col min="1797" max="1798" width="3.7109375" style="446" customWidth="1"/>
    <col min="1799" max="1799" width="22" style="446" customWidth="1"/>
    <col min="1800" max="1800" width="5.5703125" style="446" customWidth="1"/>
    <col min="1801" max="1802" width="3.7109375" style="446" customWidth="1"/>
    <col min="1803" max="1803" width="22" style="446" customWidth="1"/>
    <col min="1804" max="1804" width="5.5703125" style="446" customWidth="1"/>
    <col min="1805" max="1806" width="3.7109375" style="446" customWidth="1"/>
    <col min="1807" max="1807" width="22" style="446" customWidth="1"/>
    <col min="1808" max="1809" width="15.7109375" style="446" customWidth="1"/>
    <col min="1810" max="1810" width="11.7109375" style="446" customWidth="1"/>
    <col min="1811" max="1811" width="6.42578125" style="446" bestFit="1" customWidth="1"/>
    <col min="1812" max="1812" width="11.7109375" style="446" customWidth="1"/>
    <col min="1813" max="1813" width="0" style="446" hidden="1" customWidth="1"/>
    <col min="1814" max="1814" width="3.7109375" style="446" customWidth="1"/>
    <col min="1815" max="1815" width="11.140625" style="446" bestFit="1" customWidth="1"/>
    <col min="1816" max="1817" width="10.5703125" style="446"/>
    <col min="1818" max="1818" width="13.42578125" style="446" customWidth="1"/>
    <col min="1819" max="2038" width="10.5703125" style="446"/>
    <col min="2039" max="2046" width="0" style="446" hidden="1" customWidth="1"/>
    <col min="2047" max="2049" width="3.7109375" style="446" customWidth="1"/>
    <col min="2050" max="2050" width="12.7109375" style="446" customWidth="1"/>
    <col min="2051" max="2051" width="47.42578125" style="446" customWidth="1"/>
    <col min="2052" max="2052" width="5.5703125" style="446" customWidth="1"/>
    <col min="2053" max="2054" width="3.7109375" style="446" customWidth="1"/>
    <col min="2055" max="2055" width="22" style="446" customWidth="1"/>
    <col min="2056" max="2056" width="5.5703125" style="446" customWidth="1"/>
    <col min="2057" max="2058" width="3.7109375" style="446" customWidth="1"/>
    <col min="2059" max="2059" width="22" style="446" customWidth="1"/>
    <col min="2060" max="2060" width="5.5703125" style="446" customWidth="1"/>
    <col min="2061" max="2062" width="3.7109375" style="446" customWidth="1"/>
    <col min="2063" max="2063" width="22" style="446" customWidth="1"/>
    <col min="2064" max="2065" width="15.7109375" style="446" customWidth="1"/>
    <col min="2066" max="2066" width="11.7109375" style="446" customWidth="1"/>
    <col min="2067" max="2067" width="6.42578125" style="446" bestFit="1" customWidth="1"/>
    <col min="2068" max="2068" width="11.7109375" style="446" customWidth="1"/>
    <col min="2069" max="2069" width="0" style="446" hidden="1" customWidth="1"/>
    <col min="2070" max="2070" width="3.7109375" style="446" customWidth="1"/>
    <col min="2071" max="2071" width="11.140625" style="446" bestFit="1" customWidth="1"/>
    <col min="2072" max="2073" width="10.5703125" style="446"/>
    <col min="2074" max="2074" width="13.42578125" style="446" customWidth="1"/>
    <col min="2075" max="2294" width="10.5703125" style="446"/>
    <col min="2295" max="2302" width="0" style="446" hidden="1" customWidth="1"/>
    <col min="2303" max="2305" width="3.7109375" style="446" customWidth="1"/>
    <col min="2306" max="2306" width="12.7109375" style="446" customWidth="1"/>
    <col min="2307" max="2307" width="47.42578125" style="446" customWidth="1"/>
    <col min="2308" max="2308" width="5.5703125" style="446" customWidth="1"/>
    <col min="2309" max="2310" width="3.7109375" style="446" customWidth="1"/>
    <col min="2311" max="2311" width="22" style="446" customWidth="1"/>
    <col min="2312" max="2312" width="5.5703125" style="446" customWidth="1"/>
    <col min="2313" max="2314" width="3.7109375" style="446" customWidth="1"/>
    <col min="2315" max="2315" width="22" style="446" customWidth="1"/>
    <col min="2316" max="2316" width="5.5703125" style="446" customWidth="1"/>
    <col min="2317" max="2318" width="3.7109375" style="446" customWidth="1"/>
    <col min="2319" max="2319" width="22" style="446" customWidth="1"/>
    <col min="2320" max="2321" width="15.7109375" style="446" customWidth="1"/>
    <col min="2322" max="2322" width="11.7109375" style="446" customWidth="1"/>
    <col min="2323" max="2323" width="6.42578125" style="446" bestFit="1" customWidth="1"/>
    <col min="2324" max="2324" width="11.7109375" style="446" customWidth="1"/>
    <col min="2325" max="2325" width="0" style="446" hidden="1" customWidth="1"/>
    <col min="2326" max="2326" width="3.7109375" style="446" customWidth="1"/>
    <col min="2327" max="2327" width="11.140625" style="446" bestFit="1" customWidth="1"/>
    <col min="2328" max="2329" width="10.5703125" style="446"/>
    <col min="2330" max="2330" width="13.42578125" style="446" customWidth="1"/>
    <col min="2331" max="2550" width="10.5703125" style="446"/>
    <col min="2551" max="2558" width="0" style="446" hidden="1" customWidth="1"/>
    <col min="2559" max="2561" width="3.7109375" style="446" customWidth="1"/>
    <col min="2562" max="2562" width="12.7109375" style="446" customWidth="1"/>
    <col min="2563" max="2563" width="47.42578125" style="446" customWidth="1"/>
    <col min="2564" max="2564" width="5.5703125" style="446" customWidth="1"/>
    <col min="2565" max="2566" width="3.7109375" style="446" customWidth="1"/>
    <col min="2567" max="2567" width="22" style="446" customWidth="1"/>
    <col min="2568" max="2568" width="5.5703125" style="446" customWidth="1"/>
    <col min="2569" max="2570" width="3.7109375" style="446" customWidth="1"/>
    <col min="2571" max="2571" width="22" style="446" customWidth="1"/>
    <col min="2572" max="2572" width="5.5703125" style="446" customWidth="1"/>
    <col min="2573" max="2574" width="3.7109375" style="446" customWidth="1"/>
    <col min="2575" max="2575" width="22" style="446" customWidth="1"/>
    <col min="2576" max="2577" width="15.7109375" style="446" customWidth="1"/>
    <col min="2578" max="2578" width="11.7109375" style="446" customWidth="1"/>
    <col min="2579" max="2579" width="6.42578125" style="446" bestFit="1" customWidth="1"/>
    <col min="2580" max="2580" width="11.7109375" style="446" customWidth="1"/>
    <col min="2581" max="2581" width="0" style="446" hidden="1" customWidth="1"/>
    <col min="2582" max="2582" width="3.7109375" style="446" customWidth="1"/>
    <col min="2583" max="2583" width="11.140625" style="446" bestFit="1" customWidth="1"/>
    <col min="2584" max="2585" width="10.5703125" style="446"/>
    <col min="2586" max="2586" width="13.42578125" style="446" customWidth="1"/>
    <col min="2587" max="2806" width="10.5703125" style="446"/>
    <col min="2807" max="2814" width="0" style="446" hidden="1" customWidth="1"/>
    <col min="2815" max="2817" width="3.7109375" style="446" customWidth="1"/>
    <col min="2818" max="2818" width="12.7109375" style="446" customWidth="1"/>
    <col min="2819" max="2819" width="47.42578125" style="446" customWidth="1"/>
    <col min="2820" max="2820" width="5.5703125" style="446" customWidth="1"/>
    <col min="2821" max="2822" width="3.7109375" style="446" customWidth="1"/>
    <col min="2823" max="2823" width="22" style="446" customWidth="1"/>
    <col min="2824" max="2824" width="5.5703125" style="446" customWidth="1"/>
    <col min="2825" max="2826" width="3.7109375" style="446" customWidth="1"/>
    <col min="2827" max="2827" width="22" style="446" customWidth="1"/>
    <col min="2828" max="2828" width="5.5703125" style="446" customWidth="1"/>
    <col min="2829" max="2830" width="3.7109375" style="446" customWidth="1"/>
    <col min="2831" max="2831" width="22" style="446" customWidth="1"/>
    <col min="2832" max="2833" width="15.7109375" style="446" customWidth="1"/>
    <col min="2834" max="2834" width="11.7109375" style="446" customWidth="1"/>
    <col min="2835" max="2835" width="6.42578125" style="446" bestFit="1" customWidth="1"/>
    <col min="2836" max="2836" width="11.7109375" style="446" customWidth="1"/>
    <col min="2837" max="2837" width="0" style="446" hidden="1" customWidth="1"/>
    <col min="2838" max="2838" width="3.7109375" style="446" customWidth="1"/>
    <col min="2839" max="2839" width="11.140625" style="446" bestFit="1" customWidth="1"/>
    <col min="2840" max="2841" width="10.5703125" style="446"/>
    <col min="2842" max="2842" width="13.42578125" style="446" customWidth="1"/>
    <col min="2843" max="3062" width="10.5703125" style="446"/>
    <col min="3063" max="3070" width="0" style="446" hidden="1" customWidth="1"/>
    <col min="3071" max="3073" width="3.7109375" style="446" customWidth="1"/>
    <col min="3074" max="3074" width="12.7109375" style="446" customWidth="1"/>
    <col min="3075" max="3075" width="47.42578125" style="446" customWidth="1"/>
    <col min="3076" max="3076" width="5.5703125" style="446" customWidth="1"/>
    <col min="3077" max="3078" width="3.7109375" style="446" customWidth="1"/>
    <col min="3079" max="3079" width="22" style="446" customWidth="1"/>
    <col min="3080" max="3080" width="5.5703125" style="446" customWidth="1"/>
    <col min="3081" max="3082" width="3.7109375" style="446" customWidth="1"/>
    <col min="3083" max="3083" width="22" style="446" customWidth="1"/>
    <col min="3084" max="3084" width="5.5703125" style="446" customWidth="1"/>
    <col min="3085" max="3086" width="3.7109375" style="446" customWidth="1"/>
    <col min="3087" max="3087" width="22" style="446" customWidth="1"/>
    <col min="3088" max="3089" width="15.7109375" style="446" customWidth="1"/>
    <col min="3090" max="3090" width="11.7109375" style="446" customWidth="1"/>
    <col min="3091" max="3091" width="6.42578125" style="446" bestFit="1" customWidth="1"/>
    <col min="3092" max="3092" width="11.7109375" style="446" customWidth="1"/>
    <col min="3093" max="3093" width="0" style="446" hidden="1" customWidth="1"/>
    <col min="3094" max="3094" width="3.7109375" style="446" customWidth="1"/>
    <col min="3095" max="3095" width="11.140625" style="446" bestFit="1" customWidth="1"/>
    <col min="3096" max="3097" width="10.5703125" style="446"/>
    <col min="3098" max="3098" width="13.42578125" style="446" customWidth="1"/>
    <col min="3099" max="3318" width="10.5703125" style="446"/>
    <col min="3319" max="3326" width="0" style="446" hidden="1" customWidth="1"/>
    <col min="3327" max="3329" width="3.7109375" style="446" customWidth="1"/>
    <col min="3330" max="3330" width="12.7109375" style="446" customWidth="1"/>
    <col min="3331" max="3331" width="47.42578125" style="446" customWidth="1"/>
    <col min="3332" max="3332" width="5.5703125" style="446" customWidth="1"/>
    <col min="3333" max="3334" width="3.7109375" style="446" customWidth="1"/>
    <col min="3335" max="3335" width="22" style="446" customWidth="1"/>
    <col min="3336" max="3336" width="5.5703125" style="446" customWidth="1"/>
    <col min="3337" max="3338" width="3.7109375" style="446" customWidth="1"/>
    <col min="3339" max="3339" width="22" style="446" customWidth="1"/>
    <col min="3340" max="3340" width="5.5703125" style="446" customWidth="1"/>
    <col min="3341" max="3342" width="3.7109375" style="446" customWidth="1"/>
    <col min="3343" max="3343" width="22" style="446" customWidth="1"/>
    <col min="3344" max="3345" width="15.7109375" style="446" customWidth="1"/>
    <col min="3346" max="3346" width="11.7109375" style="446" customWidth="1"/>
    <col min="3347" max="3347" width="6.42578125" style="446" bestFit="1" customWidth="1"/>
    <col min="3348" max="3348" width="11.7109375" style="446" customWidth="1"/>
    <col min="3349" max="3349" width="0" style="446" hidden="1" customWidth="1"/>
    <col min="3350" max="3350" width="3.7109375" style="446" customWidth="1"/>
    <col min="3351" max="3351" width="11.140625" style="446" bestFit="1" customWidth="1"/>
    <col min="3352" max="3353" width="10.5703125" style="446"/>
    <col min="3354" max="3354" width="13.42578125" style="446" customWidth="1"/>
    <col min="3355" max="3574" width="10.5703125" style="446"/>
    <col min="3575" max="3582" width="0" style="446" hidden="1" customWidth="1"/>
    <col min="3583" max="3585" width="3.7109375" style="446" customWidth="1"/>
    <col min="3586" max="3586" width="12.7109375" style="446" customWidth="1"/>
    <col min="3587" max="3587" width="47.42578125" style="446" customWidth="1"/>
    <col min="3588" max="3588" width="5.5703125" style="446" customWidth="1"/>
    <col min="3589" max="3590" width="3.7109375" style="446" customWidth="1"/>
    <col min="3591" max="3591" width="22" style="446" customWidth="1"/>
    <col min="3592" max="3592" width="5.5703125" style="446" customWidth="1"/>
    <col min="3593" max="3594" width="3.7109375" style="446" customWidth="1"/>
    <col min="3595" max="3595" width="22" style="446" customWidth="1"/>
    <col min="3596" max="3596" width="5.5703125" style="446" customWidth="1"/>
    <col min="3597" max="3598" width="3.7109375" style="446" customWidth="1"/>
    <col min="3599" max="3599" width="22" style="446" customWidth="1"/>
    <col min="3600" max="3601" width="15.7109375" style="446" customWidth="1"/>
    <col min="3602" max="3602" width="11.7109375" style="446" customWidth="1"/>
    <col min="3603" max="3603" width="6.42578125" style="446" bestFit="1" customWidth="1"/>
    <col min="3604" max="3604" width="11.7109375" style="446" customWidth="1"/>
    <col min="3605" max="3605" width="0" style="446" hidden="1" customWidth="1"/>
    <col min="3606" max="3606" width="3.7109375" style="446" customWidth="1"/>
    <col min="3607" max="3607" width="11.140625" style="446" bestFit="1" customWidth="1"/>
    <col min="3608" max="3609" width="10.5703125" style="446"/>
    <col min="3610" max="3610" width="13.42578125" style="446" customWidth="1"/>
    <col min="3611" max="3830" width="10.5703125" style="446"/>
    <col min="3831" max="3838" width="0" style="446" hidden="1" customWidth="1"/>
    <col min="3839" max="3841" width="3.7109375" style="446" customWidth="1"/>
    <col min="3842" max="3842" width="12.7109375" style="446" customWidth="1"/>
    <col min="3843" max="3843" width="47.42578125" style="446" customWidth="1"/>
    <col min="3844" max="3844" width="5.5703125" style="446" customWidth="1"/>
    <col min="3845" max="3846" width="3.7109375" style="446" customWidth="1"/>
    <col min="3847" max="3847" width="22" style="446" customWidth="1"/>
    <col min="3848" max="3848" width="5.5703125" style="446" customWidth="1"/>
    <col min="3849" max="3850" width="3.7109375" style="446" customWidth="1"/>
    <col min="3851" max="3851" width="22" style="446" customWidth="1"/>
    <col min="3852" max="3852" width="5.5703125" style="446" customWidth="1"/>
    <col min="3853" max="3854" width="3.7109375" style="446" customWidth="1"/>
    <col min="3855" max="3855" width="22" style="446" customWidth="1"/>
    <col min="3856" max="3857" width="15.7109375" style="446" customWidth="1"/>
    <col min="3858" max="3858" width="11.7109375" style="446" customWidth="1"/>
    <col min="3859" max="3859" width="6.42578125" style="446" bestFit="1" customWidth="1"/>
    <col min="3860" max="3860" width="11.7109375" style="446" customWidth="1"/>
    <col min="3861" max="3861" width="0" style="446" hidden="1" customWidth="1"/>
    <col min="3862" max="3862" width="3.7109375" style="446" customWidth="1"/>
    <col min="3863" max="3863" width="11.140625" style="446" bestFit="1" customWidth="1"/>
    <col min="3864" max="3865" width="10.5703125" style="446"/>
    <col min="3866" max="3866" width="13.42578125" style="446" customWidth="1"/>
    <col min="3867" max="4086" width="10.5703125" style="446"/>
    <col min="4087" max="4094" width="0" style="446" hidden="1" customWidth="1"/>
    <col min="4095" max="4097" width="3.7109375" style="446" customWidth="1"/>
    <col min="4098" max="4098" width="12.7109375" style="446" customWidth="1"/>
    <col min="4099" max="4099" width="47.42578125" style="446" customWidth="1"/>
    <col min="4100" max="4100" width="5.5703125" style="446" customWidth="1"/>
    <col min="4101" max="4102" width="3.7109375" style="446" customWidth="1"/>
    <col min="4103" max="4103" width="22" style="446" customWidth="1"/>
    <col min="4104" max="4104" width="5.5703125" style="446" customWidth="1"/>
    <col min="4105" max="4106" width="3.7109375" style="446" customWidth="1"/>
    <col min="4107" max="4107" width="22" style="446" customWidth="1"/>
    <col min="4108" max="4108" width="5.5703125" style="446" customWidth="1"/>
    <col min="4109" max="4110" width="3.7109375" style="446" customWidth="1"/>
    <col min="4111" max="4111" width="22" style="446" customWidth="1"/>
    <col min="4112" max="4113" width="15.7109375" style="446" customWidth="1"/>
    <col min="4114" max="4114" width="11.7109375" style="446" customWidth="1"/>
    <col min="4115" max="4115" width="6.42578125" style="446" bestFit="1" customWidth="1"/>
    <col min="4116" max="4116" width="11.7109375" style="446" customWidth="1"/>
    <col min="4117" max="4117" width="0" style="446" hidden="1" customWidth="1"/>
    <col min="4118" max="4118" width="3.7109375" style="446" customWidth="1"/>
    <col min="4119" max="4119" width="11.140625" style="446" bestFit="1" customWidth="1"/>
    <col min="4120" max="4121" width="10.5703125" style="446"/>
    <col min="4122" max="4122" width="13.42578125" style="446" customWidth="1"/>
    <col min="4123" max="4342" width="10.5703125" style="446"/>
    <col min="4343" max="4350" width="0" style="446" hidden="1" customWidth="1"/>
    <col min="4351" max="4353" width="3.7109375" style="446" customWidth="1"/>
    <col min="4354" max="4354" width="12.7109375" style="446" customWidth="1"/>
    <col min="4355" max="4355" width="47.42578125" style="446" customWidth="1"/>
    <col min="4356" max="4356" width="5.5703125" style="446" customWidth="1"/>
    <col min="4357" max="4358" width="3.7109375" style="446" customWidth="1"/>
    <col min="4359" max="4359" width="22" style="446" customWidth="1"/>
    <col min="4360" max="4360" width="5.5703125" style="446" customWidth="1"/>
    <col min="4361" max="4362" width="3.7109375" style="446" customWidth="1"/>
    <col min="4363" max="4363" width="22" style="446" customWidth="1"/>
    <col min="4364" max="4364" width="5.5703125" style="446" customWidth="1"/>
    <col min="4365" max="4366" width="3.7109375" style="446" customWidth="1"/>
    <col min="4367" max="4367" width="22" style="446" customWidth="1"/>
    <col min="4368" max="4369" width="15.7109375" style="446" customWidth="1"/>
    <col min="4370" max="4370" width="11.7109375" style="446" customWidth="1"/>
    <col min="4371" max="4371" width="6.42578125" style="446" bestFit="1" customWidth="1"/>
    <col min="4372" max="4372" width="11.7109375" style="446" customWidth="1"/>
    <col min="4373" max="4373" width="0" style="446" hidden="1" customWidth="1"/>
    <col min="4374" max="4374" width="3.7109375" style="446" customWidth="1"/>
    <col min="4375" max="4375" width="11.140625" style="446" bestFit="1" customWidth="1"/>
    <col min="4376" max="4377" width="10.5703125" style="446"/>
    <col min="4378" max="4378" width="13.42578125" style="446" customWidth="1"/>
    <col min="4379" max="4598" width="10.5703125" style="446"/>
    <col min="4599" max="4606" width="0" style="446" hidden="1" customWidth="1"/>
    <col min="4607" max="4609" width="3.7109375" style="446" customWidth="1"/>
    <col min="4610" max="4610" width="12.7109375" style="446" customWidth="1"/>
    <col min="4611" max="4611" width="47.42578125" style="446" customWidth="1"/>
    <col min="4612" max="4612" width="5.5703125" style="446" customWidth="1"/>
    <col min="4613" max="4614" width="3.7109375" style="446" customWidth="1"/>
    <col min="4615" max="4615" width="22" style="446" customWidth="1"/>
    <col min="4616" max="4616" width="5.5703125" style="446" customWidth="1"/>
    <col min="4617" max="4618" width="3.7109375" style="446" customWidth="1"/>
    <col min="4619" max="4619" width="22" style="446" customWidth="1"/>
    <col min="4620" max="4620" width="5.5703125" style="446" customWidth="1"/>
    <col min="4621" max="4622" width="3.7109375" style="446" customWidth="1"/>
    <col min="4623" max="4623" width="22" style="446" customWidth="1"/>
    <col min="4624" max="4625" width="15.7109375" style="446" customWidth="1"/>
    <col min="4626" max="4626" width="11.7109375" style="446" customWidth="1"/>
    <col min="4627" max="4627" width="6.42578125" style="446" bestFit="1" customWidth="1"/>
    <col min="4628" max="4628" width="11.7109375" style="446" customWidth="1"/>
    <col min="4629" max="4629" width="0" style="446" hidden="1" customWidth="1"/>
    <col min="4630" max="4630" width="3.7109375" style="446" customWidth="1"/>
    <col min="4631" max="4631" width="11.140625" style="446" bestFit="1" customWidth="1"/>
    <col min="4632" max="4633" width="10.5703125" style="446"/>
    <col min="4634" max="4634" width="13.42578125" style="446" customWidth="1"/>
    <col min="4635" max="4854" width="10.5703125" style="446"/>
    <col min="4855" max="4862" width="0" style="446" hidden="1" customWidth="1"/>
    <col min="4863" max="4865" width="3.7109375" style="446" customWidth="1"/>
    <col min="4866" max="4866" width="12.7109375" style="446" customWidth="1"/>
    <col min="4867" max="4867" width="47.42578125" style="446" customWidth="1"/>
    <col min="4868" max="4868" width="5.5703125" style="446" customWidth="1"/>
    <col min="4869" max="4870" width="3.7109375" style="446" customWidth="1"/>
    <col min="4871" max="4871" width="22" style="446" customWidth="1"/>
    <col min="4872" max="4872" width="5.5703125" style="446" customWidth="1"/>
    <col min="4873" max="4874" width="3.7109375" style="446" customWidth="1"/>
    <col min="4875" max="4875" width="22" style="446" customWidth="1"/>
    <col min="4876" max="4876" width="5.5703125" style="446" customWidth="1"/>
    <col min="4877" max="4878" width="3.7109375" style="446" customWidth="1"/>
    <col min="4879" max="4879" width="22" style="446" customWidth="1"/>
    <col min="4880" max="4881" width="15.7109375" style="446" customWidth="1"/>
    <col min="4882" max="4882" width="11.7109375" style="446" customWidth="1"/>
    <col min="4883" max="4883" width="6.42578125" style="446" bestFit="1" customWidth="1"/>
    <col min="4884" max="4884" width="11.7109375" style="446" customWidth="1"/>
    <col min="4885" max="4885" width="0" style="446" hidden="1" customWidth="1"/>
    <col min="4886" max="4886" width="3.7109375" style="446" customWidth="1"/>
    <col min="4887" max="4887" width="11.140625" style="446" bestFit="1" customWidth="1"/>
    <col min="4888" max="4889" width="10.5703125" style="446"/>
    <col min="4890" max="4890" width="13.42578125" style="446" customWidth="1"/>
    <col min="4891" max="5110" width="10.5703125" style="446"/>
    <col min="5111" max="5118" width="0" style="446" hidden="1" customWidth="1"/>
    <col min="5119" max="5121" width="3.7109375" style="446" customWidth="1"/>
    <col min="5122" max="5122" width="12.7109375" style="446" customWidth="1"/>
    <col min="5123" max="5123" width="47.42578125" style="446" customWidth="1"/>
    <col min="5124" max="5124" width="5.5703125" style="446" customWidth="1"/>
    <col min="5125" max="5126" width="3.7109375" style="446" customWidth="1"/>
    <col min="5127" max="5127" width="22" style="446" customWidth="1"/>
    <col min="5128" max="5128" width="5.5703125" style="446" customWidth="1"/>
    <col min="5129" max="5130" width="3.7109375" style="446" customWidth="1"/>
    <col min="5131" max="5131" width="22" style="446" customWidth="1"/>
    <col min="5132" max="5132" width="5.5703125" style="446" customWidth="1"/>
    <col min="5133" max="5134" width="3.7109375" style="446" customWidth="1"/>
    <col min="5135" max="5135" width="22" style="446" customWidth="1"/>
    <col min="5136" max="5137" width="15.7109375" style="446" customWidth="1"/>
    <col min="5138" max="5138" width="11.7109375" style="446" customWidth="1"/>
    <col min="5139" max="5139" width="6.42578125" style="446" bestFit="1" customWidth="1"/>
    <col min="5140" max="5140" width="11.7109375" style="446" customWidth="1"/>
    <col min="5141" max="5141" width="0" style="446" hidden="1" customWidth="1"/>
    <col min="5142" max="5142" width="3.7109375" style="446" customWidth="1"/>
    <col min="5143" max="5143" width="11.140625" style="446" bestFit="1" customWidth="1"/>
    <col min="5144" max="5145" width="10.5703125" style="446"/>
    <col min="5146" max="5146" width="13.42578125" style="446" customWidth="1"/>
    <col min="5147" max="5366" width="10.5703125" style="446"/>
    <col min="5367" max="5374" width="0" style="446" hidden="1" customWidth="1"/>
    <col min="5375" max="5377" width="3.7109375" style="446" customWidth="1"/>
    <col min="5378" max="5378" width="12.7109375" style="446" customWidth="1"/>
    <col min="5379" max="5379" width="47.42578125" style="446" customWidth="1"/>
    <col min="5380" max="5380" width="5.5703125" style="446" customWidth="1"/>
    <col min="5381" max="5382" width="3.7109375" style="446" customWidth="1"/>
    <col min="5383" max="5383" width="22" style="446" customWidth="1"/>
    <col min="5384" max="5384" width="5.5703125" style="446" customWidth="1"/>
    <col min="5385" max="5386" width="3.7109375" style="446" customWidth="1"/>
    <col min="5387" max="5387" width="22" style="446" customWidth="1"/>
    <col min="5388" max="5388" width="5.5703125" style="446" customWidth="1"/>
    <col min="5389" max="5390" width="3.7109375" style="446" customWidth="1"/>
    <col min="5391" max="5391" width="22" style="446" customWidth="1"/>
    <col min="5392" max="5393" width="15.7109375" style="446" customWidth="1"/>
    <col min="5394" max="5394" width="11.7109375" style="446" customWidth="1"/>
    <col min="5395" max="5395" width="6.42578125" style="446" bestFit="1" customWidth="1"/>
    <col min="5396" max="5396" width="11.7109375" style="446" customWidth="1"/>
    <col min="5397" max="5397" width="0" style="446" hidden="1" customWidth="1"/>
    <col min="5398" max="5398" width="3.7109375" style="446" customWidth="1"/>
    <col min="5399" max="5399" width="11.140625" style="446" bestFit="1" customWidth="1"/>
    <col min="5400" max="5401" width="10.5703125" style="446"/>
    <col min="5402" max="5402" width="13.42578125" style="446" customWidth="1"/>
    <col min="5403" max="5622" width="10.5703125" style="446"/>
    <col min="5623" max="5630" width="0" style="446" hidden="1" customWidth="1"/>
    <col min="5631" max="5633" width="3.7109375" style="446" customWidth="1"/>
    <col min="5634" max="5634" width="12.7109375" style="446" customWidth="1"/>
    <col min="5635" max="5635" width="47.42578125" style="446" customWidth="1"/>
    <col min="5636" max="5636" width="5.5703125" style="446" customWidth="1"/>
    <col min="5637" max="5638" width="3.7109375" style="446" customWidth="1"/>
    <col min="5639" max="5639" width="22" style="446" customWidth="1"/>
    <col min="5640" max="5640" width="5.5703125" style="446" customWidth="1"/>
    <col min="5641" max="5642" width="3.7109375" style="446" customWidth="1"/>
    <col min="5643" max="5643" width="22" style="446" customWidth="1"/>
    <col min="5644" max="5644" width="5.5703125" style="446" customWidth="1"/>
    <col min="5645" max="5646" width="3.7109375" style="446" customWidth="1"/>
    <col min="5647" max="5647" width="22" style="446" customWidth="1"/>
    <col min="5648" max="5649" width="15.7109375" style="446" customWidth="1"/>
    <col min="5650" max="5650" width="11.7109375" style="446" customWidth="1"/>
    <col min="5651" max="5651" width="6.42578125" style="446" bestFit="1" customWidth="1"/>
    <col min="5652" max="5652" width="11.7109375" style="446" customWidth="1"/>
    <col min="5653" max="5653" width="0" style="446" hidden="1" customWidth="1"/>
    <col min="5654" max="5654" width="3.7109375" style="446" customWidth="1"/>
    <col min="5655" max="5655" width="11.140625" style="446" bestFit="1" customWidth="1"/>
    <col min="5656" max="5657" width="10.5703125" style="446"/>
    <col min="5658" max="5658" width="13.42578125" style="446" customWidth="1"/>
    <col min="5659" max="5878" width="10.5703125" style="446"/>
    <col min="5879" max="5886" width="0" style="446" hidden="1" customWidth="1"/>
    <col min="5887" max="5889" width="3.7109375" style="446" customWidth="1"/>
    <col min="5890" max="5890" width="12.7109375" style="446" customWidth="1"/>
    <col min="5891" max="5891" width="47.42578125" style="446" customWidth="1"/>
    <col min="5892" max="5892" width="5.5703125" style="446" customWidth="1"/>
    <col min="5893" max="5894" width="3.7109375" style="446" customWidth="1"/>
    <col min="5895" max="5895" width="22" style="446" customWidth="1"/>
    <col min="5896" max="5896" width="5.5703125" style="446" customWidth="1"/>
    <col min="5897" max="5898" width="3.7109375" style="446" customWidth="1"/>
    <col min="5899" max="5899" width="22" style="446" customWidth="1"/>
    <col min="5900" max="5900" width="5.5703125" style="446" customWidth="1"/>
    <col min="5901" max="5902" width="3.7109375" style="446" customWidth="1"/>
    <col min="5903" max="5903" width="22" style="446" customWidth="1"/>
    <col min="5904" max="5905" width="15.7109375" style="446" customWidth="1"/>
    <col min="5906" max="5906" width="11.7109375" style="446" customWidth="1"/>
    <col min="5907" max="5907" width="6.42578125" style="446" bestFit="1" customWidth="1"/>
    <col min="5908" max="5908" width="11.7109375" style="446" customWidth="1"/>
    <col min="5909" max="5909" width="0" style="446" hidden="1" customWidth="1"/>
    <col min="5910" max="5910" width="3.7109375" style="446" customWidth="1"/>
    <col min="5911" max="5911" width="11.140625" style="446" bestFit="1" customWidth="1"/>
    <col min="5912" max="5913" width="10.5703125" style="446"/>
    <col min="5914" max="5914" width="13.42578125" style="446" customWidth="1"/>
    <col min="5915" max="6134" width="10.5703125" style="446"/>
    <col min="6135" max="6142" width="0" style="446" hidden="1" customWidth="1"/>
    <col min="6143" max="6145" width="3.7109375" style="446" customWidth="1"/>
    <col min="6146" max="6146" width="12.7109375" style="446" customWidth="1"/>
    <col min="6147" max="6147" width="47.42578125" style="446" customWidth="1"/>
    <col min="6148" max="6148" width="5.5703125" style="446" customWidth="1"/>
    <col min="6149" max="6150" width="3.7109375" style="446" customWidth="1"/>
    <col min="6151" max="6151" width="22" style="446" customWidth="1"/>
    <col min="6152" max="6152" width="5.5703125" style="446" customWidth="1"/>
    <col min="6153" max="6154" width="3.7109375" style="446" customWidth="1"/>
    <col min="6155" max="6155" width="22" style="446" customWidth="1"/>
    <col min="6156" max="6156" width="5.5703125" style="446" customWidth="1"/>
    <col min="6157" max="6158" width="3.7109375" style="446" customWidth="1"/>
    <col min="6159" max="6159" width="22" style="446" customWidth="1"/>
    <col min="6160" max="6161" width="15.7109375" style="446" customWidth="1"/>
    <col min="6162" max="6162" width="11.7109375" style="446" customWidth="1"/>
    <col min="6163" max="6163" width="6.42578125" style="446" bestFit="1" customWidth="1"/>
    <col min="6164" max="6164" width="11.7109375" style="446" customWidth="1"/>
    <col min="6165" max="6165" width="0" style="446" hidden="1" customWidth="1"/>
    <col min="6166" max="6166" width="3.7109375" style="446" customWidth="1"/>
    <col min="6167" max="6167" width="11.140625" style="446" bestFit="1" customWidth="1"/>
    <col min="6168" max="6169" width="10.5703125" style="446"/>
    <col min="6170" max="6170" width="13.42578125" style="446" customWidth="1"/>
    <col min="6171" max="6390" width="10.5703125" style="446"/>
    <col min="6391" max="6398" width="0" style="446" hidden="1" customWidth="1"/>
    <col min="6399" max="6401" width="3.7109375" style="446" customWidth="1"/>
    <col min="6402" max="6402" width="12.7109375" style="446" customWidth="1"/>
    <col min="6403" max="6403" width="47.42578125" style="446" customWidth="1"/>
    <col min="6404" max="6404" width="5.5703125" style="446" customWidth="1"/>
    <col min="6405" max="6406" width="3.7109375" style="446" customWidth="1"/>
    <col min="6407" max="6407" width="22" style="446" customWidth="1"/>
    <col min="6408" max="6408" width="5.5703125" style="446" customWidth="1"/>
    <col min="6409" max="6410" width="3.7109375" style="446" customWidth="1"/>
    <col min="6411" max="6411" width="22" style="446" customWidth="1"/>
    <col min="6412" max="6412" width="5.5703125" style="446" customWidth="1"/>
    <col min="6413" max="6414" width="3.7109375" style="446" customWidth="1"/>
    <col min="6415" max="6415" width="22" style="446" customWidth="1"/>
    <col min="6416" max="6417" width="15.7109375" style="446" customWidth="1"/>
    <col min="6418" max="6418" width="11.7109375" style="446" customWidth="1"/>
    <col min="6419" max="6419" width="6.42578125" style="446" bestFit="1" customWidth="1"/>
    <col min="6420" max="6420" width="11.7109375" style="446" customWidth="1"/>
    <col min="6421" max="6421" width="0" style="446" hidden="1" customWidth="1"/>
    <col min="6422" max="6422" width="3.7109375" style="446" customWidth="1"/>
    <col min="6423" max="6423" width="11.140625" style="446" bestFit="1" customWidth="1"/>
    <col min="6424" max="6425" width="10.5703125" style="446"/>
    <col min="6426" max="6426" width="13.42578125" style="446" customWidth="1"/>
    <col min="6427" max="6646" width="10.5703125" style="446"/>
    <col min="6647" max="6654" width="0" style="446" hidden="1" customWidth="1"/>
    <col min="6655" max="6657" width="3.7109375" style="446" customWidth="1"/>
    <col min="6658" max="6658" width="12.7109375" style="446" customWidth="1"/>
    <col min="6659" max="6659" width="47.42578125" style="446" customWidth="1"/>
    <col min="6660" max="6660" width="5.5703125" style="446" customWidth="1"/>
    <col min="6661" max="6662" width="3.7109375" style="446" customWidth="1"/>
    <col min="6663" max="6663" width="22" style="446" customWidth="1"/>
    <col min="6664" max="6664" width="5.5703125" style="446" customWidth="1"/>
    <col min="6665" max="6666" width="3.7109375" style="446" customWidth="1"/>
    <col min="6667" max="6667" width="22" style="446" customWidth="1"/>
    <col min="6668" max="6668" width="5.5703125" style="446" customWidth="1"/>
    <col min="6669" max="6670" width="3.7109375" style="446" customWidth="1"/>
    <col min="6671" max="6671" width="22" style="446" customWidth="1"/>
    <col min="6672" max="6673" width="15.7109375" style="446" customWidth="1"/>
    <col min="6674" max="6674" width="11.7109375" style="446" customWidth="1"/>
    <col min="6675" max="6675" width="6.42578125" style="446" bestFit="1" customWidth="1"/>
    <col min="6676" max="6676" width="11.7109375" style="446" customWidth="1"/>
    <col min="6677" max="6677" width="0" style="446" hidden="1" customWidth="1"/>
    <col min="6678" max="6678" width="3.7109375" style="446" customWidth="1"/>
    <col min="6679" max="6679" width="11.140625" style="446" bestFit="1" customWidth="1"/>
    <col min="6680" max="6681" width="10.5703125" style="446"/>
    <col min="6682" max="6682" width="13.42578125" style="446" customWidth="1"/>
    <col min="6683" max="6902" width="10.5703125" style="446"/>
    <col min="6903" max="6910" width="0" style="446" hidden="1" customWidth="1"/>
    <col min="6911" max="6913" width="3.7109375" style="446" customWidth="1"/>
    <col min="6914" max="6914" width="12.7109375" style="446" customWidth="1"/>
    <col min="6915" max="6915" width="47.42578125" style="446" customWidth="1"/>
    <col min="6916" max="6916" width="5.5703125" style="446" customWidth="1"/>
    <col min="6917" max="6918" width="3.7109375" style="446" customWidth="1"/>
    <col min="6919" max="6919" width="22" style="446" customWidth="1"/>
    <col min="6920" max="6920" width="5.5703125" style="446" customWidth="1"/>
    <col min="6921" max="6922" width="3.7109375" style="446" customWidth="1"/>
    <col min="6923" max="6923" width="22" style="446" customWidth="1"/>
    <col min="6924" max="6924" width="5.5703125" style="446" customWidth="1"/>
    <col min="6925" max="6926" width="3.7109375" style="446" customWidth="1"/>
    <col min="6927" max="6927" width="22" style="446" customWidth="1"/>
    <col min="6928" max="6929" width="15.7109375" style="446" customWidth="1"/>
    <col min="6930" max="6930" width="11.7109375" style="446" customWidth="1"/>
    <col min="6931" max="6931" width="6.42578125" style="446" bestFit="1" customWidth="1"/>
    <col min="6932" max="6932" width="11.7109375" style="446" customWidth="1"/>
    <col min="6933" max="6933" width="0" style="446" hidden="1" customWidth="1"/>
    <col min="6934" max="6934" width="3.7109375" style="446" customWidth="1"/>
    <col min="6935" max="6935" width="11.140625" style="446" bestFit="1" customWidth="1"/>
    <col min="6936" max="6937" width="10.5703125" style="446"/>
    <col min="6938" max="6938" width="13.42578125" style="446" customWidth="1"/>
    <col min="6939" max="7158" width="10.5703125" style="446"/>
    <col min="7159" max="7166" width="0" style="446" hidden="1" customWidth="1"/>
    <col min="7167" max="7169" width="3.7109375" style="446" customWidth="1"/>
    <col min="7170" max="7170" width="12.7109375" style="446" customWidth="1"/>
    <col min="7171" max="7171" width="47.42578125" style="446" customWidth="1"/>
    <col min="7172" max="7172" width="5.5703125" style="446" customWidth="1"/>
    <col min="7173" max="7174" width="3.7109375" style="446" customWidth="1"/>
    <col min="7175" max="7175" width="22" style="446" customWidth="1"/>
    <col min="7176" max="7176" width="5.5703125" style="446" customWidth="1"/>
    <col min="7177" max="7178" width="3.7109375" style="446" customWidth="1"/>
    <col min="7179" max="7179" width="22" style="446" customWidth="1"/>
    <col min="7180" max="7180" width="5.5703125" style="446" customWidth="1"/>
    <col min="7181" max="7182" width="3.7109375" style="446" customWidth="1"/>
    <col min="7183" max="7183" width="22" style="446" customWidth="1"/>
    <col min="7184" max="7185" width="15.7109375" style="446" customWidth="1"/>
    <col min="7186" max="7186" width="11.7109375" style="446" customWidth="1"/>
    <col min="7187" max="7187" width="6.42578125" style="446" bestFit="1" customWidth="1"/>
    <col min="7188" max="7188" width="11.7109375" style="446" customWidth="1"/>
    <col min="7189" max="7189" width="0" style="446" hidden="1" customWidth="1"/>
    <col min="7190" max="7190" width="3.7109375" style="446" customWidth="1"/>
    <col min="7191" max="7191" width="11.140625" style="446" bestFit="1" customWidth="1"/>
    <col min="7192" max="7193" width="10.5703125" style="446"/>
    <col min="7194" max="7194" width="13.42578125" style="446" customWidth="1"/>
    <col min="7195" max="7414" width="10.5703125" style="446"/>
    <col min="7415" max="7422" width="0" style="446" hidden="1" customWidth="1"/>
    <col min="7423" max="7425" width="3.7109375" style="446" customWidth="1"/>
    <col min="7426" max="7426" width="12.7109375" style="446" customWidth="1"/>
    <col min="7427" max="7427" width="47.42578125" style="446" customWidth="1"/>
    <col min="7428" max="7428" width="5.5703125" style="446" customWidth="1"/>
    <col min="7429" max="7430" width="3.7109375" style="446" customWidth="1"/>
    <col min="7431" max="7431" width="22" style="446" customWidth="1"/>
    <col min="7432" max="7432" width="5.5703125" style="446" customWidth="1"/>
    <col min="7433" max="7434" width="3.7109375" style="446" customWidth="1"/>
    <col min="7435" max="7435" width="22" style="446" customWidth="1"/>
    <col min="7436" max="7436" width="5.5703125" style="446" customWidth="1"/>
    <col min="7437" max="7438" width="3.7109375" style="446" customWidth="1"/>
    <col min="7439" max="7439" width="22" style="446" customWidth="1"/>
    <col min="7440" max="7441" width="15.7109375" style="446" customWidth="1"/>
    <col min="7442" max="7442" width="11.7109375" style="446" customWidth="1"/>
    <col min="7443" max="7443" width="6.42578125" style="446" bestFit="1" customWidth="1"/>
    <col min="7444" max="7444" width="11.7109375" style="446" customWidth="1"/>
    <col min="7445" max="7445" width="0" style="446" hidden="1" customWidth="1"/>
    <col min="7446" max="7446" width="3.7109375" style="446" customWidth="1"/>
    <col min="7447" max="7447" width="11.140625" style="446" bestFit="1" customWidth="1"/>
    <col min="7448" max="7449" width="10.5703125" style="446"/>
    <col min="7450" max="7450" width="13.42578125" style="446" customWidth="1"/>
    <col min="7451" max="7670" width="10.5703125" style="446"/>
    <col min="7671" max="7678" width="0" style="446" hidden="1" customWidth="1"/>
    <col min="7679" max="7681" width="3.7109375" style="446" customWidth="1"/>
    <col min="7682" max="7682" width="12.7109375" style="446" customWidth="1"/>
    <col min="7683" max="7683" width="47.42578125" style="446" customWidth="1"/>
    <col min="7684" max="7684" width="5.5703125" style="446" customWidth="1"/>
    <col min="7685" max="7686" width="3.7109375" style="446" customWidth="1"/>
    <col min="7687" max="7687" width="22" style="446" customWidth="1"/>
    <col min="7688" max="7688" width="5.5703125" style="446" customWidth="1"/>
    <col min="7689" max="7690" width="3.7109375" style="446" customWidth="1"/>
    <col min="7691" max="7691" width="22" style="446" customWidth="1"/>
    <col min="7692" max="7692" width="5.5703125" style="446" customWidth="1"/>
    <col min="7693" max="7694" width="3.7109375" style="446" customWidth="1"/>
    <col min="7695" max="7695" width="22" style="446" customWidth="1"/>
    <col min="7696" max="7697" width="15.7109375" style="446" customWidth="1"/>
    <col min="7698" max="7698" width="11.7109375" style="446" customWidth="1"/>
    <col min="7699" max="7699" width="6.42578125" style="446" bestFit="1" customWidth="1"/>
    <col min="7700" max="7700" width="11.7109375" style="446" customWidth="1"/>
    <col min="7701" max="7701" width="0" style="446" hidden="1" customWidth="1"/>
    <col min="7702" max="7702" width="3.7109375" style="446" customWidth="1"/>
    <col min="7703" max="7703" width="11.140625" style="446" bestFit="1" customWidth="1"/>
    <col min="7704" max="7705" width="10.5703125" style="446"/>
    <col min="7706" max="7706" width="13.42578125" style="446" customWidth="1"/>
    <col min="7707" max="7926" width="10.5703125" style="446"/>
    <col min="7927" max="7934" width="0" style="446" hidden="1" customWidth="1"/>
    <col min="7935" max="7937" width="3.7109375" style="446" customWidth="1"/>
    <col min="7938" max="7938" width="12.7109375" style="446" customWidth="1"/>
    <col min="7939" max="7939" width="47.42578125" style="446" customWidth="1"/>
    <col min="7940" max="7940" width="5.5703125" style="446" customWidth="1"/>
    <col min="7941" max="7942" width="3.7109375" style="446" customWidth="1"/>
    <col min="7943" max="7943" width="22" style="446" customWidth="1"/>
    <col min="7944" max="7944" width="5.5703125" style="446" customWidth="1"/>
    <col min="7945" max="7946" width="3.7109375" style="446" customWidth="1"/>
    <col min="7947" max="7947" width="22" style="446" customWidth="1"/>
    <col min="7948" max="7948" width="5.5703125" style="446" customWidth="1"/>
    <col min="7949" max="7950" width="3.7109375" style="446" customWidth="1"/>
    <col min="7951" max="7951" width="22" style="446" customWidth="1"/>
    <col min="7952" max="7953" width="15.7109375" style="446" customWidth="1"/>
    <col min="7954" max="7954" width="11.7109375" style="446" customWidth="1"/>
    <col min="7955" max="7955" width="6.42578125" style="446" bestFit="1" customWidth="1"/>
    <col min="7956" max="7956" width="11.7109375" style="446" customWidth="1"/>
    <col min="7957" max="7957" width="0" style="446" hidden="1" customWidth="1"/>
    <col min="7958" max="7958" width="3.7109375" style="446" customWidth="1"/>
    <col min="7959" max="7959" width="11.140625" style="446" bestFit="1" customWidth="1"/>
    <col min="7960" max="7961" width="10.5703125" style="446"/>
    <col min="7962" max="7962" width="13.42578125" style="446" customWidth="1"/>
    <col min="7963" max="8182" width="10.5703125" style="446"/>
    <col min="8183" max="8190" width="0" style="446" hidden="1" customWidth="1"/>
    <col min="8191" max="8193" width="3.7109375" style="446" customWidth="1"/>
    <col min="8194" max="8194" width="12.7109375" style="446" customWidth="1"/>
    <col min="8195" max="8195" width="47.42578125" style="446" customWidth="1"/>
    <col min="8196" max="8196" width="5.5703125" style="446" customWidth="1"/>
    <col min="8197" max="8198" width="3.7109375" style="446" customWidth="1"/>
    <col min="8199" max="8199" width="22" style="446" customWidth="1"/>
    <col min="8200" max="8200" width="5.5703125" style="446" customWidth="1"/>
    <col min="8201" max="8202" width="3.7109375" style="446" customWidth="1"/>
    <col min="8203" max="8203" width="22" style="446" customWidth="1"/>
    <col min="8204" max="8204" width="5.5703125" style="446" customWidth="1"/>
    <col min="8205" max="8206" width="3.7109375" style="446" customWidth="1"/>
    <col min="8207" max="8207" width="22" style="446" customWidth="1"/>
    <col min="8208" max="8209" width="15.7109375" style="446" customWidth="1"/>
    <col min="8210" max="8210" width="11.7109375" style="446" customWidth="1"/>
    <col min="8211" max="8211" width="6.42578125" style="446" bestFit="1" customWidth="1"/>
    <col min="8212" max="8212" width="11.7109375" style="446" customWidth="1"/>
    <col min="8213" max="8213" width="0" style="446" hidden="1" customWidth="1"/>
    <col min="8214" max="8214" width="3.7109375" style="446" customWidth="1"/>
    <col min="8215" max="8215" width="11.140625" style="446" bestFit="1" customWidth="1"/>
    <col min="8216" max="8217" width="10.5703125" style="446"/>
    <col min="8218" max="8218" width="13.42578125" style="446" customWidth="1"/>
    <col min="8219" max="8438" width="10.5703125" style="446"/>
    <col min="8439" max="8446" width="0" style="446" hidden="1" customWidth="1"/>
    <col min="8447" max="8449" width="3.7109375" style="446" customWidth="1"/>
    <col min="8450" max="8450" width="12.7109375" style="446" customWidth="1"/>
    <col min="8451" max="8451" width="47.42578125" style="446" customWidth="1"/>
    <col min="8452" max="8452" width="5.5703125" style="446" customWidth="1"/>
    <col min="8453" max="8454" width="3.7109375" style="446" customWidth="1"/>
    <col min="8455" max="8455" width="22" style="446" customWidth="1"/>
    <col min="8456" max="8456" width="5.5703125" style="446" customWidth="1"/>
    <col min="8457" max="8458" width="3.7109375" style="446" customWidth="1"/>
    <col min="8459" max="8459" width="22" style="446" customWidth="1"/>
    <col min="8460" max="8460" width="5.5703125" style="446" customWidth="1"/>
    <col min="8461" max="8462" width="3.7109375" style="446" customWidth="1"/>
    <col min="8463" max="8463" width="22" style="446" customWidth="1"/>
    <col min="8464" max="8465" width="15.7109375" style="446" customWidth="1"/>
    <col min="8466" max="8466" width="11.7109375" style="446" customWidth="1"/>
    <col min="8467" max="8467" width="6.42578125" style="446" bestFit="1" customWidth="1"/>
    <col min="8468" max="8468" width="11.7109375" style="446" customWidth="1"/>
    <col min="8469" max="8469" width="0" style="446" hidden="1" customWidth="1"/>
    <col min="8470" max="8470" width="3.7109375" style="446" customWidth="1"/>
    <col min="8471" max="8471" width="11.140625" style="446" bestFit="1" customWidth="1"/>
    <col min="8472" max="8473" width="10.5703125" style="446"/>
    <col min="8474" max="8474" width="13.42578125" style="446" customWidth="1"/>
    <col min="8475" max="8694" width="10.5703125" style="446"/>
    <col min="8695" max="8702" width="0" style="446" hidden="1" customWidth="1"/>
    <col min="8703" max="8705" width="3.7109375" style="446" customWidth="1"/>
    <col min="8706" max="8706" width="12.7109375" style="446" customWidth="1"/>
    <col min="8707" max="8707" width="47.42578125" style="446" customWidth="1"/>
    <col min="8708" max="8708" width="5.5703125" style="446" customWidth="1"/>
    <col min="8709" max="8710" width="3.7109375" style="446" customWidth="1"/>
    <col min="8711" max="8711" width="22" style="446" customWidth="1"/>
    <col min="8712" max="8712" width="5.5703125" style="446" customWidth="1"/>
    <col min="8713" max="8714" width="3.7109375" style="446" customWidth="1"/>
    <col min="8715" max="8715" width="22" style="446" customWidth="1"/>
    <col min="8716" max="8716" width="5.5703125" style="446" customWidth="1"/>
    <col min="8717" max="8718" width="3.7109375" style="446" customWidth="1"/>
    <col min="8719" max="8719" width="22" style="446" customWidth="1"/>
    <col min="8720" max="8721" width="15.7109375" style="446" customWidth="1"/>
    <col min="8722" max="8722" width="11.7109375" style="446" customWidth="1"/>
    <col min="8723" max="8723" width="6.42578125" style="446" bestFit="1" customWidth="1"/>
    <col min="8724" max="8724" width="11.7109375" style="446" customWidth="1"/>
    <col min="8725" max="8725" width="0" style="446" hidden="1" customWidth="1"/>
    <col min="8726" max="8726" width="3.7109375" style="446" customWidth="1"/>
    <col min="8727" max="8727" width="11.140625" style="446" bestFit="1" customWidth="1"/>
    <col min="8728" max="8729" width="10.5703125" style="446"/>
    <col min="8730" max="8730" width="13.42578125" style="446" customWidth="1"/>
    <col min="8731" max="8950" width="10.5703125" style="446"/>
    <col min="8951" max="8958" width="0" style="446" hidden="1" customWidth="1"/>
    <col min="8959" max="8961" width="3.7109375" style="446" customWidth="1"/>
    <col min="8962" max="8962" width="12.7109375" style="446" customWidth="1"/>
    <col min="8963" max="8963" width="47.42578125" style="446" customWidth="1"/>
    <col min="8964" max="8964" width="5.5703125" style="446" customWidth="1"/>
    <col min="8965" max="8966" width="3.7109375" style="446" customWidth="1"/>
    <col min="8967" max="8967" width="22" style="446" customWidth="1"/>
    <col min="8968" max="8968" width="5.5703125" style="446" customWidth="1"/>
    <col min="8969" max="8970" width="3.7109375" style="446" customWidth="1"/>
    <col min="8971" max="8971" width="22" style="446" customWidth="1"/>
    <col min="8972" max="8972" width="5.5703125" style="446" customWidth="1"/>
    <col min="8973" max="8974" width="3.7109375" style="446" customWidth="1"/>
    <col min="8975" max="8975" width="22" style="446" customWidth="1"/>
    <col min="8976" max="8977" width="15.7109375" style="446" customWidth="1"/>
    <col min="8978" max="8978" width="11.7109375" style="446" customWidth="1"/>
    <col min="8979" max="8979" width="6.42578125" style="446" bestFit="1" customWidth="1"/>
    <col min="8980" max="8980" width="11.7109375" style="446" customWidth="1"/>
    <col min="8981" max="8981" width="0" style="446" hidden="1" customWidth="1"/>
    <col min="8982" max="8982" width="3.7109375" style="446" customWidth="1"/>
    <col min="8983" max="8983" width="11.140625" style="446" bestFit="1" customWidth="1"/>
    <col min="8984" max="8985" width="10.5703125" style="446"/>
    <col min="8986" max="8986" width="13.42578125" style="446" customWidth="1"/>
    <col min="8987" max="9206" width="10.5703125" style="446"/>
    <col min="9207" max="9214" width="0" style="446" hidden="1" customWidth="1"/>
    <col min="9215" max="9217" width="3.7109375" style="446" customWidth="1"/>
    <col min="9218" max="9218" width="12.7109375" style="446" customWidth="1"/>
    <col min="9219" max="9219" width="47.42578125" style="446" customWidth="1"/>
    <col min="9220" max="9220" width="5.5703125" style="446" customWidth="1"/>
    <col min="9221" max="9222" width="3.7109375" style="446" customWidth="1"/>
    <col min="9223" max="9223" width="22" style="446" customWidth="1"/>
    <col min="9224" max="9224" width="5.5703125" style="446" customWidth="1"/>
    <col min="9225" max="9226" width="3.7109375" style="446" customWidth="1"/>
    <col min="9227" max="9227" width="22" style="446" customWidth="1"/>
    <col min="9228" max="9228" width="5.5703125" style="446" customWidth="1"/>
    <col min="9229" max="9230" width="3.7109375" style="446" customWidth="1"/>
    <col min="9231" max="9231" width="22" style="446" customWidth="1"/>
    <col min="9232" max="9233" width="15.7109375" style="446" customWidth="1"/>
    <col min="9234" max="9234" width="11.7109375" style="446" customWidth="1"/>
    <col min="9235" max="9235" width="6.42578125" style="446" bestFit="1" customWidth="1"/>
    <col min="9236" max="9236" width="11.7109375" style="446" customWidth="1"/>
    <col min="9237" max="9237" width="0" style="446" hidden="1" customWidth="1"/>
    <col min="9238" max="9238" width="3.7109375" style="446" customWidth="1"/>
    <col min="9239" max="9239" width="11.140625" style="446" bestFit="1" customWidth="1"/>
    <col min="9240" max="9241" width="10.5703125" style="446"/>
    <col min="9242" max="9242" width="13.42578125" style="446" customWidth="1"/>
    <col min="9243" max="9462" width="10.5703125" style="446"/>
    <col min="9463" max="9470" width="0" style="446" hidden="1" customWidth="1"/>
    <col min="9471" max="9473" width="3.7109375" style="446" customWidth="1"/>
    <col min="9474" max="9474" width="12.7109375" style="446" customWidth="1"/>
    <col min="9475" max="9475" width="47.42578125" style="446" customWidth="1"/>
    <col min="9476" max="9476" width="5.5703125" style="446" customWidth="1"/>
    <col min="9477" max="9478" width="3.7109375" style="446" customWidth="1"/>
    <col min="9479" max="9479" width="22" style="446" customWidth="1"/>
    <col min="9480" max="9480" width="5.5703125" style="446" customWidth="1"/>
    <col min="9481" max="9482" width="3.7109375" style="446" customWidth="1"/>
    <col min="9483" max="9483" width="22" style="446" customWidth="1"/>
    <col min="9484" max="9484" width="5.5703125" style="446" customWidth="1"/>
    <col min="9485" max="9486" width="3.7109375" style="446" customWidth="1"/>
    <col min="9487" max="9487" width="22" style="446" customWidth="1"/>
    <col min="9488" max="9489" width="15.7109375" style="446" customWidth="1"/>
    <col min="9490" max="9490" width="11.7109375" style="446" customWidth="1"/>
    <col min="9491" max="9491" width="6.42578125" style="446" bestFit="1" customWidth="1"/>
    <col min="9492" max="9492" width="11.7109375" style="446" customWidth="1"/>
    <col min="9493" max="9493" width="0" style="446" hidden="1" customWidth="1"/>
    <col min="9494" max="9494" width="3.7109375" style="446" customWidth="1"/>
    <col min="9495" max="9495" width="11.140625" style="446" bestFit="1" customWidth="1"/>
    <col min="9496" max="9497" width="10.5703125" style="446"/>
    <col min="9498" max="9498" width="13.42578125" style="446" customWidth="1"/>
    <col min="9499" max="9718" width="10.5703125" style="446"/>
    <col min="9719" max="9726" width="0" style="446" hidden="1" customWidth="1"/>
    <col min="9727" max="9729" width="3.7109375" style="446" customWidth="1"/>
    <col min="9730" max="9730" width="12.7109375" style="446" customWidth="1"/>
    <col min="9731" max="9731" width="47.42578125" style="446" customWidth="1"/>
    <col min="9732" max="9732" width="5.5703125" style="446" customWidth="1"/>
    <col min="9733" max="9734" width="3.7109375" style="446" customWidth="1"/>
    <col min="9735" max="9735" width="22" style="446" customWidth="1"/>
    <col min="9736" max="9736" width="5.5703125" style="446" customWidth="1"/>
    <col min="9737" max="9738" width="3.7109375" style="446" customWidth="1"/>
    <col min="9739" max="9739" width="22" style="446" customWidth="1"/>
    <col min="9740" max="9740" width="5.5703125" style="446" customWidth="1"/>
    <col min="9741" max="9742" width="3.7109375" style="446" customWidth="1"/>
    <col min="9743" max="9743" width="22" style="446" customWidth="1"/>
    <col min="9744" max="9745" width="15.7109375" style="446" customWidth="1"/>
    <col min="9746" max="9746" width="11.7109375" style="446" customWidth="1"/>
    <col min="9747" max="9747" width="6.42578125" style="446" bestFit="1" customWidth="1"/>
    <col min="9748" max="9748" width="11.7109375" style="446" customWidth="1"/>
    <col min="9749" max="9749" width="0" style="446" hidden="1" customWidth="1"/>
    <col min="9750" max="9750" width="3.7109375" style="446" customWidth="1"/>
    <col min="9751" max="9751" width="11.140625" style="446" bestFit="1" customWidth="1"/>
    <col min="9752" max="9753" width="10.5703125" style="446"/>
    <col min="9754" max="9754" width="13.42578125" style="446" customWidth="1"/>
    <col min="9755" max="9974" width="10.5703125" style="446"/>
    <col min="9975" max="9982" width="0" style="446" hidden="1" customWidth="1"/>
    <col min="9983" max="9985" width="3.7109375" style="446" customWidth="1"/>
    <col min="9986" max="9986" width="12.7109375" style="446" customWidth="1"/>
    <col min="9987" max="9987" width="47.42578125" style="446" customWidth="1"/>
    <col min="9988" max="9988" width="5.5703125" style="446" customWidth="1"/>
    <col min="9989" max="9990" width="3.7109375" style="446" customWidth="1"/>
    <col min="9991" max="9991" width="22" style="446" customWidth="1"/>
    <col min="9992" max="9992" width="5.5703125" style="446" customWidth="1"/>
    <col min="9993" max="9994" width="3.7109375" style="446" customWidth="1"/>
    <col min="9995" max="9995" width="22" style="446" customWidth="1"/>
    <col min="9996" max="9996" width="5.5703125" style="446" customWidth="1"/>
    <col min="9997" max="9998" width="3.7109375" style="446" customWidth="1"/>
    <col min="9999" max="9999" width="22" style="446" customWidth="1"/>
    <col min="10000" max="10001" width="15.7109375" style="446" customWidth="1"/>
    <col min="10002" max="10002" width="11.7109375" style="446" customWidth="1"/>
    <col min="10003" max="10003" width="6.42578125" style="446" bestFit="1" customWidth="1"/>
    <col min="10004" max="10004" width="11.7109375" style="446" customWidth="1"/>
    <col min="10005" max="10005" width="0" style="446" hidden="1" customWidth="1"/>
    <col min="10006" max="10006" width="3.7109375" style="446" customWidth="1"/>
    <col min="10007" max="10007" width="11.140625" style="446" bestFit="1" customWidth="1"/>
    <col min="10008" max="10009" width="10.5703125" style="446"/>
    <col min="10010" max="10010" width="13.42578125" style="446" customWidth="1"/>
    <col min="10011" max="10230" width="10.5703125" style="446"/>
    <col min="10231" max="10238" width="0" style="446" hidden="1" customWidth="1"/>
    <col min="10239" max="10241" width="3.7109375" style="446" customWidth="1"/>
    <col min="10242" max="10242" width="12.7109375" style="446" customWidth="1"/>
    <col min="10243" max="10243" width="47.42578125" style="446" customWidth="1"/>
    <col min="10244" max="10244" width="5.5703125" style="446" customWidth="1"/>
    <col min="10245" max="10246" width="3.7109375" style="446" customWidth="1"/>
    <col min="10247" max="10247" width="22" style="446" customWidth="1"/>
    <col min="10248" max="10248" width="5.5703125" style="446" customWidth="1"/>
    <col min="10249" max="10250" width="3.7109375" style="446" customWidth="1"/>
    <col min="10251" max="10251" width="22" style="446" customWidth="1"/>
    <col min="10252" max="10252" width="5.5703125" style="446" customWidth="1"/>
    <col min="10253" max="10254" width="3.7109375" style="446" customWidth="1"/>
    <col min="10255" max="10255" width="22" style="446" customWidth="1"/>
    <col min="10256" max="10257" width="15.7109375" style="446" customWidth="1"/>
    <col min="10258" max="10258" width="11.7109375" style="446" customWidth="1"/>
    <col min="10259" max="10259" width="6.42578125" style="446" bestFit="1" customWidth="1"/>
    <col min="10260" max="10260" width="11.7109375" style="446" customWidth="1"/>
    <col min="10261" max="10261" width="0" style="446" hidden="1" customWidth="1"/>
    <col min="10262" max="10262" width="3.7109375" style="446" customWidth="1"/>
    <col min="10263" max="10263" width="11.140625" style="446" bestFit="1" customWidth="1"/>
    <col min="10264" max="10265" width="10.5703125" style="446"/>
    <col min="10266" max="10266" width="13.42578125" style="446" customWidth="1"/>
    <col min="10267" max="10486" width="10.5703125" style="446"/>
    <col min="10487" max="10494" width="0" style="446" hidden="1" customWidth="1"/>
    <col min="10495" max="10497" width="3.7109375" style="446" customWidth="1"/>
    <col min="10498" max="10498" width="12.7109375" style="446" customWidth="1"/>
    <col min="10499" max="10499" width="47.42578125" style="446" customWidth="1"/>
    <col min="10500" max="10500" width="5.5703125" style="446" customWidth="1"/>
    <col min="10501" max="10502" width="3.7109375" style="446" customWidth="1"/>
    <col min="10503" max="10503" width="22" style="446" customWidth="1"/>
    <col min="10504" max="10504" width="5.5703125" style="446" customWidth="1"/>
    <col min="10505" max="10506" width="3.7109375" style="446" customWidth="1"/>
    <col min="10507" max="10507" width="22" style="446" customWidth="1"/>
    <col min="10508" max="10508" width="5.5703125" style="446" customWidth="1"/>
    <col min="10509" max="10510" width="3.7109375" style="446" customWidth="1"/>
    <col min="10511" max="10511" width="22" style="446" customWidth="1"/>
    <col min="10512" max="10513" width="15.7109375" style="446" customWidth="1"/>
    <col min="10514" max="10514" width="11.7109375" style="446" customWidth="1"/>
    <col min="10515" max="10515" width="6.42578125" style="446" bestFit="1" customWidth="1"/>
    <col min="10516" max="10516" width="11.7109375" style="446" customWidth="1"/>
    <col min="10517" max="10517" width="0" style="446" hidden="1" customWidth="1"/>
    <col min="10518" max="10518" width="3.7109375" style="446" customWidth="1"/>
    <col min="10519" max="10519" width="11.140625" style="446" bestFit="1" customWidth="1"/>
    <col min="10520" max="10521" width="10.5703125" style="446"/>
    <col min="10522" max="10522" width="13.42578125" style="446" customWidth="1"/>
    <col min="10523" max="10742" width="10.5703125" style="446"/>
    <col min="10743" max="10750" width="0" style="446" hidden="1" customWidth="1"/>
    <col min="10751" max="10753" width="3.7109375" style="446" customWidth="1"/>
    <col min="10754" max="10754" width="12.7109375" style="446" customWidth="1"/>
    <col min="10755" max="10755" width="47.42578125" style="446" customWidth="1"/>
    <col min="10756" max="10756" width="5.5703125" style="446" customWidth="1"/>
    <col min="10757" max="10758" width="3.7109375" style="446" customWidth="1"/>
    <col min="10759" max="10759" width="22" style="446" customWidth="1"/>
    <col min="10760" max="10760" width="5.5703125" style="446" customWidth="1"/>
    <col min="10761" max="10762" width="3.7109375" style="446" customWidth="1"/>
    <col min="10763" max="10763" width="22" style="446" customWidth="1"/>
    <col min="10764" max="10764" width="5.5703125" style="446" customWidth="1"/>
    <col min="10765" max="10766" width="3.7109375" style="446" customWidth="1"/>
    <col min="10767" max="10767" width="22" style="446" customWidth="1"/>
    <col min="10768" max="10769" width="15.7109375" style="446" customWidth="1"/>
    <col min="10770" max="10770" width="11.7109375" style="446" customWidth="1"/>
    <col min="10771" max="10771" width="6.42578125" style="446" bestFit="1" customWidth="1"/>
    <col min="10772" max="10772" width="11.7109375" style="446" customWidth="1"/>
    <col min="10773" max="10773" width="0" style="446" hidden="1" customWidth="1"/>
    <col min="10774" max="10774" width="3.7109375" style="446" customWidth="1"/>
    <col min="10775" max="10775" width="11.140625" style="446" bestFit="1" customWidth="1"/>
    <col min="10776" max="10777" width="10.5703125" style="446"/>
    <col min="10778" max="10778" width="13.42578125" style="446" customWidth="1"/>
    <col min="10779" max="10998" width="10.5703125" style="446"/>
    <col min="10999" max="11006" width="0" style="446" hidden="1" customWidth="1"/>
    <col min="11007" max="11009" width="3.7109375" style="446" customWidth="1"/>
    <col min="11010" max="11010" width="12.7109375" style="446" customWidth="1"/>
    <col min="11011" max="11011" width="47.42578125" style="446" customWidth="1"/>
    <col min="11012" max="11012" width="5.5703125" style="446" customWidth="1"/>
    <col min="11013" max="11014" width="3.7109375" style="446" customWidth="1"/>
    <col min="11015" max="11015" width="22" style="446" customWidth="1"/>
    <col min="11016" max="11016" width="5.5703125" style="446" customWidth="1"/>
    <col min="11017" max="11018" width="3.7109375" style="446" customWidth="1"/>
    <col min="11019" max="11019" width="22" style="446" customWidth="1"/>
    <col min="11020" max="11020" width="5.5703125" style="446" customWidth="1"/>
    <col min="11021" max="11022" width="3.7109375" style="446" customWidth="1"/>
    <col min="11023" max="11023" width="22" style="446" customWidth="1"/>
    <col min="11024" max="11025" width="15.7109375" style="446" customWidth="1"/>
    <col min="11026" max="11026" width="11.7109375" style="446" customWidth="1"/>
    <col min="11027" max="11027" width="6.42578125" style="446" bestFit="1" customWidth="1"/>
    <col min="11028" max="11028" width="11.7109375" style="446" customWidth="1"/>
    <col min="11029" max="11029" width="0" style="446" hidden="1" customWidth="1"/>
    <col min="11030" max="11030" width="3.7109375" style="446" customWidth="1"/>
    <col min="11031" max="11031" width="11.140625" style="446" bestFit="1" customWidth="1"/>
    <col min="11032" max="11033" width="10.5703125" style="446"/>
    <col min="11034" max="11034" width="13.42578125" style="446" customWidth="1"/>
    <col min="11035" max="11254" width="10.5703125" style="446"/>
    <col min="11255" max="11262" width="0" style="446" hidden="1" customWidth="1"/>
    <col min="11263" max="11265" width="3.7109375" style="446" customWidth="1"/>
    <col min="11266" max="11266" width="12.7109375" style="446" customWidth="1"/>
    <col min="11267" max="11267" width="47.42578125" style="446" customWidth="1"/>
    <col min="11268" max="11268" width="5.5703125" style="446" customWidth="1"/>
    <col min="11269" max="11270" width="3.7109375" style="446" customWidth="1"/>
    <col min="11271" max="11271" width="22" style="446" customWidth="1"/>
    <col min="11272" max="11272" width="5.5703125" style="446" customWidth="1"/>
    <col min="11273" max="11274" width="3.7109375" style="446" customWidth="1"/>
    <col min="11275" max="11275" width="22" style="446" customWidth="1"/>
    <col min="11276" max="11276" width="5.5703125" style="446" customWidth="1"/>
    <col min="11277" max="11278" width="3.7109375" style="446" customWidth="1"/>
    <col min="11279" max="11279" width="22" style="446" customWidth="1"/>
    <col min="11280" max="11281" width="15.7109375" style="446" customWidth="1"/>
    <col min="11282" max="11282" width="11.7109375" style="446" customWidth="1"/>
    <col min="11283" max="11283" width="6.42578125" style="446" bestFit="1" customWidth="1"/>
    <col min="11284" max="11284" width="11.7109375" style="446" customWidth="1"/>
    <col min="11285" max="11285" width="0" style="446" hidden="1" customWidth="1"/>
    <col min="11286" max="11286" width="3.7109375" style="446" customWidth="1"/>
    <col min="11287" max="11287" width="11.140625" style="446" bestFit="1" customWidth="1"/>
    <col min="11288" max="11289" width="10.5703125" style="446"/>
    <col min="11290" max="11290" width="13.42578125" style="446" customWidth="1"/>
    <col min="11291" max="11510" width="10.5703125" style="446"/>
    <col min="11511" max="11518" width="0" style="446" hidden="1" customWidth="1"/>
    <col min="11519" max="11521" width="3.7109375" style="446" customWidth="1"/>
    <col min="11522" max="11522" width="12.7109375" style="446" customWidth="1"/>
    <col min="11523" max="11523" width="47.42578125" style="446" customWidth="1"/>
    <col min="11524" max="11524" width="5.5703125" style="446" customWidth="1"/>
    <col min="11525" max="11526" width="3.7109375" style="446" customWidth="1"/>
    <col min="11527" max="11527" width="22" style="446" customWidth="1"/>
    <col min="11528" max="11528" width="5.5703125" style="446" customWidth="1"/>
    <col min="11529" max="11530" width="3.7109375" style="446" customWidth="1"/>
    <col min="11531" max="11531" width="22" style="446" customWidth="1"/>
    <col min="11532" max="11532" width="5.5703125" style="446" customWidth="1"/>
    <col min="11533" max="11534" width="3.7109375" style="446" customWidth="1"/>
    <col min="11535" max="11535" width="22" style="446" customWidth="1"/>
    <col min="11536" max="11537" width="15.7109375" style="446" customWidth="1"/>
    <col min="11538" max="11538" width="11.7109375" style="446" customWidth="1"/>
    <col min="11539" max="11539" width="6.42578125" style="446" bestFit="1" customWidth="1"/>
    <col min="11540" max="11540" width="11.7109375" style="446" customWidth="1"/>
    <col min="11541" max="11541" width="0" style="446" hidden="1" customWidth="1"/>
    <col min="11542" max="11542" width="3.7109375" style="446" customWidth="1"/>
    <col min="11543" max="11543" width="11.140625" style="446" bestFit="1" customWidth="1"/>
    <col min="11544" max="11545" width="10.5703125" style="446"/>
    <col min="11546" max="11546" width="13.42578125" style="446" customWidth="1"/>
    <col min="11547" max="11766" width="10.5703125" style="446"/>
    <col min="11767" max="11774" width="0" style="446" hidden="1" customWidth="1"/>
    <col min="11775" max="11777" width="3.7109375" style="446" customWidth="1"/>
    <col min="11778" max="11778" width="12.7109375" style="446" customWidth="1"/>
    <col min="11779" max="11779" width="47.42578125" style="446" customWidth="1"/>
    <col min="11780" max="11780" width="5.5703125" style="446" customWidth="1"/>
    <col min="11781" max="11782" width="3.7109375" style="446" customWidth="1"/>
    <col min="11783" max="11783" width="22" style="446" customWidth="1"/>
    <col min="11784" max="11784" width="5.5703125" style="446" customWidth="1"/>
    <col min="11785" max="11786" width="3.7109375" style="446" customWidth="1"/>
    <col min="11787" max="11787" width="22" style="446" customWidth="1"/>
    <col min="11788" max="11788" width="5.5703125" style="446" customWidth="1"/>
    <col min="11789" max="11790" width="3.7109375" style="446" customWidth="1"/>
    <col min="11791" max="11791" width="22" style="446" customWidth="1"/>
    <col min="11792" max="11793" width="15.7109375" style="446" customWidth="1"/>
    <col min="11794" max="11794" width="11.7109375" style="446" customWidth="1"/>
    <col min="11795" max="11795" width="6.42578125" style="446" bestFit="1" customWidth="1"/>
    <col min="11796" max="11796" width="11.7109375" style="446" customWidth="1"/>
    <col min="11797" max="11797" width="0" style="446" hidden="1" customWidth="1"/>
    <col min="11798" max="11798" width="3.7109375" style="446" customWidth="1"/>
    <col min="11799" max="11799" width="11.140625" style="446" bestFit="1" customWidth="1"/>
    <col min="11800" max="11801" width="10.5703125" style="446"/>
    <col min="11802" max="11802" width="13.42578125" style="446" customWidth="1"/>
    <col min="11803" max="12022" width="10.5703125" style="446"/>
    <col min="12023" max="12030" width="0" style="446" hidden="1" customWidth="1"/>
    <col min="12031" max="12033" width="3.7109375" style="446" customWidth="1"/>
    <col min="12034" max="12034" width="12.7109375" style="446" customWidth="1"/>
    <col min="12035" max="12035" width="47.42578125" style="446" customWidth="1"/>
    <col min="12036" max="12036" width="5.5703125" style="446" customWidth="1"/>
    <col min="12037" max="12038" width="3.7109375" style="446" customWidth="1"/>
    <col min="12039" max="12039" width="22" style="446" customWidth="1"/>
    <col min="12040" max="12040" width="5.5703125" style="446" customWidth="1"/>
    <col min="12041" max="12042" width="3.7109375" style="446" customWidth="1"/>
    <col min="12043" max="12043" width="22" style="446" customWidth="1"/>
    <col min="12044" max="12044" width="5.5703125" style="446" customWidth="1"/>
    <col min="12045" max="12046" width="3.7109375" style="446" customWidth="1"/>
    <col min="12047" max="12047" width="22" style="446" customWidth="1"/>
    <col min="12048" max="12049" width="15.7109375" style="446" customWidth="1"/>
    <col min="12050" max="12050" width="11.7109375" style="446" customWidth="1"/>
    <col min="12051" max="12051" width="6.42578125" style="446" bestFit="1" customWidth="1"/>
    <col min="12052" max="12052" width="11.7109375" style="446" customWidth="1"/>
    <col min="12053" max="12053" width="0" style="446" hidden="1" customWidth="1"/>
    <col min="12054" max="12054" width="3.7109375" style="446" customWidth="1"/>
    <col min="12055" max="12055" width="11.140625" style="446" bestFit="1" customWidth="1"/>
    <col min="12056" max="12057" width="10.5703125" style="446"/>
    <col min="12058" max="12058" width="13.42578125" style="446" customWidth="1"/>
    <col min="12059" max="12278" width="10.5703125" style="446"/>
    <col min="12279" max="12286" width="0" style="446" hidden="1" customWidth="1"/>
    <col min="12287" max="12289" width="3.7109375" style="446" customWidth="1"/>
    <col min="12290" max="12290" width="12.7109375" style="446" customWidth="1"/>
    <col min="12291" max="12291" width="47.42578125" style="446" customWidth="1"/>
    <col min="12292" max="12292" width="5.5703125" style="446" customWidth="1"/>
    <col min="12293" max="12294" width="3.7109375" style="446" customWidth="1"/>
    <col min="12295" max="12295" width="22" style="446" customWidth="1"/>
    <col min="12296" max="12296" width="5.5703125" style="446" customWidth="1"/>
    <col min="12297" max="12298" width="3.7109375" style="446" customWidth="1"/>
    <col min="12299" max="12299" width="22" style="446" customWidth="1"/>
    <col min="12300" max="12300" width="5.5703125" style="446" customWidth="1"/>
    <col min="12301" max="12302" width="3.7109375" style="446" customWidth="1"/>
    <col min="12303" max="12303" width="22" style="446" customWidth="1"/>
    <col min="12304" max="12305" width="15.7109375" style="446" customWidth="1"/>
    <col min="12306" max="12306" width="11.7109375" style="446" customWidth="1"/>
    <col min="12307" max="12307" width="6.42578125" style="446" bestFit="1" customWidth="1"/>
    <col min="12308" max="12308" width="11.7109375" style="446" customWidth="1"/>
    <col min="12309" max="12309" width="0" style="446" hidden="1" customWidth="1"/>
    <col min="12310" max="12310" width="3.7109375" style="446" customWidth="1"/>
    <col min="12311" max="12311" width="11.140625" style="446" bestFit="1" customWidth="1"/>
    <col min="12312" max="12313" width="10.5703125" style="446"/>
    <col min="12314" max="12314" width="13.42578125" style="446" customWidth="1"/>
    <col min="12315" max="12534" width="10.5703125" style="446"/>
    <col min="12535" max="12542" width="0" style="446" hidden="1" customWidth="1"/>
    <col min="12543" max="12545" width="3.7109375" style="446" customWidth="1"/>
    <col min="12546" max="12546" width="12.7109375" style="446" customWidth="1"/>
    <col min="12547" max="12547" width="47.42578125" style="446" customWidth="1"/>
    <col min="12548" max="12548" width="5.5703125" style="446" customWidth="1"/>
    <col min="12549" max="12550" width="3.7109375" style="446" customWidth="1"/>
    <col min="12551" max="12551" width="22" style="446" customWidth="1"/>
    <col min="12552" max="12552" width="5.5703125" style="446" customWidth="1"/>
    <col min="12553" max="12554" width="3.7109375" style="446" customWidth="1"/>
    <col min="12555" max="12555" width="22" style="446" customWidth="1"/>
    <col min="12556" max="12556" width="5.5703125" style="446" customWidth="1"/>
    <col min="12557" max="12558" width="3.7109375" style="446" customWidth="1"/>
    <col min="12559" max="12559" width="22" style="446" customWidth="1"/>
    <col min="12560" max="12561" width="15.7109375" style="446" customWidth="1"/>
    <col min="12562" max="12562" width="11.7109375" style="446" customWidth="1"/>
    <col min="12563" max="12563" width="6.42578125" style="446" bestFit="1" customWidth="1"/>
    <col min="12564" max="12564" width="11.7109375" style="446" customWidth="1"/>
    <col min="12565" max="12565" width="0" style="446" hidden="1" customWidth="1"/>
    <col min="12566" max="12566" width="3.7109375" style="446" customWidth="1"/>
    <col min="12567" max="12567" width="11.140625" style="446" bestFit="1" customWidth="1"/>
    <col min="12568" max="12569" width="10.5703125" style="446"/>
    <col min="12570" max="12570" width="13.42578125" style="446" customWidth="1"/>
    <col min="12571" max="12790" width="10.5703125" style="446"/>
    <col min="12791" max="12798" width="0" style="446" hidden="1" customWidth="1"/>
    <col min="12799" max="12801" width="3.7109375" style="446" customWidth="1"/>
    <col min="12802" max="12802" width="12.7109375" style="446" customWidth="1"/>
    <col min="12803" max="12803" width="47.42578125" style="446" customWidth="1"/>
    <col min="12804" max="12804" width="5.5703125" style="446" customWidth="1"/>
    <col min="12805" max="12806" width="3.7109375" style="446" customWidth="1"/>
    <col min="12807" max="12807" width="22" style="446" customWidth="1"/>
    <col min="12808" max="12808" width="5.5703125" style="446" customWidth="1"/>
    <col min="12809" max="12810" width="3.7109375" style="446" customWidth="1"/>
    <col min="12811" max="12811" width="22" style="446" customWidth="1"/>
    <col min="12812" max="12812" width="5.5703125" style="446" customWidth="1"/>
    <col min="12813" max="12814" width="3.7109375" style="446" customWidth="1"/>
    <col min="12815" max="12815" width="22" style="446" customWidth="1"/>
    <col min="12816" max="12817" width="15.7109375" style="446" customWidth="1"/>
    <col min="12818" max="12818" width="11.7109375" style="446" customWidth="1"/>
    <col min="12819" max="12819" width="6.42578125" style="446" bestFit="1" customWidth="1"/>
    <col min="12820" max="12820" width="11.7109375" style="446" customWidth="1"/>
    <col min="12821" max="12821" width="0" style="446" hidden="1" customWidth="1"/>
    <col min="12822" max="12822" width="3.7109375" style="446" customWidth="1"/>
    <col min="12823" max="12823" width="11.140625" style="446" bestFit="1" customWidth="1"/>
    <col min="12824" max="12825" width="10.5703125" style="446"/>
    <col min="12826" max="12826" width="13.42578125" style="446" customWidth="1"/>
    <col min="12827" max="13046" width="10.5703125" style="446"/>
    <col min="13047" max="13054" width="0" style="446" hidden="1" customWidth="1"/>
    <col min="13055" max="13057" width="3.7109375" style="446" customWidth="1"/>
    <col min="13058" max="13058" width="12.7109375" style="446" customWidth="1"/>
    <col min="13059" max="13059" width="47.42578125" style="446" customWidth="1"/>
    <col min="13060" max="13060" width="5.5703125" style="446" customWidth="1"/>
    <col min="13061" max="13062" width="3.7109375" style="446" customWidth="1"/>
    <col min="13063" max="13063" width="22" style="446" customWidth="1"/>
    <col min="13064" max="13064" width="5.5703125" style="446" customWidth="1"/>
    <col min="13065" max="13066" width="3.7109375" style="446" customWidth="1"/>
    <col min="13067" max="13067" width="22" style="446" customWidth="1"/>
    <col min="13068" max="13068" width="5.5703125" style="446" customWidth="1"/>
    <col min="13069" max="13070" width="3.7109375" style="446" customWidth="1"/>
    <col min="13071" max="13071" width="22" style="446" customWidth="1"/>
    <col min="13072" max="13073" width="15.7109375" style="446" customWidth="1"/>
    <col min="13074" max="13074" width="11.7109375" style="446" customWidth="1"/>
    <col min="13075" max="13075" width="6.42578125" style="446" bestFit="1" customWidth="1"/>
    <col min="13076" max="13076" width="11.7109375" style="446" customWidth="1"/>
    <col min="13077" max="13077" width="0" style="446" hidden="1" customWidth="1"/>
    <col min="13078" max="13078" width="3.7109375" style="446" customWidth="1"/>
    <col min="13079" max="13079" width="11.140625" style="446" bestFit="1" customWidth="1"/>
    <col min="13080" max="13081" width="10.5703125" style="446"/>
    <col min="13082" max="13082" width="13.42578125" style="446" customWidth="1"/>
    <col min="13083" max="13302" width="10.5703125" style="446"/>
    <col min="13303" max="13310" width="0" style="446" hidden="1" customWidth="1"/>
    <col min="13311" max="13313" width="3.7109375" style="446" customWidth="1"/>
    <col min="13314" max="13314" width="12.7109375" style="446" customWidth="1"/>
    <col min="13315" max="13315" width="47.42578125" style="446" customWidth="1"/>
    <col min="13316" max="13316" width="5.5703125" style="446" customWidth="1"/>
    <col min="13317" max="13318" width="3.7109375" style="446" customWidth="1"/>
    <col min="13319" max="13319" width="22" style="446" customWidth="1"/>
    <col min="13320" max="13320" width="5.5703125" style="446" customWidth="1"/>
    <col min="13321" max="13322" width="3.7109375" style="446" customWidth="1"/>
    <col min="13323" max="13323" width="22" style="446" customWidth="1"/>
    <col min="13324" max="13324" width="5.5703125" style="446" customWidth="1"/>
    <col min="13325" max="13326" width="3.7109375" style="446" customWidth="1"/>
    <col min="13327" max="13327" width="22" style="446" customWidth="1"/>
    <col min="13328" max="13329" width="15.7109375" style="446" customWidth="1"/>
    <col min="13330" max="13330" width="11.7109375" style="446" customWidth="1"/>
    <col min="13331" max="13331" width="6.42578125" style="446" bestFit="1" customWidth="1"/>
    <col min="13332" max="13332" width="11.7109375" style="446" customWidth="1"/>
    <col min="13333" max="13333" width="0" style="446" hidden="1" customWidth="1"/>
    <col min="13334" max="13334" width="3.7109375" style="446" customWidth="1"/>
    <col min="13335" max="13335" width="11.140625" style="446" bestFit="1" customWidth="1"/>
    <col min="13336" max="13337" width="10.5703125" style="446"/>
    <col min="13338" max="13338" width="13.42578125" style="446" customWidth="1"/>
    <col min="13339" max="13558" width="10.5703125" style="446"/>
    <col min="13559" max="13566" width="0" style="446" hidden="1" customWidth="1"/>
    <col min="13567" max="13569" width="3.7109375" style="446" customWidth="1"/>
    <col min="13570" max="13570" width="12.7109375" style="446" customWidth="1"/>
    <col min="13571" max="13571" width="47.42578125" style="446" customWidth="1"/>
    <col min="13572" max="13572" width="5.5703125" style="446" customWidth="1"/>
    <col min="13573" max="13574" width="3.7109375" style="446" customWidth="1"/>
    <col min="13575" max="13575" width="22" style="446" customWidth="1"/>
    <col min="13576" max="13576" width="5.5703125" style="446" customWidth="1"/>
    <col min="13577" max="13578" width="3.7109375" style="446" customWidth="1"/>
    <col min="13579" max="13579" width="22" style="446" customWidth="1"/>
    <col min="13580" max="13580" width="5.5703125" style="446" customWidth="1"/>
    <col min="13581" max="13582" width="3.7109375" style="446" customWidth="1"/>
    <col min="13583" max="13583" width="22" style="446" customWidth="1"/>
    <col min="13584" max="13585" width="15.7109375" style="446" customWidth="1"/>
    <col min="13586" max="13586" width="11.7109375" style="446" customWidth="1"/>
    <col min="13587" max="13587" width="6.42578125" style="446" bestFit="1" customWidth="1"/>
    <col min="13588" max="13588" width="11.7109375" style="446" customWidth="1"/>
    <col min="13589" max="13589" width="0" style="446" hidden="1" customWidth="1"/>
    <col min="13590" max="13590" width="3.7109375" style="446" customWidth="1"/>
    <col min="13591" max="13591" width="11.140625" style="446" bestFit="1" customWidth="1"/>
    <col min="13592" max="13593" width="10.5703125" style="446"/>
    <col min="13594" max="13594" width="13.42578125" style="446" customWidth="1"/>
    <col min="13595" max="13814" width="10.5703125" style="446"/>
    <col min="13815" max="13822" width="0" style="446" hidden="1" customWidth="1"/>
    <col min="13823" max="13825" width="3.7109375" style="446" customWidth="1"/>
    <col min="13826" max="13826" width="12.7109375" style="446" customWidth="1"/>
    <col min="13827" max="13827" width="47.42578125" style="446" customWidth="1"/>
    <col min="13828" max="13828" width="5.5703125" style="446" customWidth="1"/>
    <col min="13829" max="13830" width="3.7109375" style="446" customWidth="1"/>
    <col min="13831" max="13831" width="22" style="446" customWidth="1"/>
    <col min="13832" max="13832" width="5.5703125" style="446" customWidth="1"/>
    <col min="13833" max="13834" width="3.7109375" style="446" customWidth="1"/>
    <col min="13835" max="13835" width="22" style="446" customWidth="1"/>
    <col min="13836" max="13836" width="5.5703125" style="446" customWidth="1"/>
    <col min="13837" max="13838" width="3.7109375" style="446" customWidth="1"/>
    <col min="13839" max="13839" width="22" style="446" customWidth="1"/>
    <col min="13840" max="13841" width="15.7109375" style="446" customWidth="1"/>
    <col min="13842" max="13842" width="11.7109375" style="446" customWidth="1"/>
    <col min="13843" max="13843" width="6.42578125" style="446" bestFit="1" customWidth="1"/>
    <col min="13844" max="13844" width="11.7109375" style="446" customWidth="1"/>
    <col min="13845" max="13845" width="0" style="446" hidden="1" customWidth="1"/>
    <col min="13846" max="13846" width="3.7109375" style="446" customWidth="1"/>
    <col min="13847" max="13847" width="11.140625" style="446" bestFit="1" customWidth="1"/>
    <col min="13848" max="13849" width="10.5703125" style="446"/>
    <col min="13850" max="13850" width="13.42578125" style="446" customWidth="1"/>
    <col min="13851" max="14070" width="10.5703125" style="446"/>
    <col min="14071" max="14078" width="0" style="446" hidden="1" customWidth="1"/>
    <col min="14079" max="14081" width="3.7109375" style="446" customWidth="1"/>
    <col min="14082" max="14082" width="12.7109375" style="446" customWidth="1"/>
    <col min="14083" max="14083" width="47.42578125" style="446" customWidth="1"/>
    <col min="14084" max="14084" width="5.5703125" style="446" customWidth="1"/>
    <col min="14085" max="14086" width="3.7109375" style="446" customWidth="1"/>
    <col min="14087" max="14087" width="22" style="446" customWidth="1"/>
    <col min="14088" max="14088" width="5.5703125" style="446" customWidth="1"/>
    <col min="14089" max="14090" width="3.7109375" style="446" customWidth="1"/>
    <col min="14091" max="14091" width="22" style="446" customWidth="1"/>
    <col min="14092" max="14092" width="5.5703125" style="446" customWidth="1"/>
    <col min="14093" max="14094" width="3.7109375" style="446" customWidth="1"/>
    <col min="14095" max="14095" width="22" style="446" customWidth="1"/>
    <col min="14096" max="14097" width="15.7109375" style="446" customWidth="1"/>
    <col min="14098" max="14098" width="11.7109375" style="446" customWidth="1"/>
    <col min="14099" max="14099" width="6.42578125" style="446" bestFit="1" customWidth="1"/>
    <col min="14100" max="14100" width="11.7109375" style="446" customWidth="1"/>
    <col min="14101" max="14101" width="0" style="446" hidden="1" customWidth="1"/>
    <col min="14102" max="14102" width="3.7109375" style="446" customWidth="1"/>
    <col min="14103" max="14103" width="11.140625" style="446" bestFit="1" customWidth="1"/>
    <col min="14104" max="14105" width="10.5703125" style="446"/>
    <col min="14106" max="14106" width="13.42578125" style="446" customWidth="1"/>
    <col min="14107" max="14326" width="10.5703125" style="446"/>
    <col min="14327" max="14334" width="0" style="446" hidden="1" customWidth="1"/>
    <col min="14335" max="14337" width="3.7109375" style="446" customWidth="1"/>
    <col min="14338" max="14338" width="12.7109375" style="446" customWidth="1"/>
    <col min="14339" max="14339" width="47.42578125" style="446" customWidth="1"/>
    <col min="14340" max="14340" width="5.5703125" style="446" customWidth="1"/>
    <col min="14341" max="14342" width="3.7109375" style="446" customWidth="1"/>
    <col min="14343" max="14343" width="22" style="446" customWidth="1"/>
    <col min="14344" max="14344" width="5.5703125" style="446" customWidth="1"/>
    <col min="14345" max="14346" width="3.7109375" style="446" customWidth="1"/>
    <col min="14347" max="14347" width="22" style="446" customWidth="1"/>
    <col min="14348" max="14348" width="5.5703125" style="446" customWidth="1"/>
    <col min="14349" max="14350" width="3.7109375" style="446" customWidth="1"/>
    <col min="14351" max="14351" width="22" style="446" customWidth="1"/>
    <col min="14352" max="14353" width="15.7109375" style="446" customWidth="1"/>
    <col min="14354" max="14354" width="11.7109375" style="446" customWidth="1"/>
    <col min="14355" max="14355" width="6.42578125" style="446" bestFit="1" customWidth="1"/>
    <col min="14356" max="14356" width="11.7109375" style="446" customWidth="1"/>
    <col min="14357" max="14357" width="0" style="446" hidden="1" customWidth="1"/>
    <col min="14358" max="14358" width="3.7109375" style="446" customWidth="1"/>
    <col min="14359" max="14359" width="11.140625" style="446" bestFit="1" customWidth="1"/>
    <col min="14360" max="14361" width="10.5703125" style="446"/>
    <col min="14362" max="14362" width="13.42578125" style="446" customWidth="1"/>
    <col min="14363" max="14582" width="10.5703125" style="446"/>
    <col min="14583" max="14590" width="0" style="446" hidden="1" customWidth="1"/>
    <col min="14591" max="14593" width="3.7109375" style="446" customWidth="1"/>
    <col min="14594" max="14594" width="12.7109375" style="446" customWidth="1"/>
    <col min="14595" max="14595" width="47.42578125" style="446" customWidth="1"/>
    <col min="14596" max="14596" width="5.5703125" style="446" customWidth="1"/>
    <col min="14597" max="14598" width="3.7109375" style="446" customWidth="1"/>
    <col min="14599" max="14599" width="22" style="446" customWidth="1"/>
    <col min="14600" max="14600" width="5.5703125" style="446" customWidth="1"/>
    <col min="14601" max="14602" width="3.7109375" style="446" customWidth="1"/>
    <col min="14603" max="14603" width="22" style="446" customWidth="1"/>
    <col min="14604" max="14604" width="5.5703125" style="446" customWidth="1"/>
    <col min="14605" max="14606" width="3.7109375" style="446" customWidth="1"/>
    <col min="14607" max="14607" width="22" style="446" customWidth="1"/>
    <col min="14608" max="14609" width="15.7109375" style="446" customWidth="1"/>
    <col min="14610" max="14610" width="11.7109375" style="446" customWidth="1"/>
    <col min="14611" max="14611" width="6.42578125" style="446" bestFit="1" customWidth="1"/>
    <col min="14612" max="14612" width="11.7109375" style="446" customWidth="1"/>
    <col min="14613" max="14613" width="0" style="446" hidden="1" customWidth="1"/>
    <col min="14614" max="14614" width="3.7109375" style="446" customWidth="1"/>
    <col min="14615" max="14615" width="11.140625" style="446" bestFit="1" customWidth="1"/>
    <col min="14616" max="14617" width="10.5703125" style="446"/>
    <col min="14618" max="14618" width="13.42578125" style="446" customWidth="1"/>
    <col min="14619" max="14838" width="10.5703125" style="446"/>
    <col min="14839" max="14846" width="0" style="446" hidden="1" customWidth="1"/>
    <col min="14847" max="14849" width="3.7109375" style="446" customWidth="1"/>
    <col min="14850" max="14850" width="12.7109375" style="446" customWidth="1"/>
    <col min="14851" max="14851" width="47.42578125" style="446" customWidth="1"/>
    <col min="14852" max="14852" width="5.5703125" style="446" customWidth="1"/>
    <col min="14853" max="14854" width="3.7109375" style="446" customWidth="1"/>
    <col min="14855" max="14855" width="22" style="446" customWidth="1"/>
    <col min="14856" max="14856" width="5.5703125" style="446" customWidth="1"/>
    <col min="14857" max="14858" width="3.7109375" style="446" customWidth="1"/>
    <col min="14859" max="14859" width="22" style="446" customWidth="1"/>
    <col min="14860" max="14860" width="5.5703125" style="446" customWidth="1"/>
    <col min="14861" max="14862" width="3.7109375" style="446" customWidth="1"/>
    <col min="14863" max="14863" width="22" style="446" customWidth="1"/>
    <col min="14864" max="14865" width="15.7109375" style="446" customWidth="1"/>
    <col min="14866" max="14866" width="11.7109375" style="446" customWidth="1"/>
    <col min="14867" max="14867" width="6.42578125" style="446" bestFit="1" customWidth="1"/>
    <col min="14868" max="14868" width="11.7109375" style="446" customWidth="1"/>
    <col min="14869" max="14869" width="0" style="446" hidden="1" customWidth="1"/>
    <col min="14870" max="14870" width="3.7109375" style="446" customWidth="1"/>
    <col min="14871" max="14871" width="11.140625" style="446" bestFit="1" customWidth="1"/>
    <col min="14872" max="14873" width="10.5703125" style="446"/>
    <col min="14874" max="14874" width="13.42578125" style="446" customWidth="1"/>
    <col min="14875" max="15094" width="10.5703125" style="446"/>
    <col min="15095" max="15102" width="0" style="446" hidden="1" customWidth="1"/>
    <col min="15103" max="15105" width="3.7109375" style="446" customWidth="1"/>
    <col min="15106" max="15106" width="12.7109375" style="446" customWidth="1"/>
    <col min="15107" max="15107" width="47.42578125" style="446" customWidth="1"/>
    <col min="15108" max="15108" width="5.5703125" style="446" customWidth="1"/>
    <col min="15109" max="15110" width="3.7109375" style="446" customWidth="1"/>
    <col min="15111" max="15111" width="22" style="446" customWidth="1"/>
    <col min="15112" max="15112" width="5.5703125" style="446" customWidth="1"/>
    <col min="15113" max="15114" width="3.7109375" style="446" customWidth="1"/>
    <col min="15115" max="15115" width="22" style="446" customWidth="1"/>
    <col min="15116" max="15116" width="5.5703125" style="446" customWidth="1"/>
    <col min="15117" max="15118" width="3.7109375" style="446" customWidth="1"/>
    <col min="15119" max="15119" width="22" style="446" customWidth="1"/>
    <col min="15120" max="15121" width="15.7109375" style="446" customWidth="1"/>
    <col min="15122" max="15122" width="11.7109375" style="446" customWidth="1"/>
    <col min="15123" max="15123" width="6.42578125" style="446" bestFit="1" customWidth="1"/>
    <col min="15124" max="15124" width="11.7109375" style="446" customWidth="1"/>
    <col min="15125" max="15125" width="0" style="446" hidden="1" customWidth="1"/>
    <col min="15126" max="15126" width="3.7109375" style="446" customWidth="1"/>
    <col min="15127" max="15127" width="11.140625" style="446" bestFit="1" customWidth="1"/>
    <col min="15128" max="15129" width="10.5703125" style="446"/>
    <col min="15130" max="15130" width="13.42578125" style="446" customWidth="1"/>
    <col min="15131" max="15350" width="10.5703125" style="446"/>
    <col min="15351" max="15358" width="0" style="446" hidden="1" customWidth="1"/>
    <col min="15359" max="15361" width="3.7109375" style="446" customWidth="1"/>
    <col min="15362" max="15362" width="12.7109375" style="446" customWidth="1"/>
    <col min="15363" max="15363" width="47.42578125" style="446" customWidth="1"/>
    <col min="15364" max="15364" width="5.5703125" style="446" customWidth="1"/>
    <col min="15365" max="15366" width="3.7109375" style="446" customWidth="1"/>
    <col min="15367" max="15367" width="22" style="446" customWidth="1"/>
    <col min="15368" max="15368" width="5.5703125" style="446" customWidth="1"/>
    <col min="15369" max="15370" width="3.7109375" style="446" customWidth="1"/>
    <col min="15371" max="15371" width="22" style="446" customWidth="1"/>
    <col min="15372" max="15372" width="5.5703125" style="446" customWidth="1"/>
    <col min="15373" max="15374" width="3.7109375" style="446" customWidth="1"/>
    <col min="15375" max="15375" width="22" style="446" customWidth="1"/>
    <col min="15376" max="15377" width="15.7109375" style="446" customWidth="1"/>
    <col min="15378" max="15378" width="11.7109375" style="446" customWidth="1"/>
    <col min="15379" max="15379" width="6.42578125" style="446" bestFit="1" customWidth="1"/>
    <col min="15380" max="15380" width="11.7109375" style="446" customWidth="1"/>
    <col min="15381" max="15381" width="0" style="446" hidden="1" customWidth="1"/>
    <col min="15382" max="15382" width="3.7109375" style="446" customWidth="1"/>
    <col min="15383" max="15383" width="11.140625" style="446" bestFit="1" customWidth="1"/>
    <col min="15384" max="15385" width="10.5703125" style="446"/>
    <col min="15386" max="15386" width="13.42578125" style="446" customWidth="1"/>
    <col min="15387" max="15606" width="10.5703125" style="446"/>
    <col min="15607" max="15614" width="0" style="446" hidden="1" customWidth="1"/>
    <col min="15615" max="15617" width="3.7109375" style="446" customWidth="1"/>
    <col min="15618" max="15618" width="12.7109375" style="446" customWidth="1"/>
    <col min="15619" max="15619" width="47.42578125" style="446" customWidth="1"/>
    <col min="15620" max="15620" width="5.5703125" style="446" customWidth="1"/>
    <col min="15621" max="15622" width="3.7109375" style="446" customWidth="1"/>
    <col min="15623" max="15623" width="22" style="446" customWidth="1"/>
    <col min="15624" max="15624" width="5.5703125" style="446" customWidth="1"/>
    <col min="15625" max="15626" width="3.7109375" style="446" customWidth="1"/>
    <col min="15627" max="15627" width="22" style="446" customWidth="1"/>
    <col min="15628" max="15628" width="5.5703125" style="446" customWidth="1"/>
    <col min="15629" max="15630" width="3.7109375" style="446" customWidth="1"/>
    <col min="15631" max="15631" width="22" style="446" customWidth="1"/>
    <col min="15632" max="15633" width="15.7109375" style="446" customWidth="1"/>
    <col min="15634" max="15634" width="11.7109375" style="446" customWidth="1"/>
    <col min="15635" max="15635" width="6.42578125" style="446" bestFit="1" customWidth="1"/>
    <col min="15636" max="15636" width="11.7109375" style="446" customWidth="1"/>
    <col min="15637" max="15637" width="0" style="446" hidden="1" customWidth="1"/>
    <col min="15638" max="15638" width="3.7109375" style="446" customWidth="1"/>
    <col min="15639" max="15639" width="11.140625" style="446" bestFit="1" customWidth="1"/>
    <col min="15640" max="15641" width="10.5703125" style="446"/>
    <col min="15642" max="15642" width="13.42578125" style="446" customWidth="1"/>
    <col min="15643" max="15862" width="10.5703125" style="446"/>
    <col min="15863" max="15870" width="0" style="446" hidden="1" customWidth="1"/>
    <col min="15871" max="15873" width="3.7109375" style="446" customWidth="1"/>
    <col min="15874" max="15874" width="12.7109375" style="446" customWidth="1"/>
    <col min="15875" max="15875" width="47.42578125" style="446" customWidth="1"/>
    <col min="15876" max="15876" width="5.5703125" style="446" customWidth="1"/>
    <col min="15877" max="15878" width="3.7109375" style="446" customWidth="1"/>
    <col min="15879" max="15879" width="22" style="446" customWidth="1"/>
    <col min="15880" max="15880" width="5.5703125" style="446" customWidth="1"/>
    <col min="15881" max="15882" width="3.7109375" style="446" customWidth="1"/>
    <col min="15883" max="15883" width="22" style="446" customWidth="1"/>
    <col min="15884" max="15884" width="5.5703125" style="446" customWidth="1"/>
    <col min="15885" max="15886" width="3.7109375" style="446" customWidth="1"/>
    <col min="15887" max="15887" width="22" style="446" customWidth="1"/>
    <col min="15888" max="15889" width="15.7109375" style="446" customWidth="1"/>
    <col min="15890" max="15890" width="11.7109375" style="446" customWidth="1"/>
    <col min="15891" max="15891" width="6.42578125" style="446" bestFit="1" customWidth="1"/>
    <col min="15892" max="15892" width="11.7109375" style="446" customWidth="1"/>
    <col min="15893" max="15893" width="0" style="446" hidden="1" customWidth="1"/>
    <col min="15894" max="15894" width="3.7109375" style="446" customWidth="1"/>
    <col min="15895" max="15895" width="11.140625" style="446" bestFit="1" customWidth="1"/>
    <col min="15896" max="15897" width="10.5703125" style="446"/>
    <col min="15898" max="15898" width="13.42578125" style="446" customWidth="1"/>
    <col min="15899" max="16118" width="10.5703125" style="446"/>
    <col min="16119" max="16126" width="0" style="446" hidden="1" customWidth="1"/>
    <col min="16127" max="16129" width="3.7109375" style="446" customWidth="1"/>
    <col min="16130" max="16130" width="12.7109375" style="446" customWidth="1"/>
    <col min="16131" max="16131" width="47.42578125" style="446" customWidth="1"/>
    <col min="16132" max="16132" width="5.5703125" style="446" customWidth="1"/>
    <col min="16133" max="16134" width="3.7109375" style="446" customWidth="1"/>
    <col min="16135" max="16135" width="22" style="446" customWidth="1"/>
    <col min="16136" max="16136" width="5.5703125" style="446" customWidth="1"/>
    <col min="16137" max="16138" width="3.7109375" style="446" customWidth="1"/>
    <col min="16139" max="16139" width="22" style="446" customWidth="1"/>
    <col min="16140" max="16140" width="5.5703125" style="446" customWidth="1"/>
    <col min="16141" max="16142" width="3.7109375" style="446" customWidth="1"/>
    <col min="16143" max="16143" width="22" style="446" customWidth="1"/>
    <col min="16144" max="16145" width="15.7109375" style="446" customWidth="1"/>
    <col min="16146" max="16146" width="11.7109375" style="446" customWidth="1"/>
    <col min="16147" max="16147" width="6.42578125" style="446" bestFit="1" customWidth="1"/>
    <col min="16148" max="16148" width="11.7109375" style="446" customWidth="1"/>
    <col min="16149" max="16149" width="0" style="446" hidden="1" customWidth="1"/>
    <col min="16150" max="16150" width="3.7109375" style="446" customWidth="1"/>
    <col min="16151" max="16151" width="11.140625" style="446" bestFit="1" customWidth="1"/>
    <col min="16152" max="16153" width="10.5703125" style="446"/>
    <col min="16154" max="16154" width="13.42578125" style="446" customWidth="1"/>
    <col min="16155" max="16384" width="10.5703125" style="446"/>
  </cols>
  <sheetData>
    <row r="1" spans="1:37" hidden="1"/>
    <row r="2" spans="1:37" hidden="1"/>
    <row r="3" spans="1:37" hidden="1"/>
    <row r="4" spans="1:37" ht="3" customHeight="1">
      <c r="J4" s="451"/>
      <c r="K4" s="451"/>
      <c r="L4" s="447"/>
      <c r="M4" s="447"/>
      <c r="N4" s="447"/>
      <c r="O4" s="447"/>
      <c r="P4" s="447"/>
      <c r="Q4" s="447"/>
      <c r="R4" s="447"/>
      <c r="S4" s="447"/>
      <c r="T4" s="447"/>
      <c r="U4" s="447"/>
      <c r="V4" s="447"/>
      <c r="W4" s="447"/>
      <c r="X4" s="447"/>
      <c r="Y4" s="447"/>
      <c r="Z4" s="454"/>
      <c r="AA4" s="454"/>
      <c r="AB4" s="454"/>
      <c r="AC4" s="454"/>
      <c r="AD4" s="454"/>
      <c r="AE4" s="447"/>
    </row>
    <row r="5" spans="1:37" ht="22.5" customHeight="1">
      <c r="J5" s="451"/>
      <c r="K5" s="451"/>
      <c r="L5" s="1306" t="s">
        <v>745</v>
      </c>
      <c r="M5" s="1306"/>
      <c r="N5" s="1306"/>
      <c r="O5" s="1306"/>
      <c r="P5" s="1306"/>
      <c r="Q5" s="1306"/>
      <c r="R5" s="1306"/>
      <c r="S5" s="1306"/>
      <c r="T5" s="1306"/>
      <c r="U5" s="548"/>
      <c r="V5" s="548"/>
      <c r="W5" s="493"/>
      <c r="X5" s="493"/>
      <c r="Y5" s="554"/>
      <c r="Z5" s="554"/>
      <c r="AA5" s="554"/>
      <c r="AB5" s="554"/>
      <c r="AC5" s="554"/>
      <c r="AD5" s="554"/>
      <c r="AE5" s="467"/>
    </row>
    <row r="6" spans="1:37" ht="3" customHeight="1">
      <c r="J6" s="451"/>
      <c r="K6" s="451"/>
      <c r="L6" s="447"/>
      <c r="M6" s="447"/>
      <c r="N6" s="447"/>
      <c r="O6" s="450"/>
      <c r="P6" s="450"/>
      <c r="Q6" s="450"/>
      <c r="R6" s="450"/>
      <c r="S6" s="450"/>
      <c r="T6" s="450"/>
      <c r="U6" s="447"/>
    </row>
    <row r="7" spans="1:37" s="746" customFormat="1" ht="5.25" hidden="1">
      <c r="A7" s="1122"/>
      <c r="B7" s="1122"/>
      <c r="C7" s="1122"/>
      <c r="D7" s="1122"/>
      <c r="E7" s="1122"/>
      <c r="F7" s="1122"/>
      <c r="G7" s="1122"/>
      <c r="H7" s="1122"/>
      <c r="L7" s="1173"/>
      <c r="M7" s="1046"/>
      <c r="O7" s="1282"/>
      <c r="P7" s="1282"/>
      <c r="Q7" s="1282"/>
      <c r="R7" s="1282"/>
      <c r="S7" s="1282"/>
      <c r="T7" s="1282"/>
      <c r="U7" s="780"/>
      <c r="V7" s="780"/>
      <c r="X7" s="1122"/>
      <c r="Y7" s="1122"/>
      <c r="Z7" s="1122"/>
      <c r="AA7" s="1122"/>
      <c r="AB7" s="1122"/>
    </row>
    <row r="8" spans="1:37" s="461" customFormat="1" ht="18.75">
      <c r="A8" s="475"/>
      <c r="B8" s="475"/>
      <c r="C8" s="475"/>
      <c r="D8" s="475"/>
      <c r="E8" s="475"/>
      <c r="F8" s="475"/>
      <c r="G8" s="475"/>
      <c r="H8" s="475"/>
      <c r="L8" s="469"/>
      <c r="M8" s="1159" t="str">
        <f>"Дата подачи заявления об "&amp;IF(datePr_ch="","утверждении","изменении") &amp; " тарифов"</f>
        <v>Дата подачи заявления об утверждении тарифов</v>
      </c>
      <c r="N8" s="1283" t="str">
        <f>IF(datePr_ch="",IF(datePr="","",datePr),datePr_ch)</f>
        <v>31.08.2022</v>
      </c>
      <c r="O8" s="1283"/>
      <c r="P8" s="1283"/>
      <c r="Q8" s="1283"/>
      <c r="R8" s="1283"/>
      <c r="S8" s="1283"/>
      <c r="T8" s="1283"/>
      <c r="U8" s="635"/>
      <c r="V8" s="539"/>
      <c r="W8" s="539"/>
      <c r="X8" s="539"/>
      <c r="Y8" s="539"/>
      <c r="Z8" s="539"/>
      <c r="AA8" s="539"/>
      <c r="AH8" s="475"/>
      <c r="AI8" s="475"/>
      <c r="AJ8" s="475"/>
      <c r="AK8" s="475"/>
    </row>
    <row r="9" spans="1:37" s="461" customFormat="1" ht="18.75">
      <c r="A9" s="475"/>
      <c r="B9" s="475"/>
      <c r="C9" s="475"/>
      <c r="D9" s="475"/>
      <c r="E9" s="475"/>
      <c r="F9" s="475"/>
      <c r="G9" s="475"/>
      <c r="H9" s="475"/>
      <c r="L9" s="522"/>
      <c r="M9" s="1159" t="str">
        <f>"Номер подачи заявления об "&amp;IF(numberPr_ch="","утверждении","изменении") &amp; " тарифов"</f>
        <v>Номер подачи заявления об утверждении тарифов</v>
      </c>
      <c r="N9" s="1283" t="str">
        <f>IF(numberPr_ch="",IF(numberPr="","",numberPr),numberPr_ch)</f>
        <v>Исх.№ 5191/05-02 (Вх.№ 7599)</v>
      </c>
      <c r="O9" s="1283"/>
      <c r="P9" s="1283"/>
      <c r="Q9" s="1283"/>
      <c r="R9" s="1283"/>
      <c r="S9" s="1283"/>
      <c r="T9" s="1283"/>
      <c r="U9" s="635"/>
      <c r="V9" s="539"/>
      <c r="W9" s="539"/>
      <c r="X9" s="539"/>
      <c r="Y9" s="539"/>
      <c r="Z9" s="539"/>
      <c r="AA9" s="539"/>
      <c r="AH9" s="475"/>
      <c r="AI9" s="475"/>
      <c r="AJ9" s="475"/>
      <c r="AK9" s="475"/>
    </row>
    <row r="10" spans="1:37" s="746" customFormat="1" ht="5.25" hidden="1">
      <c r="A10" s="1122"/>
      <c r="B10" s="1122"/>
      <c r="C10" s="1122"/>
      <c r="D10" s="1122"/>
      <c r="E10" s="1122"/>
      <c r="F10" s="1122"/>
      <c r="G10" s="1122"/>
      <c r="H10" s="1122"/>
      <c r="L10" s="1173"/>
      <c r="M10" s="1046"/>
      <c r="O10" s="1282"/>
      <c r="P10" s="1282"/>
      <c r="Q10" s="1282"/>
      <c r="R10" s="1282"/>
      <c r="S10" s="1282"/>
      <c r="T10" s="1282"/>
      <c r="U10" s="780"/>
      <c r="V10" s="780"/>
      <c r="X10" s="1122"/>
      <c r="Y10" s="1122"/>
      <c r="Z10" s="1122"/>
      <c r="AA10" s="1122"/>
      <c r="AB10" s="1122"/>
    </row>
    <row r="11" spans="1:37" s="735" customFormat="1" ht="18.75" hidden="1">
      <c r="A11" s="736"/>
      <c r="B11" s="736"/>
      <c r="C11" s="736"/>
      <c r="D11" s="736"/>
      <c r="E11" s="736"/>
      <c r="F11" s="736"/>
      <c r="G11" s="736"/>
      <c r="H11" s="736"/>
      <c r="L11" s="724"/>
      <c r="M11" s="713"/>
      <c r="N11" s="712"/>
      <c r="O11" s="712"/>
      <c r="P11" s="712"/>
      <c r="Q11" s="712"/>
      <c r="R11" s="712"/>
      <c r="S11" s="712"/>
      <c r="T11" s="712"/>
      <c r="U11" s="635"/>
      <c r="Z11" s="734" t="s">
        <v>635</v>
      </c>
      <c r="AA11" s="734" t="s">
        <v>636</v>
      </c>
      <c r="AH11" s="736"/>
      <c r="AI11" s="736"/>
      <c r="AJ11" s="736"/>
      <c r="AK11" s="736"/>
    </row>
    <row r="12" spans="1:37" s="461" customFormat="1" ht="11.25" hidden="1">
      <c r="A12" s="475"/>
      <c r="B12" s="475"/>
      <c r="C12" s="475"/>
      <c r="D12" s="475"/>
      <c r="E12" s="475"/>
      <c r="F12" s="475"/>
      <c r="G12" s="475"/>
      <c r="H12" s="475"/>
      <c r="L12" s="1307"/>
      <c r="M12" s="1307"/>
      <c r="N12" s="536"/>
      <c r="O12" s="1327"/>
      <c r="P12" s="1327"/>
      <c r="Q12" s="1327"/>
      <c r="R12" s="1327"/>
      <c r="S12" s="1327"/>
      <c r="T12" s="1327"/>
      <c r="U12" s="456"/>
      <c r="AE12" s="473" t="s">
        <v>371</v>
      </c>
      <c r="AH12" s="475"/>
      <c r="AI12" s="475"/>
      <c r="AJ12" s="475"/>
      <c r="AK12" s="475"/>
    </row>
    <row r="13" spans="1:37">
      <c r="J13" s="451"/>
      <c r="K13" s="451"/>
      <c r="L13" s="447"/>
      <c r="M13" s="447"/>
      <c r="N13" s="447"/>
      <c r="O13" s="1323"/>
      <c r="P13" s="1323"/>
      <c r="Q13" s="1323"/>
      <c r="R13" s="1323"/>
      <c r="S13" s="1323"/>
      <c r="T13" s="1323"/>
      <c r="U13" s="568"/>
      <c r="Z13" s="1323"/>
      <c r="AA13" s="1323"/>
      <c r="AB13" s="1323"/>
      <c r="AC13" s="1323"/>
      <c r="AD13" s="1323"/>
      <c r="AE13" s="1323"/>
    </row>
    <row r="14" spans="1:37">
      <c r="J14" s="451"/>
      <c r="K14" s="451"/>
      <c r="L14" s="1234" t="s">
        <v>445</v>
      </c>
      <c r="M14" s="1234"/>
      <c r="N14" s="1234"/>
      <c r="O14" s="1234"/>
      <c r="P14" s="1234"/>
      <c r="Q14" s="1234"/>
      <c r="R14" s="1234"/>
      <c r="S14" s="1234"/>
      <c r="T14" s="1234"/>
      <c r="U14" s="1234"/>
      <c r="V14" s="1234"/>
      <c r="W14" s="1234"/>
      <c r="X14" s="1234"/>
      <c r="Y14" s="1234"/>
      <c r="Z14" s="1234"/>
      <c r="AA14" s="1234"/>
      <c r="AB14" s="1234"/>
      <c r="AC14" s="1234"/>
      <c r="AD14" s="1234"/>
      <c r="AE14" s="1234"/>
      <c r="AF14" s="1234"/>
      <c r="AG14" s="1234" t="s">
        <v>446</v>
      </c>
    </row>
    <row r="15" spans="1:37" ht="14.25" customHeight="1">
      <c r="J15" s="451"/>
      <c r="K15" s="451"/>
      <c r="L15" s="1290" t="s">
        <v>91</v>
      </c>
      <c r="M15" s="1290" t="s">
        <v>618</v>
      </c>
      <c r="N15" s="1341" t="s">
        <v>597</v>
      </c>
      <c r="O15" s="1341"/>
      <c r="P15" s="1341"/>
      <c r="Q15" s="1341"/>
      <c r="R15" s="1341" t="s">
        <v>598</v>
      </c>
      <c r="S15" s="1341"/>
      <c r="T15" s="1341"/>
      <c r="U15" s="1341"/>
      <c r="V15" s="1341" t="s">
        <v>599</v>
      </c>
      <c r="W15" s="1341"/>
      <c r="X15" s="1341"/>
      <c r="Y15" s="1341"/>
      <c r="Z15" s="1290" t="s">
        <v>604</v>
      </c>
      <c r="AA15" s="1290"/>
      <c r="AB15" s="1290"/>
      <c r="AC15" s="1290"/>
      <c r="AD15" s="1290"/>
      <c r="AE15" s="1290" t="s">
        <v>339</v>
      </c>
      <c r="AF15" s="1322" t="s">
        <v>274</v>
      </c>
      <c r="AG15" s="1234"/>
    </row>
    <row r="16" spans="1:37" s="493" customFormat="1" ht="27.75" customHeight="1">
      <c r="A16" s="554"/>
      <c r="B16" s="554"/>
      <c r="C16" s="554"/>
      <c r="D16" s="554"/>
      <c r="E16" s="554"/>
      <c r="F16" s="554"/>
      <c r="G16" s="560"/>
      <c r="H16" s="560"/>
      <c r="I16" s="501"/>
      <c r="J16" s="499"/>
      <c r="K16" s="499"/>
      <c r="L16" s="1290"/>
      <c r="M16" s="1290"/>
      <c r="N16" s="1341"/>
      <c r="O16" s="1341"/>
      <c r="P16" s="1341"/>
      <c r="Q16" s="1341"/>
      <c r="R16" s="1341"/>
      <c r="S16" s="1341"/>
      <c r="T16" s="1341"/>
      <c r="U16" s="1341"/>
      <c r="V16" s="1341"/>
      <c r="W16" s="1341"/>
      <c r="X16" s="1341"/>
      <c r="Y16" s="1341"/>
      <c r="Z16" s="1234" t="s">
        <v>621</v>
      </c>
      <c r="AA16" s="1234"/>
      <c r="AB16" s="1234" t="s">
        <v>615</v>
      </c>
      <c r="AC16" s="1234"/>
      <c r="AD16" s="1234"/>
      <c r="AE16" s="1290"/>
      <c r="AF16" s="1322"/>
      <c r="AG16" s="1234"/>
      <c r="AH16" s="554"/>
      <c r="AI16" s="554"/>
      <c r="AJ16" s="554"/>
      <c r="AK16" s="554"/>
    </row>
    <row r="17" spans="1:44" ht="14.25" customHeight="1">
      <c r="J17" s="451"/>
      <c r="K17" s="451"/>
      <c r="L17" s="1290"/>
      <c r="M17" s="1290"/>
      <c r="N17" s="1341"/>
      <c r="O17" s="1341"/>
      <c r="P17" s="1341"/>
      <c r="Q17" s="1341"/>
      <c r="R17" s="1341"/>
      <c r="S17" s="1341"/>
      <c r="T17" s="1341"/>
      <c r="U17" s="1341"/>
      <c r="V17" s="1341"/>
      <c r="W17" s="1341"/>
      <c r="X17" s="1341"/>
      <c r="Y17" s="1341"/>
      <c r="Z17" s="504" t="s">
        <v>619</v>
      </c>
      <c r="AA17" s="504" t="s">
        <v>620</v>
      </c>
      <c r="AB17" s="506" t="s">
        <v>273</v>
      </c>
      <c r="AC17" s="1332" t="s">
        <v>272</v>
      </c>
      <c r="AD17" s="1332"/>
      <c r="AE17" s="1290"/>
      <c r="AF17" s="1322"/>
      <c r="AG17" s="1234"/>
    </row>
    <row r="18" spans="1:44">
      <c r="J18" s="451"/>
      <c r="K18" s="459">
        <v>1</v>
      </c>
      <c r="L18" s="448" t="s">
        <v>92</v>
      </c>
      <c r="M18" s="448" t="s">
        <v>48</v>
      </c>
      <c r="N18" s="1342">
        <f ca="1">OFFSET(N18,0,-1)+1</f>
        <v>3</v>
      </c>
      <c r="O18" s="1342"/>
      <c r="P18" s="1342"/>
      <c r="Q18" s="1342"/>
      <c r="R18" s="1342">
        <f ca="1">OFFSET(N18,0,0)+1</f>
        <v>4</v>
      </c>
      <c r="S18" s="1342"/>
      <c r="T18" s="1342"/>
      <c r="U18" s="1342"/>
      <c r="V18" s="640"/>
      <c r="W18" s="640"/>
      <c r="X18" s="640"/>
      <c r="Y18" s="641">
        <f ca="1">OFFSET(R18,0,0)+1</f>
        <v>5</v>
      </c>
      <c r="Z18" s="457">
        <f ca="1">OFFSET(Z18,0,-1)+1</f>
        <v>6</v>
      </c>
      <c r="AA18" s="457">
        <f ca="1">OFFSET(AA18,0,-1)+1</f>
        <v>7</v>
      </c>
      <c r="AB18" s="457">
        <f ca="1">OFFSET(AB18,0,-1)+1</f>
        <v>8</v>
      </c>
      <c r="AC18" s="1342">
        <f ca="1">OFFSET(AC18,0,-1)+1</f>
        <v>9</v>
      </c>
      <c r="AD18" s="1342"/>
      <c r="AE18" s="457">
        <f ca="1">OFFSET(AE18,0,-2)+1</f>
        <v>10</v>
      </c>
      <c r="AF18" s="493"/>
      <c r="AG18" s="457">
        <f ca="1">OFFSET(AG18,0,-2)+1</f>
        <v>11</v>
      </c>
    </row>
    <row r="19" spans="1:44" ht="22.5">
      <c r="A19" s="1309">
        <v>1</v>
      </c>
      <c r="B19" s="963"/>
      <c r="C19" s="963"/>
      <c r="D19" s="963"/>
      <c r="E19" s="963"/>
      <c r="F19" s="956"/>
      <c r="G19" s="962"/>
      <c r="H19" s="962"/>
      <c r="I19" s="944"/>
      <c r="J19" s="943"/>
      <c r="K19" s="943"/>
      <c r="L19" s="562" t="e">
        <f ca="1">mergeValue(A19)</f>
        <v>#NAME?</v>
      </c>
      <c r="M19" s="610" t="s">
        <v>19</v>
      </c>
      <c r="N19" s="1343" t="str">
        <f>IF('Перечень тарифов'!J21="","","" &amp; 'Перечень тарифов'!J21 &amp; "")</f>
        <v>Плата за подключение (технологическое подключение) к системе теплоснабжения Акционерного общества "Казэнерго" при наличии технической возможности в расчете на единицу мощности подключаемой нагрузки</v>
      </c>
      <c r="O19" s="1343"/>
      <c r="P19" s="1343"/>
      <c r="Q19" s="1343"/>
      <c r="R19" s="1343"/>
      <c r="S19" s="1343"/>
      <c r="T19" s="1343"/>
      <c r="U19" s="1343"/>
      <c r="V19" s="1343"/>
      <c r="W19" s="1343"/>
      <c r="X19" s="1343"/>
      <c r="Y19" s="1343"/>
      <c r="Z19" s="1343"/>
      <c r="AA19" s="1343"/>
      <c r="AB19" s="1343"/>
      <c r="AC19" s="1343"/>
      <c r="AD19" s="1343"/>
      <c r="AE19" s="1343"/>
      <c r="AF19" s="1343"/>
      <c r="AG19" s="550" t="s">
        <v>718</v>
      </c>
    </row>
    <row r="20" spans="1:44" hidden="1">
      <c r="A20" s="1309"/>
      <c r="B20" s="1309">
        <v>1</v>
      </c>
      <c r="C20" s="963"/>
      <c r="D20" s="963"/>
      <c r="E20" s="963"/>
      <c r="F20" s="956"/>
      <c r="G20" s="965"/>
      <c r="H20" s="966"/>
      <c r="I20" s="945"/>
      <c r="J20" s="940"/>
      <c r="K20" s="938"/>
      <c r="L20" s="562" t="e">
        <f ca="1">mergeValue(A20) &amp;"."&amp; mergeValue(B20)</f>
        <v>#NAME?</v>
      </c>
      <c r="M20" s="516"/>
      <c r="N20" s="1344"/>
      <c r="O20" s="1344"/>
      <c r="P20" s="1344"/>
      <c r="Q20" s="1344"/>
      <c r="R20" s="1344"/>
      <c r="S20" s="1344"/>
      <c r="T20" s="1344"/>
      <c r="U20" s="1344"/>
      <c r="V20" s="1344"/>
      <c r="W20" s="1344"/>
      <c r="X20" s="1344"/>
      <c r="Y20" s="1344"/>
      <c r="Z20" s="1344"/>
      <c r="AA20" s="1344"/>
      <c r="AB20" s="1344"/>
      <c r="AC20" s="1344"/>
      <c r="AD20" s="1344"/>
      <c r="AE20" s="1344"/>
      <c r="AF20" s="1344"/>
      <c r="AG20" s="550"/>
    </row>
    <row r="21" spans="1:44" hidden="1">
      <c r="A21" s="1309"/>
      <c r="B21" s="1309"/>
      <c r="C21" s="1309">
        <v>1</v>
      </c>
      <c r="D21" s="963"/>
      <c r="E21" s="963"/>
      <c r="F21" s="956"/>
      <c r="G21" s="965"/>
      <c r="H21" s="966"/>
      <c r="I21" s="945"/>
      <c r="J21" s="940"/>
      <c r="K21" s="938"/>
      <c r="L21" s="562" t="e">
        <f ca="1">mergeValue(A21) &amp;"."&amp; mergeValue(B21)&amp;"."&amp; mergeValue(C21)</f>
        <v>#NAME?</v>
      </c>
      <c r="M21" s="517"/>
      <c r="N21" s="1344"/>
      <c r="O21" s="1344"/>
      <c r="P21" s="1344"/>
      <c r="Q21" s="1344"/>
      <c r="R21" s="1344"/>
      <c r="S21" s="1344"/>
      <c r="T21" s="1344"/>
      <c r="U21" s="1344"/>
      <c r="V21" s="1344"/>
      <c r="W21" s="1344"/>
      <c r="X21" s="1344"/>
      <c r="Y21" s="1344"/>
      <c r="Z21" s="1344"/>
      <c r="AA21" s="1344"/>
      <c r="AB21" s="1344"/>
      <c r="AC21" s="1344"/>
      <c r="AD21" s="1344"/>
      <c r="AE21" s="1344"/>
      <c r="AF21" s="1344"/>
      <c r="AG21" s="550"/>
    </row>
    <row r="22" spans="1:44" ht="15" hidden="1" customHeight="1">
      <c r="A22" s="1309"/>
      <c r="B22" s="1309"/>
      <c r="C22" s="1309"/>
      <c r="D22" s="1309">
        <v>1</v>
      </c>
      <c r="E22" s="963"/>
      <c r="F22" s="956"/>
      <c r="G22" s="965"/>
      <c r="H22" s="966"/>
      <c r="I22" s="945"/>
      <c r="J22" s="940"/>
      <c r="K22" s="938"/>
      <c r="L22" s="562" t="e">
        <f ca="1">mergeValue(A22) &amp;"."&amp; mergeValue(B22)&amp;"."&amp; mergeValue(C22)&amp;"."&amp; mergeValue(D22)</f>
        <v>#NAME?</v>
      </c>
      <c r="M22" s="518"/>
      <c r="N22" s="1344"/>
      <c r="O22" s="1344"/>
      <c r="P22" s="1344"/>
      <c r="Q22" s="1344"/>
      <c r="R22" s="1344"/>
      <c r="S22" s="1344"/>
      <c r="T22" s="1344"/>
      <c r="U22" s="1344"/>
      <c r="V22" s="1344"/>
      <c r="W22" s="1344"/>
      <c r="X22" s="1344"/>
      <c r="Y22" s="1344"/>
      <c r="Z22" s="1344"/>
      <c r="AA22" s="1344"/>
      <c r="AB22" s="1344"/>
      <c r="AC22" s="1344"/>
      <c r="AD22" s="1344"/>
      <c r="AE22" s="1344"/>
      <c r="AF22" s="1344"/>
      <c r="AG22" s="550"/>
    </row>
    <row r="23" spans="1:44" ht="20.100000000000001" customHeight="1">
      <c r="A23" s="1309"/>
      <c r="B23" s="1309"/>
      <c r="C23" s="1309"/>
      <c r="D23" s="1309"/>
      <c r="E23" s="1309">
        <v>1</v>
      </c>
      <c r="F23" s="956"/>
      <c r="G23" s="965"/>
      <c r="H23" s="966"/>
      <c r="I23" s="967"/>
      <c r="J23" s="957"/>
      <c r="K23" s="1237"/>
      <c r="L23" s="1347" t="e">
        <f ca="1">mergeValue(A23) &amp;"."&amp; mergeValue(B23)&amp;"."&amp; mergeValue(C23)&amp;"."&amp; mergeValue(D23)&amp;"."&amp; mergeValue(E23)</f>
        <v>#NAME?</v>
      </c>
      <c r="M23" s="1348" t="s">
        <v>3391</v>
      </c>
      <c r="N23" s="1305" t="s">
        <v>84</v>
      </c>
      <c r="O23" s="1340"/>
      <c r="P23" s="1336">
        <v>1</v>
      </c>
      <c r="Q23" s="1337"/>
      <c r="R23" s="1305" t="s">
        <v>83</v>
      </c>
      <c r="S23" s="1340"/>
      <c r="T23" s="1336">
        <v>1</v>
      </c>
      <c r="U23" s="1345" t="s">
        <v>26</v>
      </c>
      <c r="V23" s="1305" t="s">
        <v>83</v>
      </c>
      <c r="W23" s="531"/>
      <c r="X23" s="509">
        <v>1</v>
      </c>
      <c r="Y23" s="1198" t="s">
        <v>29</v>
      </c>
      <c r="Z23" s="1177">
        <f>AA23*1.2</f>
        <v>5547.6851999999999</v>
      </c>
      <c r="AA23" s="1177">
        <v>4623.0709999999999</v>
      </c>
      <c r="AB23" s="1315" t="s">
        <v>2658</v>
      </c>
      <c r="AC23" s="1305" t="s">
        <v>83</v>
      </c>
      <c r="AD23" s="1315" t="s">
        <v>2659</v>
      </c>
      <c r="AE23" s="1305" t="s">
        <v>84</v>
      </c>
      <c r="AF23" s="547"/>
      <c r="AG23" s="1333" t="s">
        <v>622</v>
      </c>
      <c r="AH23" s="470" t="e">
        <f ca="1">strCheckDate(Z24:AF24)</f>
        <v>#NAME?</v>
      </c>
      <c r="AI23" s="474" t="str">
        <f>IF(AND(COUNTIF(AJ18:AJ33,AJ23)&gt;1,AJ23&lt;&gt;""),"ErrUnique:HasDoubleConn","")</f>
        <v/>
      </c>
      <c r="AJ23" s="474"/>
      <c r="AK23" s="474"/>
    </row>
    <row r="24" spans="1:44" ht="20.100000000000001" customHeight="1">
      <c r="A24" s="1309"/>
      <c r="B24" s="1309"/>
      <c r="C24" s="1309"/>
      <c r="D24" s="1309"/>
      <c r="E24" s="1309"/>
      <c r="F24" s="956"/>
      <c r="G24" s="965"/>
      <c r="H24" s="966"/>
      <c r="I24" s="967"/>
      <c r="J24" s="957"/>
      <c r="K24" s="1237"/>
      <c r="L24" s="1347"/>
      <c r="M24" s="1348"/>
      <c r="N24" s="1305"/>
      <c r="O24" s="1340"/>
      <c r="P24" s="1336"/>
      <c r="Q24" s="1338"/>
      <c r="R24" s="1305"/>
      <c r="S24" s="1340"/>
      <c r="T24" s="1336"/>
      <c r="U24" s="1346"/>
      <c r="V24" s="1305"/>
      <c r="W24" s="570"/>
      <c r="X24" s="535"/>
      <c r="Y24" s="535" t="s">
        <v>627</v>
      </c>
      <c r="Z24" s="541"/>
      <c r="AA24" s="572" t="str">
        <f>AB23 &amp; "-" &amp; AD23</f>
        <v>01.01.2023-31.12.2023</v>
      </c>
      <c r="AB24" s="1304"/>
      <c r="AC24" s="1305"/>
      <c r="AD24" s="1304"/>
      <c r="AE24" s="1305"/>
      <c r="AF24" s="639"/>
      <c r="AG24" s="1334"/>
      <c r="AI24" s="474"/>
      <c r="AJ24" s="474"/>
      <c r="AK24" s="474"/>
    </row>
    <row r="25" spans="1:44" s="1074" customFormat="1" ht="17.100000000000001" customHeight="1">
      <c r="A25" s="1309"/>
      <c r="B25" s="1309"/>
      <c r="C25" s="1309"/>
      <c r="D25" s="1309"/>
      <c r="E25" s="1309"/>
      <c r="F25" s="1100"/>
      <c r="G25" s="1032"/>
      <c r="H25" s="966"/>
      <c r="I25" s="967"/>
      <c r="J25" s="1023"/>
      <c r="K25" s="1237"/>
      <c r="L25" s="1347"/>
      <c r="M25" s="1348"/>
      <c r="N25" s="1305"/>
      <c r="O25" s="1340"/>
      <c r="P25" s="1336"/>
      <c r="Q25" s="1338"/>
      <c r="R25" s="1305"/>
      <c r="S25" s="1350" t="s">
        <v>3388</v>
      </c>
      <c r="T25" s="1336" t="s">
        <v>48</v>
      </c>
      <c r="U25" s="1311" t="s">
        <v>27</v>
      </c>
      <c r="V25" s="1305" t="s">
        <v>83</v>
      </c>
      <c r="W25" s="666"/>
      <c r="X25" s="1186">
        <v>1</v>
      </c>
      <c r="Y25" s="1198" t="s">
        <v>29</v>
      </c>
      <c r="Z25" s="1177">
        <f>AA25*1.2</f>
        <v>5738.0279999999993</v>
      </c>
      <c r="AA25" s="1177">
        <v>4781.6899999999996</v>
      </c>
      <c r="AB25" s="1315" t="s">
        <v>2658</v>
      </c>
      <c r="AC25" s="1305" t="s">
        <v>83</v>
      </c>
      <c r="AD25" s="1315" t="s">
        <v>2659</v>
      </c>
      <c r="AE25" s="1305" t="s">
        <v>83</v>
      </c>
      <c r="AF25" s="680"/>
      <c r="AG25" s="1334"/>
      <c r="AH25" s="1100" t="e">
        <f ca="1">strCheckDate(Z26:AF26)</f>
        <v>#NAME?</v>
      </c>
      <c r="AI25" s="1101" t="str">
        <f>IF(AND(COUNTIF(AJ20:AJ20,AJ25)&gt;1,AJ25&lt;&gt;""),"ErrUnique:HasDoubleConn","")</f>
        <v/>
      </c>
      <c r="AJ25" s="1101"/>
      <c r="AK25" s="1101"/>
      <c r="AL25" s="1101"/>
      <c r="AM25" s="1101"/>
      <c r="AN25" s="1101"/>
      <c r="AO25" s="1100"/>
      <c r="AP25" s="1100"/>
      <c r="AQ25" s="1100"/>
      <c r="AR25" s="1100"/>
    </row>
    <row r="26" spans="1:44" s="1074" customFormat="1" ht="17.100000000000001" customHeight="1">
      <c r="A26" s="1309"/>
      <c r="B26" s="1309"/>
      <c r="C26" s="1309"/>
      <c r="D26" s="1309"/>
      <c r="E26" s="1309"/>
      <c r="F26" s="1100"/>
      <c r="G26" s="1032"/>
      <c r="H26" s="966"/>
      <c r="I26" s="967"/>
      <c r="J26" s="1023"/>
      <c r="K26" s="1237"/>
      <c r="L26" s="1347"/>
      <c r="M26" s="1348"/>
      <c r="N26" s="1305"/>
      <c r="O26" s="1340"/>
      <c r="P26" s="1336"/>
      <c r="Q26" s="1338"/>
      <c r="R26" s="1305"/>
      <c r="S26" s="1351"/>
      <c r="T26" s="1336"/>
      <c r="U26" s="1311"/>
      <c r="V26" s="1305"/>
      <c r="W26" s="689"/>
      <c r="X26" s="1091"/>
      <c r="Y26" s="1091" t="s">
        <v>627</v>
      </c>
      <c r="Z26" s="672"/>
      <c r="AA26" s="572" t="str">
        <f>AB25 &amp; "-" &amp; AD25</f>
        <v>01.01.2023-31.12.2023</v>
      </c>
      <c r="AB26" s="1304"/>
      <c r="AC26" s="1305"/>
      <c r="AD26" s="1304"/>
      <c r="AE26" s="1305"/>
      <c r="AF26" s="639"/>
      <c r="AG26" s="1334"/>
      <c r="AH26" s="1100"/>
      <c r="AI26" s="1101"/>
      <c r="AJ26" s="1101"/>
      <c r="AK26" s="1101"/>
      <c r="AL26" s="1101"/>
      <c r="AM26" s="1101"/>
      <c r="AN26" s="1101"/>
      <c r="AO26" s="1100"/>
      <c r="AP26" s="1100"/>
      <c r="AQ26" s="1100"/>
      <c r="AR26" s="1100"/>
    </row>
    <row r="27" spans="1:44" ht="20.100000000000001" customHeight="1">
      <c r="A27" s="1309"/>
      <c r="B27" s="1309"/>
      <c r="C27" s="1309"/>
      <c r="D27" s="1309"/>
      <c r="E27" s="1309"/>
      <c r="F27" s="956"/>
      <c r="G27" s="965"/>
      <c r="H27" s="966"/>
      <c r="I27" s="967"/>
      <c r="J27" s="957"/>
      <c r="K27" s="1237"/>
      <c r="L27" s="1347"/>
      <c r="M27" s="1348"/>
      <c r="N27" s="1305"/>
      <c r="O27" s="1340"/>
      <c r="P27" s="1336"/>
      <c r="Q27" s="1339"/>
      <c r="R27" s="1305"/>
      <c r="S27" s="571"/>
      <c r="T27" s="528"/>
      <c r="U27" s="535" t="s">
        <v>628</v>
      </c>
      <c r="V27" s="540"/>
      <c r="W27" s="540"/>
      <c r="X27" s="540"/>
      <c r="Y27" s="540"/>
      <c r="Z27" s="541"/>
      <c r="AA27" s="541"/>
      <c r="AB27" s="542"/>
      <c r="AC27" s="534"/>
      <c r="AD27" s="534"/>
      <c r="AE27" s="542"/>
      <c r="AF27" s="534"/>
      <c r="AG27" s="1334"/>
      <c r="AI27" s="474"/>
      <c r="AJ27" s="474"/>
      <c r="AK27" s="474"/>
    </row>
    <row r="28" spans="1:44" ht="20.100000000000001" customHeight="1">
      <c r="A28" s="1309"/>
      <c r="B28" s="1309"/>
      <c r="C28" s="1309"/>
      <c r="D28" s="1309"/>
      <c r="E28" s="1309"/>
      <c r="F28" s="956"/>
      <c r="G28" s="965"/>
      <c r="H28" s="966"/>
      <c r="I28" s="967"/>
      <c r="J28" s="957"/>
      <c r="K28" s="1237"/>
      <c r="L28" s="1347"/>
      <c r="M28" s="1348"/>
      <c r="N28" s="1305"/>
      <c r="O28" s="543"/>
      <c r="P28" s="545"/>
      <c r="Q28" s="544"/>
      <c r="R28" s="540"/>
      <c r="S28" s="540"/>
      <c r="T28" s="540"/>
      <c r="U28" s="540"/>
      <c r="V28" s="540"/>
      <c r="W28" s="540"/>
      <c r="X28" s="540"/>
      <c r="Y28" s="540"/>
      <c r="Z28" s="541"/>
      <c r="AA28" s="541"/>
      <c r="AB28" s="542"/>
      <c r="AC28" s="534"/>
      <c r="AD28" s="534"/>
      <c r="AE28" s="542"/>
      <c r="AF28" s="534"/>
      <c r="AG28" s="1334"/>
      <c r="AI28" s="474"/>
      <c r="AJ28" s="474"/>
      <c r="AK28" s="474"/>
    </row>
    <row r="29" spans="1:44" s="1074" customFormat="1" ht="20.100000000000001" customHeight="1">
      <c r="A29" s="1309"/>
      <c r="B29" s="1309"/>
      <c r="C29" s="1309"/>
      <c r="D29" s="1309"/>
      <c r="E29" s="1309">
        <v>2</v>
      </c>
      <c r="F29" s="1100"/>
      <c r="G29" s="1032" t="s">
        <v>252</v>
      </c>
      <c r="H29" s="966"/>
      <c r="I29" s="967"/>
      <c r="J29" s="1023"/>
      <c r="K29" s="1237" t="s">
        <v>3388</v>
      </c>
      <c r="L29" s="1347" t="e">
        <f ca="1">mergeValue(A29) &amp;"."&amp; mergeValue(B29)&amp;"."&amp; mergeValue(C29)&amp;"."&amp; mergeValue(D29)&amp;"."&amp; mergeValue(E29)</f>
        <v>#NAME?</v>
      </c>
      <c r="M29" s="1348" t="s">
        <v>3392</v>
      </c>
      <c r="N29" s="1305" t="s">
        <v>84</v>
      </c>
      <c r="O29" s="1340"/>
      <c r="P29" s="1336">
        <v>1</v>
      </c>
      <c r="Q29" s="1349"/>
      <c r="R29" s="1305" t="s">
        <v>84</v>
      </c>
      <c r="S29" s="1340"/>
      <c r="T29" s="1336">
        <v>1</v>
      </c>
      <c r="U29" s="1349"/>
      <c r="V29" s="1305" t="s">
        <v>84</v>
      </c>
      <c r="W29" s="666"/>
      <c r="X29" s="1186">
        <v>1</v>
      </c>
      <c r="Y29" s="1042"/>
      <c r="Z29" s="1177">
        <f>AA29*1.2</f>
        <v>250.566</v>
      </c>
      <c r="AA29" s="1177">
        <v>208.80500000000001</v>
      </c>
      <c r="AB29" s="1315" t="s">
        <v>2658</v>
      </c>
      <c r="AC29" s="1305" t="s">
        <v>83</v>
      </c>
      <c r="AD29" s="1315" t="s">
        <v>2659</v>
      </c>
      <c r="AE29" s="1305" t="s">
        <v>83</v>
      </c>
      <c r="AF29" s="680"/>
      <c r="AG29" s="1334"/>
      <c r="AH29" s="1100" t="e">
        <f ca="1">strCheckDate(Z30:AF30)</f>
        <v>#NAME?</v>
      </c>
      <c r="AI29" s="1101" t="str">
        <f>IF(AND(COUNTIF(AJ22:AJ22,AJ29)&gt;1,AJ29&lt;&gt;""),"ErrUnique:HasDoubleConn","")</f>
        <v/>
      </c>
      <c r="AJ29" s="1101"/>
      <c r="AK29" s="1101"/>
      <c r="AL29" s="1101"/>
      <c r="AM29" s="1101"/>
      <c r="AN29" s="1101"/>
      <c r="AO29" s="1100"/>
      <c r="AP29" s="1100"/>
      <c r="AQ29" s="1100"/>
      <c r="AR29" s="1100"/>
    </row>
    <row r="30" spans="1:44" s="1074" customFormat="1" ht="20.100000000000001" customHeight="1">
      <c r="A30" s="1309"/>
      <c r="B30" s="1309"/>
      <c r="C30" s="1309"/>
      <c r="D30" s="1309"/>
      <c r="E30" s="1309"/>
      <c r="F30" s="1100"/>
      <c r="G30" s="1032" t="s">
        <v>252</v>
      </c>
      <c r="H30" s="966"/>
      <c r="I30" s="967"/>
      <c r="J30" s="1023"/>
      <c r="K30" s="1237"/>
      <c r="L30" s="1347"/>
      <c r="M30" s="1348"/>
      <c r="N30" s="1305"/>
      <c r="O30" s="1340"/>
      <c r="P30" s="1336"/>
      <c r="Q30" s="1349"/>
      <c r="R30" s="1305"/>
      <c r="S30" s="1340"/>
      <c r="T30" s="1336"/>
      <c r="U30" s="1349"/>
      <c r="V30" s="1305"/>
      <c r="W30" s="689"/>
      <c r="X30" s="1091"/>
      <c r="Y30" s="1091"/>
      <c r="Z30" s="672"/>
      <c r="AA30" s="572" t="str">
        <f>AB29 &amp; "-" &amp; AD29</f>
        <v>01.01.2023-31.12.2023</v>
      </c>
      <c r="AB30" s="1304"/>
      <c r="AC30" s="1305"/>
      <c r="AD30" s="1304"/>
      <c r="AE30" s="1305"/>
      <c r="AF30" s="639"/>
      <c r="AG30" s="1334"/>
      <c r="AH30" s="1100"/>
      <c r="AI30" s="1101"/>
      <c r="AJ30" s="1101"/>
      <c r="AK30" s="1101"/>
      <c r="AL30" s="1101"/>
      <c r="AM30" s="1101"/>
      <c r="AN30" s="1101"/>
      <c r="AO30" s="1100"/>
      <c r="AP30" s="1100"/>
      <c r="AQ30" s="1100"/>
      <c r="AR30" s="1100"/>
    </row>
    <row r="31" spans="1:44" s="1074" customFormat="1" ht="20.100000000000001" customHeight="1">
      <c r="A31" s="1309"/>
      <c r="B31" s="1309"/>
      <c r="C31" s="1309"/>
      <c r="D31" s="1309"/>
      <c r="E31" s="1309"/>
      <c r="F31" s="1100"/>
      <c r="G31" s="1032" t="s">
        <v>252</v>
      </c>
      <c r="H31" s="966"/>
      <c r="I31" s="967"/>
      <c r="J31" s="1023"/>
      <c r="K31" s="1237"/>
      <c r="L31" s="1347"/>
      <c r="M31" s="1348"/>
      <c r="N31" s="1305"/>
      <c r="O31" s="1340"/>
      <c r="P31" s="1336"/>
      <c r="Q31" s="1349"/>
      <c r="R31" s="1305"/>
      <c r="S31" s="571"/>
      <c r="T31" s="1089"/>
      <c r="U31" s="1091"/>
      <c r="V31" s="700"/>
      <c r="W31" s="700"/>
      <c r="X31" s="700"/>
      <c r="Y31" s="700"/>
      <c r="Z31" s="672"/>
      <c r="AA31" s="672"/>
      <c r="AB31" s="729"/>
      <c r="AC31" s="954"/>
      <c r="AD31" s="954"/>
      <c r="AE31" s="729"/>
      <c r="AF31" s="954"/>
      <c r="AG31" s="1334"/>
      <c r="AH31" s="1100"/>
      <c r="AI31" s="1101"/>
      <c r="AJ31" s="1101"/>
      <c r="AK31" s="1101"/>
      <c r="AL31" s="1101"/>
      <c r="AM31" s="1101"/>
      <c r="AN31" s="1101"/>
      <c r="AO31" s="1100"/>
      <c r="AP31" s="1100"/>
      <c r="AQ31" s="1100"/>
      <c r="AR31" s="1100"/>
    </row>
    <row r="32" spans="1:44" s="1074" customFormat="1" ht="20.100000000000001" customHeight="1">
      <c r="A32" s="1309"/>
      <c r="B32" s="1309"/>
      <c r="C32" s="1309"/>
      <c r="D32" s="1309"/>
      <c r="E32" s="1309"/>
      <c r="F32" s="1100"/>
      <c r="G32" s="1032" t="s">
        <v>252</v>
      </c>
      <c r="H32" s="966"/>
      <c r="I32" s="967"/>
      <c r="J32" s="1023"/>
      <c r="K32" s="1237"/>
      <c r="L32" s="1347"/>
      <c r="M32" s="1348"/>
      <c r="N32" s="1305"/>
      <c r="O32" s="674"/>
      <c r="P32" s="676"/>
      <c r="Q32" s="675"/>
      <c r="R32" s="700"/>
      <c r="S32" s="700"/>
      <c r="T32" s="700"/>
      <c r="U32" s="700"/>
      <c r="V32" s="700"/>
      <c r="W32" s="700"/>
      <c r="X32" s="700"/>
      <c r="Y32" s="700"/>
      <c r="Z32" s="672"/>
      <c r="AA32" s="672"/>
      <c r="AB32" s="729"/>
      <c r="AC32" s="954"/>
      <c r="AD32" s="954"/>
      <c r="AE32" s="729"/>
      <c r="AF32" s="954"/>
      <c r="AG32" s="1334"/>
      <c r="AH32" s="1100"/>
      <c r="AI32" s="1101"/>
      <c r="AJ32" s="1101"/>
      <c r="AK32" s="1101"/>
      <c r="AL32" s="1101"/>
      <c r="AM32" s="1101"/>
      <c r="AN32" s="1101"/>
      <c r="AO32" s="1100"/>
      <c r="AP32" s="1100"/>
      <c r="AQ32" s="1100"/>
      <c r="AR32" s="1100"/>
    </row>
    <row r="33" spans="1:37" s="445" customFormat="1" ht="15" customHeight="1">
      <c r="A33" s="1309"/>
      <c r="B33" s="1309"/>
      <c r="C33" s="1309"/>
      <c r="D33" s="1309"/>
      <c r="E33" s="964"/>
      <c r="F33" s="958"/>
      <c r="G33" s="960"/>
      <c r="H33" s="958"/>
      <c r="I33" s="967"/>
      <c r="J33" s="957"/>
      <c r="K33" s="951"/>
      <c r="L33" s="508"/>
      <c r="M33" s="521" t="s">
        <v>5</v>
      </c>
      <c r="N33" s="521"/>
      <c r="O33" s="521"/>
      <c r="P33" s="521"/>
      <c r="Q33" s="521"/>
      <c r="R33" s="521"/>
      <c r="S33" s="521"/>
      <c r="T33" s="521"/>
      <c r="U33" s="521"/>
      <c r="V33" s="521"/>
      <c r="W33" s="521"/>
      <c r="X33" s="521"/>
      <c r="Y33" s="521"/>
      <c r="Z33" s="521"/>
      <c r="AA33" s="521"/>
      <c r="AB33" s="521"/>
      <c r="AC33" s="521"/>
      <c r="AD33" s="521"/>
      <c r="AE33" s="521"/>
      <c r="AF33" s="521"/>
      <c r="AG33" s="1335"/>
      <c r="AH33" s="471"/>
      <c r="AI33" s="471"/>
      <c r="AJ33" s="205"/>
      <c r="AK33" s="205"/>
    </row>
    <row r="35" spans="1:37" ht="102" customHeight="1">
      <c r="L35" s="1">
        <v>1</v>
      </c>
      <c r="M35" s="1272" t="s">
        <v>747</v>
      </c>
      <c r="N35" s="1272"/>
      <c r="O35" s="1272"/>
      <c r="P35" s="1272"/>
      <c r="Q35" s="1272"/>
      <c r="R35" s="1272"/>
      <c r="S35" s="1272"/>
      <c r="T35" s="1272"/>
      <c r="U35" s="1272"/>
      <c r="V35" s="1272"/>
      <c r="W35" s="1272"/>
      <c r="X35" s="1272"/>
      <c r="Y35" s="1272"/>
      <c r="Z35" s="1272"/>
      <c r="AA35" s="1272"/>
      <c r="AB35" s="1272"/>
      <c r="AC35" s="1272"/>
      <c r="AD35" s="1272"/>
      <c r="AE35" s="1272"/>
      <c r="AF35" s="1272"/>
      <c r="AG35" s="1272"/>
      <c r="AH35" s="476"/>
      <c r="AI35" s="476"/>
      <c r="AJ35" s="476"/>
      <c r="AK35" s="476"/>
    </row>
    <row r="36" spans="1:37" ht="14.25" customHeight="1">
      <c r="L36" s="483"/>
      <c r="M36" s="484"/>
      <c r="N36" s="484"/>
      <c r="O36" s="484"/>
      <c r="P36" s="484"/>
      <c r="Q36" s="484"/>
      <c r="R36" s="484"/>
      <c r="S36" s="484"/>
      <c r="T36" s="484"/>
      <c r="U36" s="484"/>
      <c r="V36" s="484"/>
      <c r="W36" s="484"/>
      <c r="X36" s="484"/>
      <c r="Y36" s="484"/>
      <c r="Z36" s="487"/>
      <c r="AA36" s="487"/>
      <c r="AB36" s="487"/>
      <c r="AC36" s="487"/>
      <c r="AD36" s="487"/>
      <c r="AE36" s="487"/>
      <c r="AF36" s="487"/>
      <c r="AG36" s="487"/>
      <c r="AH36" s="488"/>
      <c r="AI36" s="488"/>
      <c r="AJ36" s="488"/>
      <c r="AK36" s="488"/>
    </row>
  </sheetData>
  <sheetProtection algorithmName="SHA-512" hashValue="NXF5BJNhlEolIJA5ygdVPy0EREwxIMCx2Q2zzqdwMFhhY6uprlD3E2dOHa4AZLs8rH7x8JDXbxtUEcfezJj6mw==" saltValue="OygzUxaifHjdBsmAz4h97g==" spinCount="100000" sheet="1" objects="1" scenarios="1" formatColumns="0" formatRows="0"/>
  <dataConsolidate link="1"/>
  <mergeCells count="77">
    <mergeCell ref="AC25:AC26"/>
    <mergeCell ref="AD25:AD26"/>
    <mergeCell ref="AE25:AE26"/>
    <mergeCell ref="S25:S26"/>
    <mergeCell ref="T25:T26"/>
    <mergeCell ref="U25:U26"/>
    <mergeCell ref="V25:V26"/>
    <mergeCell ref="AB25:AB26"/>
    <mergeCell ref="V29:V30"/>
    <mergeCell ref="AB29:AB30"/>
    <mergeCell ref="AC29:AC30"/>
    <mergeCell ref="AD29:AD30"/>
    <mergeCell ref="AE29:AE30"/>
    <mergeCell ref="Q29:Q31"/>
    <mergeCell ref="R29:R31"/>
    <mergeCell ref="S29:S30"/>
    <mergeCell ref="T29:T30"/>
    <mergeCell ref="U29:U30"/>
    <mergeCell ref="E29:E32"/>
    <mergeCell ref="K29:K32"/>
    <mergeCell ref="L29:L32"/>
    <mergeCell ref="M29:M32"/>
    <mergeCell ref="N29:N32"/>
    <mergeCell ref="L5:T5"/>
    <mergeCell ref="AG14:AG17"/>
    <mergeCell ref="Z15:AD15"/>
    <mergeCell ref="AE15:AE17"/>
    <mergeCell ref="AF15:AF17"/>
    <mergeCell ref="L12:M12"/>
    <mergeCell ref="O12:T12"/>
    <mergeCell ref="O13:T13"/>
    <mergeCell ref="Z13:AE13"/>
    <mergeCell ref="N8:T8"/>
    <mergeCell ref="N9:T9"/>
    <mergeCell ref="L14:AF14"/>
    <mergeCell ref="L15:L17"/>
    <mergeCell ref="M15:M17"/>
    <mergeCell ref="N15:Q17"/>
    <mergeCell ref="R15:U17"/>
    <mergeCell ref="AC18:AD18"/>
    <mergeCell ref="N18:Q18"/>
    <mergeCell ref="R18:U18"/>
    <mergeCell ref="A19:A33"/>
    <mergeCell ref="N19:AF19"/>
    <mergeCell ref="B20:B33"/>
    <mergeCell ref="N20:AF20"/>
    <mergeCell ref="C21:C33"/>
    <mergeCell ref="N21:AF21"/>
    <mergeCell ref="D22:D33"/>
    <mergeCell ref="N22:AF22"/>
    <mergeCell ref="U23:U24"/>
    <mergeCell ref="E23:E28"/>
    <mergeCell ref="K23:K28"/>
    <mergeCell ref="L23:L28"/>
    <mergeCell ref="M23:M28"/>
    <mergeCell ref="AC17:AD17"/>
    <mergeCell ref="V15:Y17"/>
    <mergeCell ref="Z16:AA16"/>
    <mergeCell ref="AB16:AD16"/>
    <mergeCell ref="O7:T7"/>
    <mergeCell ref="O10:T10"/>
    <mergeCell ref="AG23:AG33"/>
    <mergeCell ref="M35:AG35"/>
    <mergeCell ref="V23:V24"/>
    <mergeCell ref="AB23:AB24"/>
    <mergeCell ref="AC23:AC24"/>
    <mergeCell ref="AD23:AD24"/>
    <mergeCell ref="AE23:AE24"/>
    <mergeCell ref="P23:P27"/>
    <mergeCell ref="Q23:Q27"/>
    <mergeCell ref="R23:R27"/>
    <mergeCell ref="S23:S24"/>
    <mergeCell ref="T23:T24"/>
    <mergeCell ref="O23:O27"/>
    <mergeCell ref="N23:N28"/>
    <mergeCell ref="O29:O31"/>
    <mergeCell ref="P29:P31"/>
  </mergeCells>
  <dataValidations count="11">
    <dataValidation allowBlank="1" prompt="Для выбора выполните двойной щелчок левой клавиши мыши по соответствующей ячейке." sqref="WVJ983069:WWE983073 IX65565:JS65569 ST65565:TO65569 ACP65565:ADK65569 AML65565:ANG65569 AWH65565:AXC65569 BGD65565:BGY65569 BPZ65565:BQU65569 BZV65565:CAQ65569 CJR65565:CKM65569 CTN65565:CUI65569 DDJ65565:DEE65569 DNF65565:DOA65569 DXB65565:DXW65569 EGX65565:EHS65569 EQT65565:ERO65569 FAP65565:FBK65569 FKL65565:FLG65569 FUH65565:FVC65569 GED65565:GEY65569 GNZ65565:GOU65569 GXV65565:GYQ65569 HHR65565:HIM65569 HRN65565:HSI65569 IBJ65565:ICE65569 ILF65565:IMA65569 IVB65565:IVW65569 JEX65565:JFS65569 JOT65565:JPO65569 JYP65565:JZK65569 KIL65565:KJG65569 KSH65565:KTC65569 LCD65565:LCY65569 LLZ65565:LMU65569 LVV65565:LWQ65569 MFR65565:MGM65569 MPN65565:MQI65569 MZJ65565:NAE65569 NJF65565:NKA65569 NTB65565:NTW65569 OCX65565:ODS65569 OMT65565:ONO65569 OWP65565:OXK65569 PGL65565:PHG65569 PQH65565:PRC65569 QAD65565:QAY65569 QJZ65565:QKU65569 QTV65565:QUQ65569 RDR65565:REM65569 RNN65565:ROI65569 RXJ65565:RYE65569 SHF65565:SIA65569 SRB65565:SRW65569 TAX65565:TBS65569 TKT65565:TLO65569 TUP65565:TVK65569 UEL65565:UFG65569 UOH65565:UPC65569 UYD65565:UYY65569 VHZ65565:VIU65569 VRV65565:VSQ65569 WBR65565:WCM65569 WLN65565:WMI65569 WVJ65565:WWE65569 IX131101:JS131105 ST131101:TO131105 ACP131101:ADK131105 AML131101:ANG131105 AWH131101:AXC131105 BGD131101:BGY131105 BPZ131101:BQU131105 BZV131101:CAQ131105 CJR131101:CKM131105 CTN131101:CUI131105 DDJ131101:DEE131105 DNF131101:DOA131105 DXB131101:DXW131105 EGX131101:EHS131105 EQT131101:ERO131105 FAP131101:FBK131105 FKL131101:FLG131105 FUH131101:FVC131105 GED131101:GEY131105 GNZ131101:GOU131105 GXV131101:GYQ131105 HHR131101:HIM131105 HRN131101:HSI131105 IBJ131101:ICE131105 ILF131101:IMA131105 IVB131101:IVW131105 JEX131101:JFS131105 JOT131101:JPO131105 JYP131101:JZK131105 KIL131101:KJG131105 KSH131101:KTC131105 LCD131101:LCY131105 LLZ131101:LMU131105 LVV131101:LWQ131105 MFR131101:MGM131105 MPN131101:MQI131105 MZJ131101:NAE131105 NJF131101:NKA131105 NTB131101:NTW131105 OCX131101:ODS131105 OMT131101:ONO131105 OWP131101:OXK131105 PGL131101:PHG131105 PQH131101:PRC131105 QAD131101:QAY131105 QJZ131101:QKU131105 QTV131101:QUQ131105 RDR131101:REM131105 RNN131101:ROI131105 RXJ131101:RYE131105 SHF131101:SIA131105 SRB131101:SRW131105 TAX131101:TBS131105 TKT131101:TLO131105 TUP131101:TVK131105 UEL131101:UFG131105 UOH131101:UPC131105 UYD131101:UYY131105 VHZ131101:VIU131105 VRV131101:VSQ131105 WBR131101:WCM131105 WLN131101:WMI131105 WVJ131101:WWE131105 IX196637:JS196641 ST196637:TO196641 ACP196637:ADK196641 AML196637:ANG196641 AWH196637:AXC196641 BGD196637:BGY196641 BPZ196637:BQU196641 BZV196637:CAQ196641 CJR196637:CKM196641 CTN196637:CUI196641 DDJ196637:DEE196641 DNF196637:DOA196641 DXB196637:DXW196641 EGX196637:EHS196641 EQT196637:ERO196641 FAP196637:FBK196641 FKL196637:FLG196641 FUH196637:FVC196641 GED196637:GEY196641 GNZ196637:GOU196641 GXV196637:GYQ196641 HHR196637:HIM196641 HRN196637:HSI196641 IBJ196637:ICE196641 ILF196637:IMA196641 IVB196637:IVW196641 JEX196637:JFS196641 JOT196637:JPO196641 JYP196637:JZK196641 KIL196637:KJG196641 KSH196637:KTC196641 LCD196637:LCY196641 LLZ196637:LMU196641 LVV196637:LWQ196641 MFR196637:MGM196641 MPN196637:MQI196641 MZJ196637:NAE196641 NJF196637:NKA196641 NTB196637:NTW196641 OCX196637:ODS196641 OMT196637:ONO196641 OWP196637:OXK196641 PGL196637:PHG196641 PQH196637:PRC196641 QAD196637:QAY196641 QJZ196637:QKU196641 QTV196637:QUQ196641 RDR196637:REM196641 RNN196637:ROI196641 RXJ196637:RYE196641 SHF196637:SIA196641 SRB196637:SRW196641 TAX196637:TBS196641 TKT196637:TLO196641 TUP196637:TVK196641 UEL196637:UFG196641 UOH196637:UPC196641 UYD196637:UYY196641 VHZ196637:VIU196641 VRV196637:VSQ196641 WBR196637:WCM196641 WLN196637:WMI196641 WVJ196637:WWE196641 IX262173:JS262177 ST262173:TO262177 ACP262173:ADK262177 AML262173:ANG262177 AWH262173:AXC262177 BGD262173:BGY262177 BPZ262173:BQU262177 BZV262173:CAQ262177 CJR262173:CKM262177 CTN262173:CUI262177 DDJ262173:DEE262177 DNF262173:DOA262177 DXB262173:DXW262177 EGX262173:EHS262177 EQT262173:ERO262177 FAP262173:FBK262177 FKL262173:FLG262177 FUH262173:FVC262177 GED262173:GEY262177 GNZ262173:GOU262177 GXV262173:GYQ262177 HHR262173:HIM262177 HRN262173:HSI262177 IBJ262173:ICE262177 ILF262173:IMA262177 IVB262173:IVW262177 JEX262173:JFS262177 JOT262173:JPO262177 JYP262173:JZK262177 KIL262173:KJG262177 KSH262173:KTC262177 LCD262173:LCY262177 LLZ262173:LMU262177 LVV262173:LWQ262177 MFR262173:MGM262177 MPN262173:MQI262177 MZJ262173:NAE262177 NJF262173:NKA262177 NTB262173:NTW262177 OCX262173:ODS262177 OMT262173:ONO262177 OWP262173:OXK262177 PGL262173:PHG262177 PQH262173:PRC262177 QAD262173:QAY262177 QJZ262173:QKU262177 QTV262173:QUQ262177 RDR262173:REM262177 RNN262173:ROI262177 RXJ262173:RYE262177 SHF262173:SIA262177 SRB262173:SRW262177 TAX262173:TBS262177 TKT262173:TLO262177 TUP262173:TVK262177 UEL262173:UFG262177 UOH262173:UPC262177 UYD262173:UYY262177 VHZ262173:VIU262177 VRV262173:VSQ262177 WBR262173:WCM262177 WLN262173:WMI262177 WVJ262173:WWE262177 IX327709:JS327713 ST327709:TO327713 ACP327709:ADK327713 AML327709:ANG327713 AWH327709:AXC327713 BGD327709:BGY327713 BPZ327709:BQU327713 BZV327709:CAQ327713 CJR327709:CKM327713 CTN327709:CUI327713 DDJ327709:DEE327713 DNF327709:DOA327713 DXB327709:DXW327713 EGX327709:EHS327713 EQT327709:ERO327713 FAP327709:FBK327713 FKL327709:FLG327713 FUH327709:FVC327713 GED327709:GEY327713 GNZ327709:GOU327713 GXV327709:GYQ327713 HHR327709:HIM327713 HRN327709:HSI327713 IBJ327709:ICE327713 ILF327709:IMA327713 IVB327709:IVW327713 JEX327709:JFS327713 JOT327709:JPO327713 JYP327709:JZK327713 KIL327709:KJG327713 KSH327709:KTC327713 LCD327709:LCY327713 LLZ327709:LMU327713 LVV327709:LWQ327713 MFR327709:MGM327713 MPN327709:MQI327713 MZJ327709:NAE327713 NJF327709:NKA327713 NTB327709:NTW327713 OCX327709:ODS327713 OMT327709:ONO327713 OWP327709:OXK327713 PGL327709:PHG327713 PQH327709:PRC327713 QAD327709:QAY327713 QJZ327709:QKU327713 QTV327709:QUQ327713 RDR327709:REM327713 RNN327709:ROI327713 RXJ327709:RYE327713 SHF327709:SIA327713 SRB327709:SRW327713 TAX327709:TBS327713 TKT327709:TLO327713 TUP327709:TVK327713 UEL327709:UFG327713 UOH327709:UPC327713 UYD327709:UYY327713 VHZ327709:VIU327713 VRV327709:VSQ327713 WBR327709:WCM327713 WLN327709:WMI327713 WVJ327709:WWE327713 IX393245:JS393249 ST393245:TO393249 ACP393245:ADK393249 AML393245:ANG393249 AWH393245:AXC393249 BGD393245:BGY393249 BPZ393245:BQU393249 BZV393245:CAQ393249 CJR393245:CKM393249 CTN393245:CUI393249 DDJ393245:DEE393249 DNF393245:DOA393249 DXB393245:DXW393249 EGX393245:EHS393249 EQT393245:ERO393249 FAP393245:FBK393249 FKL393245:FLG393249 FUH393245:FVC393249 GED393245:GEY393249 GNZ393245:GOU393249 GXV393245:GYQ393249 HHR393245:HIM393249 HRN393245:HSI393249 IBJ393245:ICE393249 ILF393245:IMA393249 IVB393245:IVW393249 JEX393245:JFS393249 JOT393245:JPO393249 JYP393245:JZK393249 KIL393245:KJG393249 KSH393245:KTC393249 LCD393245:LCY393249 LLZ393245:LMU393249 LVV393245:LWQ393249 MFR393245:MGM393249 MPN393245:MQI393249 MZJ393245:NAE393249 NJF393245:NKA393249 NTB393245:NTW393249 OCX393245:ODS393249 OMT393245:ONO393249 OWP393245:OXK393249 PGL393245:PHG393249 PQH393245:PRC393249 QAD393245:QAY393249 QJZ393245:QKU393249 QTV393245:QUQ393249 RDR393245:REM393249 RNN393245:ROI393249 RXJ393245:RYE393249 SHF393245:SIA393249 SRB393245:SRW393249 TAX393245:TBS393249 TKT393245:TLO393249 TUP393245:TVK393249 UEL393245:UFG393249 UOH393245:UPC393249 UYD393245:UYY393249 VHZ393245:VIU393249 VRV393245:VSQ393249 WBR393245:WCM393249 WLN393245:WMI393249 WVJ393245:WWE393249 IX458781:JS458785 ST458781:TO458785 ACP458781:ADK458785 AML458781:ANG458785 AWH458781:AXC458785 BGD458781:BGY458785 BPZ458781:BQU458785 BZV458781:CAQ458785 CJR458781:CKM458785 CTN458781:CUI458785 DDJ458781:DEE458785 DNF458781:DOA458785 DXB458781:DXW458785 EGX458781:EHS458785 EQT458781:ERO458785 FAP458781:FBK458785 FKL458781:FLG458785 FUH458781:FVC458785 GED458781:GEY458785 GNZ458781:GOU458785 GXV458781:GYQ458785 HHR458781:HIM458785 HRN458781:HSI458785 IBJ458781:ICE458785 ILF458781:IMA458785 IVB458781:IVW458785 JEX458781:JFS458785 JOT458781:JPO458785 JYP458781:JZK458785 KIL458781:KJG458785 KSH458781:KTC458785 LCD458781:LCY458785 LLZ458781:LMU458785 LVV458781:LWQ458785 MFR458781:MGM458785 MPN458781:MQI458785 MZJ458781:NAE458785 NJF458781:NKA458785 NTB458781:NTW458785 OCX458781:ODS458785 OMT458781:ONO458785 OWP458781:OXK458785 PGL458781:PHG458785 PQH458781:PRC458785 QAD458781:QAY458785 QJZ458781:QKU458785 QTV458781:QUQ458785 RDR458781:REM458785 RNN458781:ROI458785 RXJ458781:RYE458785 SHF458781:SIA458785 SRB458781:SRW458785 TAX458781:TBS458785 TKT458781:TLO458785 TUP458781:TVK458785 UEL458781:UFG458785 UOH458781:UPC458785 UYD458781:UYY458785 VHZ458781:VIU458785 VRV458781:VSQ458785 WBR458781:WCM458785 WLN458781:WMI458785 WVJ458781:WWE458785 IX524317:JS524321 ST524317:TO524321 ACP524317:ADK524321 AML524317:ANG524321 AWH524317:AXC524321 BGD524317:BGY524321 BPZ524317:BQU524321 BZV524317:CAQ524321 CJR524317:CKM524321 CTN524317:CUI524321 DDJ524317:DEE524321 DNF524317:DOA524321 DXB524317:DXW524321 EGX524317:EHS524321 EQT524317:ERO524321 FAP524317:FBK524321 FKL524317:FLG524321 FUH524317:FVC524321 GED524317:GEY524321 GNZ524317:GOU524321 GXV524317:GYQ524321 HHR524317:HIM524321 HRN524317:HSI524321 IBJ524317:ICE524321 ILF524317:IMA524321 IVB524317:IVW524321 JEX524317:JFS524321 JOT524317:JPO524321 JYP524317:JZK524321 KIL524317:KJG524321 KSH524317:KTC524321 LCD524317:LCY524321 LLZ524317:LMU524321 LVV524317:LWQ524321 MFR524317:MGM524321 MPN524317:MQI524321 MZJ524317:NAE524321 NJF524317:NKA524321 NTB524317:NTW524321 OCX524317:ODS524321 OMT524317:ONO524321 OWP524317:OXK524321 PGL524317:PHG524321 PQH524317:PRC524321 QAD524317:QAY524321 QJZ524317:QKU524321 QTV524317:QUQ524321 RDR524317:REM524321 RNN524317:ROI524321 RXJ524317:RYE524321 SHF524317:SIA524321 SRB524317:SRW524321 TAX524317:TBS524321 TKT524317:TLO524321 TUP524317:TVK524321 UEL524317:UFG524321 UOH524317:UPC524321 UYD524317:UYY524321 VHZ524317:VIU524321 VRV524317:VSQ524321 WBR524317:WCM524321 WLN524317:WMI524321 WVJ524317:WWE524321 IX589853:JS589857 ST589853:TO589857 ACP589853:ADK589857 AML589853:ANG589857 AWH589853:AXC589857 BGD589853:BGY589857 BPZ589853:BQU589857 BZV589853:CAQ589857 CJR589853:CKM589857 CTN589853:CUI589857 DDJ589853:DEE589857 DNF589853:DOA589857 DXB589853:DXW589857 EGX589853:EHS589857 EQT589853:ERO589857 FAP589853:FBK589857 FKL589853:FLG589857 FUH589853:FVC589857 GED589853:GEY589857 GNZ589853:GOU589857 GXV589853:GYQ589857 HHR589853:HIM589857 HRN589853:HSI589857 IBJ589853:ICE589857 ILF589853:IMA589857 IVB589853:IVW589857 JEX589853:JFS589857 JOT589853:JPO589857 JYP589853:JZK589857 KIL589853:KJG589857 KSH589853:KTC589857 LCD589853:LCY589857 LLZ589853:LMU589857 LVV589853:LWQ589857 MFR589853:MGM589857 MPN589853:MQI589857 MZJ589853:NAE589857 NJF589853:NKA589857 NTB589853:NTW589857 OCX589853:ODS589857 OMT589853:ONO589857 OWP589853:OXK589857 PGL589853:PHG589857 PQH589853:PRC589857 QAD589853:QAY589857 QJZ589853:QKU589857 QTV589853:QUQ589857 RDR589853:REM589857 RNN589853:ROI589857 RXJ589853:RYE589857 SHF589853:SIA589857 SRB589853:SRW589857 TAX589853:TBS589857 TKT589853:TLO589857 TUP589853:TVK589857 UEL589853:UFG589857 UOH589853:UPC589857 UYD589853:UYY589857 VHZ589853:VIU589857 VRV589853:VSQ589857 WBR589853:WCM589857 WLN589853:WMI589857 WVJ589853:WWE589857 IX655389:JS655393 ST655389:TO655393 ACP655389:ADK655393 AML655389:ANG655393 AWH655389:AXC655393 BGD655389:BGY655393 BPZ655389:BQU655393 BZV655389:CAQ655393 CJR655389:CKM655393 CTN655389:CUI655393 DDJ655389:DEE655393 DNF655389:DOA655393 DXB655389:DXW655393 EGX655389:EHS655393 EQT655389:ERO655393 FAP655389:FBK655393 FKL655389:FLG655393 FUH655389:FVC655393 GED655389:GEY655393 GNZ655389:GOU655393 GXV655389:GYQ655393 HHR655389:HIM655393 HRN655389:HSI655393 IBJ655389:ICE655393 ILF655389:IMA655393 IVB655389:IVW655393 JEX655389:JFS655393 JOT655389:JPO655393 JYP655389:JZK655393 KIL655389:KJG655393 KSH655389:KTC655393 LCD655389:LCY655393 LLZ655389:LMU655393 LVV655389:LWQ655393 MFR655389:MGM655393 MPN655389:MQI655393 MZJ655389:NAE655393 NJF655389:NKA655393 NTB655389:NTW655393 OCX655389:ODS655393 OMT655389:ONO655393 OWP655389:OXK655393 PGL655389:PHG655393 PQH655389:PRC655393 QAD655389:QAY655393 QJZ655389:QKU655393 QTV655389:QUQ655393 RDR655389:REM655393 RNN655389:ROI655393 RXJ655389:RYE655393 SHF655389:SIA655393 SRB655389:SRW655393 TAX655389:TBS655393 TKT655389:TLO655393 TUP655389:TVK655393 UEL655389:UFG655393 UOH655389:UPC655393 UYD655389:UYY655393 VHZ655389:VIU655393 VRV655389:VSQ655393 WBR655389:WCM655393 WLN655389:WMI655393 WVJ655389:WWE655393 IX720925:JS720929 ST720925:TO720929 ACP720925:ADK720929 AML720925:ANG720929 AWH720925:AXC720929 BGD720925:BGY720929 BPZ720925:BQU720929 BZV720925:CAQ720929 CJR720925:CKM720929 CTN720925:CUI720929 DDJ720925:DEE720929 DNF720925:DOA720929 DXB720925:DXW720929 EGX720925:EHS720929 EQT720925:ERO720929 FAP720925:FBK720929 FKL720925:FLG720929 FUH720925:FVC720929 GED720925:GEY720929 GNZ720925:GOU720929 GXV720925:GYQ720929 HHR720925:HIM720929 HRN720925:HSI720929 IBJ720925:ICE720929 ILF720925:IMA720929 IVB720925:IVW720929 JEX720925:JFS720929 JOT720925:JPO720929 JYP720925:JZK720929 KIL720925:KJG720929 KSH720925:KTC720929 LCD720925:LCY720929 LLZ720925:LMU720929 LVV720925:LWQ720929 MFR720925:MGM720929 MPN720925:MQI720929 MZJ720925:NAE720929 NJF720925:NKA720929 NTB720925:NTW720929 OCX720925:ODS720929 OMT720925:ONO720929 OWP720925:OXK720929 PGL720925:PHG720929 PQH720925:PRC720929 QAD720925:QAY720929 QJZ720925:QKU720929 QTV720925:QUQ720929 RDR720925:REM720929 RNN720925:ROI720929 RXJ720925:RYE720929 SHF720925:SIA720929 SRB720925:SRW720929 TAX720925:TBS720929 TKT720925:TLO720929 TUP720925:TVK720929 UEL720925:UFG720929 UOH720925:UPC720929 UYD720925:UYY720929 VHZ720925:VIU720929 VRV720925:VSQ720929 WBR720925:WCM720929 WLN720925:WMI720929 WVJ720925:WWE720929 IX786461:JS786465 ST786461:TO786465 ACP786461:ADK786465 AML786461:ANG786465 AWH786461:AXC786465 BGD786461:BGY786465 BPZ786461:BQU786465 BZV786461:CAQ786465 CJR786461:CKM786465 CTN786461:CUI786465 DDJ786461:DEE786465 DNF786461:DOA786465 DXB786461:DXW786465 EGX786461:EHS786465 EQT786461:ERO786465 FAP786461:FBK786465 FKL786461:FLG786465 FUH786461:FVC786465 GED786461:GEY786465 GNZ786461:GOU786465 GXV786461:GYQ786465 HHR786461:HIM786465 HRN786461:HSI786465 IBJ786461:ICE786465 ILF786461:IMA786465 IVB786461:IVW786465 JEX786461:JFS786465 JOT786461:JPO786465 JYP786461:JZK786465 KIL786461:KJG786465 KSH786461:KTC786465 LCD786461:LCY786465 LLZ786461:LMU786465 LVV786461:LWQ786465 MFR786461:MGM786465 MPN786461:MQI786465 MZJ786461:NAE786465 NJF786461:NKA786465 NTB786461:NTW786465 OCX786461:ODS786465 OMT786461:ONO786465 OWP786461:OXK786465 PGL786461:PHG786465 PQH786461:PRC786465 QAD786461:QAY786465 QJZ786461:QKU786465 QTV786461:QUQ786465 RDR786461:REM786465 RNN786461:ROI786465 RXJ786461:RYE786465 SHF786461:SIA786465 SRB786461:SRW786465 TAX786461:TBS786465 TKT786461:TLO786465 TUP786461:TVK786465 UEL786461:UFG786465 UOH786461:UPC786465 UYD786461:UYY786465 VHZ786461:VIU786465 VRV786461:VSQ786465 WBR786461:WCM786465 WLN786461:WMI786465 WVJ786461:WWE786465 IX851997:JS852001 ST851997:TO852001 ACP851997:ADK852001 AML851997:ANG852001 AWH851997:AXC852001 BGD851997:BGY852001 BPZ851997:BQU852001 BZV851997:CAQ852001 CJR851997:CKM852001 CTN851997:CUI852001 DDJ851997:DEE852001 DNF851997:DOA852001 DXB851997:DXW852001 EGX851997:EHS852001 EQT851997:ERO852001 FAP851997:FBK852001 FKL851997:FLG852001 FUH851997:FVC852001 GED851997:GEY852001 GNZ851997:GOU852001 GXV851997:GYQ852001 HHR851997:HIM852001 HRN851997:HSI852001 IBJ851997:ICE852001 ILF851997:IMA852001 IVB851997:IVW852001 JEX851997:JFS852001 JOT851997:JPO852001 JYP851997:JZK852001 KIL851997:KJG852001 KSH851997:KTC852001 LCD851997:LCY852001 LLZ851997:LMU852001 LVV851997:LWQ852001 MFR851997:MGM852001 MPN851997:MQI852001 MZJ851997:NAE852001 NJF851997:NKA852001 NTB851997:NTW852001 OCX851997:ODS852001 OMT851997:ONO852001 OWP851997:OXK852001 PGL851997:PHG852001 PQH851997:PRC852001 QAD851997:QAY852001 QJZ851997:QKU852001 QTV851997:QUQ852001 RDR851997:REM852001 RNN851997:ROI852001 RXJ851997:RYE852001 SHF851997:SIA852001 SRB851997:SRW852001 TAX851997:TBS852001 TKT851997:TLO852001 TUP851997:TVK852001 UEL851997:UFG852001 UOH851997:UPC852001 UYD851997:UYY852001 VHZ851997:VIU852001 VRV851997:VSQ852001 WBR851997:WCM852001 WLN851997:WMI852001 WVJ851997:WWE852001 IX917533:JS917537 ST917533:TO917537 ACP917533:ADK917537 AML917533:ANG917537 AWH917533:AXC917537 BGD917533:BGY917537 BPZ917533:BQU917537 BZV917533:CAQ917537 CJR917533:CKM917537 CTN917533:CUI917537 DDJ917533:DEE917537 DNF917533:DOA917537 DXB917533:DXW917537 EGX917533:EHS917537 EQT917533:ERO917537 FAP917533:FBK917537 FKL917533:FLG917537 FUH917533:FVC917537 GED917533:GEY917537 GNZ917533:GOU917537 GXV917533:GYQ917537 HHR917533:HIM917537 HRN917533:HSI917537 IBJ917533:ICE917537 ILF917533:IMA917537 IVB917533:IVW917537 JEX917533:JFS917537 JOT917533:JPO917537 JYP917533:JZK917537 KIL917533:KJG917537 KSH917533:KTC917537 LCD917533:LCY917537 LLZ917533:LMU917537 LVV917533:LWQ917537 MFR917533:MGM917537 MPN917533:MQI917537 MZJ917533:NAE917537 NJF917533:NKA917537 NTB917533:NTW917537 OCX917533:ODS917537 OMT917533:ONO917537 OWP917533:OXK917537 PGL917533:PHG917537 PQH917533:PRC917537 QAD917533:QAY917537 QJZ917533:QKU917537 QTV917533:QUQ917537 RDR917533:REM917537 RNN917533:ROI917537 RXJ917533:RYE917537 SHF917533:SIA917537 SRB917533:SRW917537 TAX917533:TBS917537 TKT917533:TLO917537 TUP917533:TVK917537 UEL917533:UFG917537 UOH917533:UPC917537 UYD917533:UYY917537 VHZ917533:VIU917537 VRV917533:VSQ917537 WBR917533:WCM917537 WLN917533:WMI917537 WVJ917533:WWE917537 IX983069:JS983073 ST983069:TO983073 ACP983069:ADK983073 AML983069:ANG983073 AWH983069:AXC983073 BGD983069:BGY983073 BPZ983069:BQU983073 BZV983069:CAQ983073 CJR983069:CKM983073 CTN983069:CUI983073 DDJ983069:DEE983073 DNF983069:DOA983073 DXB983069:DXW983073 EGX983069:EHS983073 EQT983069:ERO983073 FAP983069:FBK983073 FKL983069:FLG983073 FUH983069:FVC983073 GED983069:GEY983073 GNZ983069:GOU983073 GXV983069:GYQ983073 HHR983069:HIM983073 HRN983069:HSI983073 IBJ983069:ICE983073 ILF983069:IMA983073 IVB983069:IVW983073 JEX983069:JFS983073 JOT983069:JPO983073 JYP983069:JZK983073 KIL983069:KJG983073 KSH983069:KTC983073 LCD983069:LCY983073 LLZ983069:LMU983073 LVV983069:LWQ983073 MFR983069:MGM983073 MPN983069:MQI983073 MZJ983069:NAE983073 NJF983069:NKA983073 NTB983069:NTW983073 OCX983069:ODS983073 OMT983069:ONO983073 OWP983069:OXK983073 PGL983069:PHG983073 PQH983069:PRC983073 QAD983069:QAY983073 QJZ983069:QKU983073 QTV983069:QUQ983073 RDR983069:REM983073 RNN983069:ROI983073 RXJ983069:RYE983073 SHF983069:SIA983073 SRB983069:SRW983073 TAX983069:TBS983073 TKT983069:TLO983073 TUP983069:TVK983073 UEL983069:UFG983073 UOH983069:UPC983073 UYD983069:UYY983073 VHZ983069:VIU983073 VRV983069:VSQ983073 WBR983069:WCM983073 WLN983069:WMI983073 IX33:JS33 WVJ33:WWE33 WLN33:WMI33 WBR33:WCM33 VRV33:VSQ33 VHZ33:VIU33 UYD33:UYY33 UOH33:UPC33 UEL33:UFG33 TUP33:TVK33 TKT33:TLO33 TAX33:TBS33 SRB33:SRW33 SHF33:SIA33 RXJ33:RYE33 RNN33:ROI33 RDR33:REM33 QTV33:QUQ33 QJZ33:QKU33 QAD33:QAY33 PQH33:PRC33 PGL33:PHG33 OWP33:OXK33 OMT33:ONO33 OCX33:ODS33 NTB33:NTW33 NJF33:NKA33 MZJ33:NAE33 MPN33:MQI33 MFR33:MGM33 LVV33:LWQ33 LLZ33:LMU33 LCD33:LCY33 KSH33:KTC33 KIL33:KJG33 JYP33:JZK33 JOT33:JPO33 JEX33:JFS33 IVB33:IVW33 ILF33:IMA33 IBJ33:ICE33 HRN33:HSI33 HHR33:HIM33 GXV33:GYQ33 GNZ33:GOU33 GED33:GEY33 FUH33:FVC33 FKL33:FLG33 FAP33:FBK33 EQT33:ERO33 EGX33:EHS33 DXB33:DXW33 DNF33:DOA33 DDJ33:DEE33 CTN33:CUI33 CJR33:CKM33 BZV33:CAQ33 BPZ33:BQU33 BGD33:BGY33 AWH33:AXC33 AML33:ANG33 ACP33:ADK33 ST33:TO33 L65565:AG65569 L131101:AG131105 L196637:AG196641 L262173:AG262177 L327709:AG327713 L393245:AG393249 L458781:AG458785 L524317:AG524321 L589853:AG589857 L655389:AG655393 L720925:AG720929 L786461:AG786465 L851997:AG852001 L917533:AG917537 L983069:AG98307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P23:JP24 TL23:TL24 ADH23:ADH24 AND23:AND24 AWZ23:AWZ24 BGV23:BGV24 BQR23:BQR24 CAN23:CAN24 CKJ23:CKJ24 CUF23:CUF24 DEB23:DEB24 DNX23:DNX24 DXT23:DXT24 EHP23:EHP24 ERL23:ERL24 FBH23:FBH24 FLD23:FLD24 FUZ23:FUZ24 GEV23:GEV24 GOR23:GOR24 GYN23:GYN24 HIJ23:HIJ24 HSF23:HSF24 ICB23:ICB24 ILX23:ILX24 IVT23:IVT24 JFP23:JFP24 JPL23:JPL24 JZH23:JZH24 KJD23:KJD24 KSZ23:KSZ24 LCV23:LCV24 LMR23:LMR24 LWN23:LWN24 MGJ23:MGJ24 MQF23:MQF24 NAB23:NAB24 NJX23:NJX24 NTT23:NTT24 ODP23:ODP24 ONL23:ONL24 OXH23:OXH24 PHD23:PHD24 PQZ23:PQZ24 QAV23:QAV24 QKR23:QKR24 QUN23:QUN24 REJ23:REJ24 ROF23:ROF24 RYB23:RYB24 SHX23:SHX24 SRT23:SRT24 TBP23:TBP24 TLL23:TLL24 TVH23:TVH24 UFD23:UFD24 UOZ23:UOZ24 UYV23:UYV24 VIR23:VIR24 VSN23:VSN24 WCJ23:WCJ24 WMF23:WMF24 WWB23:WWB24 AB23:AB26 AD65561:AD65562 JP65561:JP65562 TL65561:TL65562 ADH65561:ADH65562 AND65561:AND65562 AWZ65561:AWZ65562 BGV65561:BGV65562 BQR65561:BQR65562 CAN65561:CAN65562 CKJ65561:CKJ65562 CUF65561:CUF65562 DEB65561:DEB65562 DNX65561:DNX65562 DXT65561:DXT65562 EHP65561:EHP65562 ERL65561:ERL65562 FBH65561:FBH65562 FLD65561:FLD65562 FUZ65561:FUZ65562 GEV65561:GEV65562 GOR65561:GOR65562 GYN65561:GYN65562 HIJ65561:HIJ65562 HSF65561:HSF65562 ICB65561:ICB65562 ILX65561:ILX65562 IVT65561:IVT65562 JFP65561:JFP65562 JPL65561:JPL65562 JZH65561:JZH65562 KJD65561:KJD65562 KSZ65561:KSZ65562 LCV65561:LCV65562 LMR65561:LMR65562 LWN65561:LWN65562 MGJ65561:MGJ65562 MQF65561:MQF65562 NAB65561:NAB65562 NJX65561:NJX65562 NTT65561:NTT65562 ODP65561:ODP65562 ONL65561:ONL65562 OXH65561:OXH65562 PHD65561:PHD65562 PQZ65561:PQZ65562 QAV65561:QAV65562 QKR65561:QKR65562 QUN65561:QUN65562 REJ65561:REJ65562 ROF65561:ROF65562 RYB65561:RYB65562 SHX65561:SHX65562 SRT65561:SRT65562 TBP65561:TBP65562 TLL65561:TLL65562 TVH65561:TVH65562 UFD65561:UFD65562 UOZ65561:UOZ65562 UYV65561:UYV65562 VIR65561:VIR65562 VSN65561:VSN65562 WCJ65561:WCJ65562 WMF65561:WMF65562 WWB65561:WWB65562 AD131097:AD131098 JP131097:JP131098 TL131097:TL131098 ADH131097:ADH131098 AND131097:AND131098 AWZ131097:AWZ131098 BGV131097:BGV131098 BQR131097:BQR131098 CAN131097:CAN131098 CKJ131097:CKJ131098 CUF131097:CUF131098 DEB131097:DEB131098 DNX131097:DNX131098 DXT131097:DXT131098 EHP131097:EHP131098 ERL131097:ERL131098 FBH131097:FBH131098 FLD131097:FLD131098 FUZ131097:FUZ131098 GEV131097:GEV131098 GOR131097:GOR131098 GYN131097:GYN131098 HIJ131097:HIJ131098 HSF131097:HSF131098 ICB131097:ICB131098 ILX131097:ILX131098 IVT131097:IVT131098 JFP131097:JFP131098 JPL131097:JPL131098 JZH131097:JZH131098 KJD131097:KJD131098 KSZ131097:KSZ131098 LCV131097:LCV131098 LMR131097:LMR131098 LWN131097:LWN131098 MGJ131097:MGJ131098 MQF131097:MQF131098 NAB131097:NAB131098 NJX131097:NJX131098 NTT131097:NTT131098 ODP131097:ODP131098 ONL131097:ONL131098 OXH131097:OXH131098 PHD131097:PHD131098 PQZ131097:PQZ131098 QAV131097:QAV131098 QKR131097:QKR131098 QUN131097:QUN131098 REJ131097:REJ131098 ROF131097:ROF131098 RYB131097:RYB131098 SHX131097:SHX131098 SRT131097:SRT131098 TBP131097:TBP131098 TLL131097:TLL131098 TVH131097:TVH131098 UFD131097:UFD131098 UOZ131097:UOZ131098 UYV131097:UYV131098 VIR131097:VIR131098 VSN131097:VSN131098 WCJ131097:WCJ131098 WMF131097:WMF131098 WWB131097:WWB131098 AD196633:AD196634 JP196633:JP196634 TL196633:TL196634 ADH196633:ADH196634 AND196633:AND196634 AWZ196633:AWZ196634 BGV196633:BGV196634 BQR196633:BQR196634 CAN196633:CAN196634 CKJ196633:CKJ196634 CUF196633:CUF196634 DEB196633:DEB196634 DNX196633:DNX196634 DXT196633:DXT196634 EHP196633:EHP196634 ERL196633:ERL196634 FBH196633:FBH196634 FLD196633:FLD196634 FUZ196633:FUZ196634 GEV196633:GEV196634 GOR196633:GOR196634 GYN196633:GYN196634 HIJ196633:HIJ196634 HSF196633:HSF196634 ICB196633:ICB196634 ILX196633:ILX196634 IVT196633:IVT196634 JFP196633:JFP196634 JPL196633:JPL196634 JZH196633:JZH196634 KJD196633:KJD196634 KSZ196633:KSZ196634 LCV196633:LCV196634 LMR196633:LMR196634 LWN196633:LWN196634 MGJ196633:MGJ196634 MQF196633:MQF196634 NAB196633:NAB196634 NJX196633:NJX196634 NTT196633:NTT196634 ODP196633:ODP196634 ONL196633:ONL196634 OXH196633:OXH196634 PHD196633:PHD196634 PQZ196633:PQZ196634 QAV196633:QAV196634 QKR196633:QKR196634 QUN196633:QUN196634 REJ196633:REJ196634 ROF196633:ROF196634 RYB196633:RYB196634 SHX196633:SHX196634 SRT196633:SRT196634 TBP196633:TBP196634 TLL196633:TLL196634 TVH196633:TVH196634 UFD196633:UFD196634 UOZ196633:UOZ196634 UYV196633:UYV196634 VIR196633:VIR196634 VSN196633:VSN196634 WCJ196633:WCJ196634 WMF196633:WMF196634 WWB196633:WWB196634 AD262169:AD262170 JP262169:JP262170 TL262169:TL262170 ADH262169:ADH262170 AND262169:AND262170 AWZ262169:AWZ262170 BGV262169:BGV262170 BQR262169:BQR262170 CAN262169:CAN262170 CKJ262169:CKJ262170 CUF262169:CUF262170 DEB262169:DEB262170 DNX262169:DNX262170 DXT262169:DXT262170 EHP262169:EHP262170 ERL262169:ERL262170 FBH262169:FBH262170 FLD262169:FLD262170 FUZ262169:FUZ262170 GEV262169:GEV262170 GOR262169:GOR262170 GYN262169:GYN262170 HIJ262169:HIJ262170 HSF262169:HSF262170 ICB262169:ICB262170 ILX262169:ILX262170 IVT262169:IVT262170 JFP262169:JFP262170 JPL262169:JPL262170 JZH262169:JZH262170 KJD262169:KJD262170 KSZ262169:KSZ262170 LCV262169:LCV262170 LMR262169:LMR262170 LWN262169:LWN262170 MGJ262169:MGJ262170 MQF262169:MQF262170 NAB262169:NAB262170 NJX262169:NJX262170 NTT262169:NTT262170 ODP262169:ODP262170 ONL262169:ONL262170 OXH262169:OXH262170 PHD262169:PHD262170 PQZ262169:PQZ262170 QAV262169:QAV262170 QKR262169:QKR262170 QUN262169:QUN262170 REJ262169:REJ262170 ROF262169:ROF262170 RYB262169:RYB262170 SHX262169:SHX262170 SRT262169:SRT262170 TBP262169:TBP262170 TLL262169:TLL262170 TVH262169:TVH262170 UFD262169:UFD262170 UOZ262169:UOZ262170 UYV262169:UYV262170 VIR262169:VIR262170 VSN262169:VSN262170 WCJ262169:WCJ262170 WMF262169:WMF262170 WWB262169:WWB262170 AD327705:AD327706 JP327705:JP327706 TL327705:TL327706 ADH327705:ADH327706 AND327705:AND327706 AWZ327705:AWZ327706 BGV327705:BGV327706 BQR327705:BQR327706 CAN327705:CAN327706 CKJ327705:CKJ327706 CUF327705:CUF327706 DEB327705:DEB327706 DNX327705:DNX327706 DXT327705:DXT327706 EHP327705:EHP327706 ERL327705:ERL327706 FBH327705:FBH327706 FLD327705:FLD327706 FUZ327705:FUZ327706 GEV327705:GEV327706 GOR327705:GOR327706 GYN327705:GYN327706 HIJ327705:HIJ327706 HSF327705:HSF327706 ICB327705:ICB327706 ILX327705:ILX327706 IVT327705:IVT327706 JFP327705:JFP327706 JPL327705:JPL327706 JZH327705:JZH327706 KJD327705:KJD327706 KSZ327705:KSZ327706 LCV327705:LCV327706 LMR327705:LMR327706 LWN327705:LWN327706 MGJ327705:MGJ327706 MQF327705:MQF327706 NAB327705:NAB327706 NJX327705:NJX327706 NTT327705:NTT327706 ODP327705:ODP327706 ONL327705:ONL327706 OXH327705:OXH327706 PHD327705:PHD327706 PQZ327705:PQZ327706 QAV327705:QAV327706 QKR327705:QKR327706 QUN327705:QUN327706 REJ327705:REJ327706 ROF327705:ROF327706 RYB327705:RYB327706 SHX327705:SHX327706 SRT327705:SRT327706 TBP327705:TBP327706 TLL327705:TLL327706 TVH327705:TVH327706 UFD327705:UFD327706 UOZ327705:UOZ327706 UYV327705:UYV327706 VIR327705:VIR327706 VSN327705:VSN327706 WCJ327705:WCJ327706 WMF327705:WMF327706 WWB327705:WWB327706 AD393241:AD393242 JP393241:JP393242 TL393241:TL393242 ADH393241:ADH393242 AND393241:AND393242 AWZ393241:AWZ393242 BGV393241:BGV393242 BQR393241:BQR393242 CAN393241:CAN393242 CKJ393241:CKJ393242 CUF393241:CUF393242 DEB393241:DEB393242 DNX393241:DNX393242 DXT393241:DXT393242 EHP393241:EHP393242 ERL393241:ERL393242 FBH393241:FBH393242 FLD393241:FLD393242 FUZ393241:FUZ393242 GEV393241:GEV393242 GOR393241:GOR393242 GYN393241:GYN393242 HIJ393241:HIJ393242 HSF393241:HSF393242 ICB393241:ICB393242 ILX393241:ILX393242 IVT393241:IVT393242 JFP393241:JFP393242 JPL393241:JPL393242 JZH393241:JZH393242 KJD393241:KJD393242 KSZ393241:KSZ393242 LCV393241:LCV393242 LMR393241:LMR393242 LWN393241:LWN393242 MGJ393241:MGJ393242 MQF393241:MQF393242 NAB393241:NAB393242 NJX393241:NJX393242 NTT393241:NTT393242 ODP393241:ODP393242 ONL393241:ONL393242 OXH393241:OXH393242 PHD393241:PHD393242 PQZ393241:PQZ393242 QAV393241:QAV393242 QKR393241:QKR393242 QUN393241:QUN393242 REJ393241:REJ393242 ROF393241:ROF393242 RYB393241:RYB393242 SHX393241:SHX393242 SRT393241:SRT393242 TBP393241:TBP393242 TLL393241:TLL393242 TVH393241:TVH393242 UFD393241:UFD393242 UOZ393241:UOZ393242 UYV393241:UYV393242 VIR393241:VIR393242 VSN393241:VSN393242 WCJ393241:WCJ393242 WMF393241:WMF393242 WWB393241:WWB393242 AD458777:AD458778 JP458777:JP458778 TL458777:TL458778 ADH458777:ADH458778 AND458777:AND458778 AWZ458777:AWZ458778 BGV458777:BGV458778 BQR458777:BQR458778 CAN458777:CAN458778 CKJ458777:CKJ458778 CUF458777:CUF458778 DEB458777:DEB458778 DNX458777:DNX458778 DXT458777:DXT458778 EHP458777:EHP458778 ERL458777:ERL458778 FBH458777:FBH458778 FLD458777:FLD458778 FUZ458777:FUZ458778 GEV458777:GEV458778 GOR458777:GOR458778 GYN458777:GYN458778 HIJ458777:HIJ458778 HSF458777:HSF458778 ICB458777:ICB458778 ILX458777:ILX458778 IVT458777:IVT458778 JFP458777:JFP458778 JPL458777:JPL458778 JZH458777:JZH458778 KJD458777:KJD458778 KSZ458777:KSZ458778 LCV458777:LCV458778 LMR458777:LMR458778 LWN458777:LWN458778 MGJ458777:MGJ458778 MQF458777:MQF458778 NAB458777:NAB458778 NJX458777:NJX458778 NTT458777:NTT458778 ODP458777:ODP458778 ONL458777:ONL458778 OXH458777:OXH458778 PHD458777:PHD458778 PQZ458777:PQZ458778 QAV458777:QAV458778 QKR458777:QKR458778 QUN458777:QUN458778 REJ458777:REJ458778 ROF458777:ROF458778 RYB458777:RYB458778 SHX458777:SHX458778 SRT458777:SRT458778 TBP458777:TBP458778 TLL458777:TLL458778 TVH458777:TVH458778 UFD458777:UFD458778 UOZ458777:UOZ458778 UYV458777:UYV458778 VIR458777:VIR458778 VSN458777:VSN458778 WCJ458777:WCJ458778 WMF458777:WMF458778 WWB458777:WWB458778 AD524313:AD524314 JP524313:JP524314 TL524313:TL524314 ADH524313:ADH524314 AND524313:AND524314 AWZ524313:AWZ524314 BGV524313:BGV524314 BQR524313:BQR524314 CAN524313:CAN524314 CKJ524313:CKJ524314 CUF524313:CUF524314 DEB524313:DEB524314 DNX524313:DNX524314 DXT524313:DXT524314 EHP524313:EHP524314 ERL524313:ERL524314 FBH524313:FBH524314 FLD524313:FLD524314 FUZ524313:FUZ524314 GEV524313:GEV524314 GOR524313:GOR524314 GYN524313:GYN524314 HIJ524313:HIJ524314 HSF524313:HSF524314 ICB524313:ICB524314 ILX524313:ILX524314 IVT524313:IVT524314 JFP524313:JFP524314 JPL524313:JPL524314 JZH524313:JZH524314 KJD524313:KJD524314 KSZ524313:KSZ524314 LCV524313:LCV524314 LMR524313:LMR524314 LWN524313:LWN524314 MGJ524313:MGJ524314 MQF524313:MQF524314 NAB524313:NAB524314 NJX524313:NJX524314 NTT524313:NTT524314 ODP524313:ODP524314 ONL524313:ONL524314 OXH524313:OXH524314 PHD524313:PHD524314 PQZ524313:PQZ524314 QAV524313:QAV524314 QKR524313:QKR524314 QUN524313:QUN524314 REJ524313:REJ524314 ROF524313:ROF524314 RYB524313:RYB524314 SHX524313:SHX524314 SRT524313:SRT524314 TBP524313:TBP524314 TLL524313:TLL524314 TVH524313:TVH524314 UFD524313:UFD524314 UOZ524313:UOZ524314 UYV524313:UYV524314 VIR524313:VIR524314 VSN524313:VSN524314 WCJ524313:WCJ524314 WMF524313:WMF524314 WWB524313:WWB524314 AD589849:AD589850 JP589849:JP589850 TL589849:TL589850 ADH589849:ADH589850 AND589849:AND589850 AWZ589849:AWZ589850 BGV589849:BGV589850 BQR589849:BQR589850 CAN589849:CAN589850 CKJ589849:CKJ589850 CUF589849:CUF589850 DEB589849:DEB589850 DNX589849:DNX589850 DXT589849:DXT589850 EHP589849:EHP589850 ERL589849:ERL589850 FBH589849:FBH589850 FLD589849:FLD589850 FUZ589849:FUZ589850 GEV589849:GEV589850 GOR589849:GOR589850 GYN589849:GYN589850 HIJ589849:HIJ589850 HSF589849:HSF589850 ICB589849:ICB589850 ILX589849:ILX589850 IVT589849:IVT589850 JFP589849:JFP589850 JPL589849:JPL589850 JZH589849:JZH589850 KJD589849:KJD589850 KSZ589849:KSZ589850 LCV589849:LCV589850 LMR589849:LMR589850 LWN589849:LWN589850 MGJ589849:MGJ589850 MQF589849:MQF589850 NAB589849:NAB589850 NJX589849:NJX589850 NTT589849:NTT589850 ODP589849:ODP589850 ONL589849:ONL589850 OXH589849:OXH589850 PHD589849:PHD589850 PQZ589849:PQZ589850 QAV589849:QAV589850 QKR589849:QKR589850 QUN589849:QUN589850 REJ589849:REJ589850 ROF589849:ROF589850 RYB589849:RYB589850 SHX589849:SHX589850 SRT589849:SRT589850 TBP589849:TBP589850 TLL589849:TLL589850 TVH589849:TVH589850 UFD589849:UFD589850 UOZ589849:UOZ589850 UYV589849:UYV589850 VIR589849:VIR589850 VSN589849:VSN589850 WCJ589849:WCJ589850 WMF589849:WMF589850 WWB589849:WWB589850 AD655385:AD655386 JP655385:JP655386 TL655385:TL655386 ADH655385:ADH655386 AND655385:AND655386 AWZ655385:AWZ655386 BGV655385:BGV655386 BQR655385:BQR655386 CAN655385:CAN655386 CKJ655385:CKJ655386 CUF655385:CUF655386 DEB655385:DEB655386 DNX655385:DNX655386 DXT655385:DXT655386 EHP655385:EHP655386 ERL655385:ERL655386 FBH655385:FBH655386 FLD655385:FLD655386 FUZ655385:FUZ655386 GEV655385:GEV655386 GOR655385:GOR655386 GYN655385:GYN655386 HIJ655385:HIJ655386 HSF655385:HSF655386 ICB655385:ICB655386 ILX655385:ILX655386 IVT655385:IVT655386 JFP655385:JFP655386 JPL655385:JPL655386 JZH655385:JZH655386 KJD655385:KJD655386 KSZ655385:KSZ655386 LCV655385:LCV655386 LMR655385:LMR655386 LWN655385:LWN655386 MGJ655385:MGJ655386 MQF655385:MQF655386 NAB655385:NAB655386 NJX655385:NJX655386 NTT655385:NTT655386 ODP655385:ODP655386 ONL655385:ONL655386 OXH655385:OXH655386 PHD655385:PHD655386 PQZ655385:PQZ655386 QAV655385:QAV655386 QKR655385:QKR655386 QUN655385:QUN655386 REJ655385:REJ655386 ROF655385:ROF655386 RYB655385:RYB655386 SHX655385:SHX655386 SRT655385:SRT655386 TBP655385:TBP655386 TLL655385:TLL655386 TVH655385:TVH655386 UFD655385:UFD655386 UOZ655385:UOZ655386 UYV655385:UYV655386 VIR655385:VIR655386 VSN655385:VSN655386 WCJ655385:WCJ655386 WMF655385:WMF655386 WWB655385:WWB655386 AD720921:AD720922 JP720921:JP720922 TL720921:TL720922 ADH720921:ADH720922 AND720921:AND720922 AWZ720921:AWZ720922 BGV720921:BGV720922 BQR720921:BQR720922 CAN720921:CAN720922 CKJ720921:CKJ720922 CUF720921:CUF720922 DEB720921:DEB720922 DNX720921:DNX720922 DXT720921:DXT720922 EHP720921:EHP720922 ERL720921:ERL720922 FBH720921:FBH720922 FLD720921:FLD720922 FUZ720921:FUZ720922 GEV720921:GEV720922 GOR720921:GOR720922 GYN720921:GYN720922 HIJ720921:HIJ720922 HSF720921:HSF720922 ICB720921:ICB720922 ILX720921:ILX720922 IVT720921:IVT720922 JFP720921:JFP720922 JPL720921:JPL720922 JZH720921:JZH720922 KJD720921:KJD720922 KSZ720921:KSZ720922 LCV720921:LCV720922 LMR720921:LMR720922 LWN720921:LWN720922 MGJ720921:MGJ720922 MQF720921:MQF720922 NAB720921:NAB720922 NJX720921:NJX720922 NTT720921:NTT720922 ODP720921:ODP720922 ONL720921:ONL720922 OXH720921:OXH720922 PHD720921:PHD720922 PQZ720921:PQZ720922 QAV720921:QAV720922 QKR720921:QKR720922 QUN720921:QUN720922 REJ720921:REJ720922 ROF720921:ROF720922 RYB720921:RYB720922 SHX720921:SHX720922 SRT720921:SRT720922 TBP720921:TBP720922 TLL720921:TLL720922 TVH720921:TVH720922 UFD720921:UFD720922 UOZ720921:UOZ720922 UYV720921:UYV720922 VIR720921:VIR720922 VSN720921:VSN720922 WCJ720921:WCJ720922 WMF720921:WMF720922 WWB720921:WWB720922 AD786457:AD786458 JP786457:JP786458 TL786457:TL786458 ADH786457:ADH786458 AND786457:AND786458 AWZ786457:AWZ786458 BGV786457:BGV786458 BQR786457:BQR786458 CAN786457:CAN786458 CKJ786457:CKJ786458 CUF786457:CUF786458 DEB786457:DEB786458 DNX786457:DNX786458 DXT786457:DXT786458 EHP786457:EHP786458 ERL786457:ERL786458 FBH786457:FBH786458 FLD786457:FLD786458 FUZ786457:FUZ786458 GEV786457:GEV786458 GOR786457:GOR786458 GYN786457:GYN786458 HIJ786457:HIJ786458 HSF786457:HSF786458 ICB786457:ICB786458 ILX786457:ILX786458 IVT786457:IVT786458 JFP786457:JFP786458 JPL786457:JPL786458 JZH786457:JZH786458 KJD786457:KJD786458 KSZ786457:KSZ786458 LCV786457:LCV786458 LMR786457:LMR786458 LWN786457:LWN786458 MGJ786457:MGJ786458 MQF786457:MQF786458 NAB786457:NAB786458 NJX786457:NJX786458 NTT786457:NTT786458 ODP786457:ODP786458 ONL786457:ONL786458 OXH786457:OXH786458 PHD786457:PHD786458 PQZ786457:PQZ786458 QAV786457:QAV786458 QKR786457:QKR786458 QUN786457:QUN786458 REJ786457:REJ786458 ROF786457:ROF786458 RYB786457:RYB786458 SHX786457:SHX786458 SRT786457:SRT786458 TBP786457:TBP786458 TLL786457:TLL786458 TVH786457:TVH786458 UFD786457:UFD786458 UOZ786457:UOZ786458 UYV786457:UYV786458 VIR786457:VIR786458 VSN786457:VSN786458 WCJ786457:WCJ786458 WMF786457:WMF786458 WWB786457:WWB786458 AD851993:AD851994 JP851993:JP851994 TL851993:TL851994 ADH851993:ADH851994 AND851993:AND851994 AWZ851993:AWZ851994 BGV851993:BGV851994 BQR851993:BQR851994 CAN851993:CAN851994 CKJ851993:CKJ851994 CUF851993:CUF851994 DEB851993:DEB851994 DNX851993:DNX851994 DXT851993:DXT851994 EHP851993:EHP851994 ERL851993:ERL851994 FBH851993:FBH851994 FLD851993:FLD851994 FUZ851993:FUZ851994 GEV851993:GEV851994 GOR851993:GOR851994 GYN851993:GYN851994 HIJ851993:HIJ851994 HSF851993:HSF851994 ICB851993:ICB851994 ILX851993:ILX851994 IVT851993:IVT851994 JFP851993:JFP851994 JPL851993:JPL851994 JZH851993:JZH851994 KJD851993:KJD851994 KSZ851993:KSZ851994 LCV851993:LCV851994 LMR851993:LMR851994 LWN851993:LWN851994 MGJ851993:MGJ851994 MQF851993:MQF851994 NAB851993:NAB851994 NJX851993:NJX851994 NTT851993:NTT851994 ODP851993:ODP851994 ONL851993:ONL851994 OXH851993:OXH851994 PHD851993:PHD851994 PQZ851993:PQZ851994 QAV851993:QAV851994 QKR851993:QKR851994 QUN851993:QUN851994 REJ851993:REJ851994 ROF851993:ROF851994 RYB851993:RYB851994 SHX851993:SHX851994 SRT851993:SRT851994 TBP851993:TBP851994 TLL851993:TLL851994 TVH851993:TVH851994 UFD851993:UFD851994 UOZ851993:UOZ851994 UYV851993:UYV851994 VIR851993:VIR851994 VSN851993:VSN851994 WCJ851993:WCJ851994 WMF851993:WMF851994 WWB851993:WWB851994 AD917529:AD917530 JP917529:JP917530 TL917529:TL917530 ADH917529:ADH917530 AND917529:AND917530 AWZ917529:AWZ917530 BGV917529:BGV917530 BQR917529:BQR917530 CAN917529:CAN917530 CKJ917529:CKJ917530 CUF917529:CUF917530 DEB917529:DEB917530 DNX917529:DNX917530 DXT917529:DXT917530 EHP917529:EHP917530 ERL917529:ERL917530 FBH917529:FBH917530 FLD917529:FLD917530 FUZ917529:FUZ917530 GEV917529:GEV917530 GOR917529:GOR917530 GYN917529:GYN917530 HIJ917529:HIJ917530 HSF917529:HSF917530 ICB917529:ICB917530 ILX917529:ILX917530 IVT917529:IVT917530 JFP917529:JFP917530 JPL917529:JPL917530 JZH917529:JZH917530 KJD917529:KJD917530 KSZ917529:KSZ917530 LCV917529:LCV917530 LMR917529:LMR917530 LWN917529:LWN917530 MGJ917529:MGJ917530 MQF917529:MQF917530 NAB917529:NAB917530 NJX917529:NJX917530 NTT917529:NTT917530 ODP917529:ODP917530 ONL917529:ONL917530 OXH917529:OXH917530 PHD917529:PHD917530 PQZ917529:PQZ917530 QAV917529:QAV917530 QKR917529:QKR917530 QUN917529:QUN917530 REJ917529:REJ917530 ROF917529:ROF917530 RYB917529:RYB917530 SHX917529:SHX917530 SRT917529:SRT917530 TBP917529:TBP917530 TLL917529:TLL917530 TVH917529:TVH917530 UFD917529:UFD917530 UOZ917529:UOZ917530 UYV917529:UYV917530 VIR917529:VIR917530 VSN917529:VSN917530 WCJ917529:WCJ917530 WMF917529:WMF917530 WWB917529:WWB917530 AD983065:AD983066 JP983065:JP983066 TL983065:TL983066 ADH983065:ADH983066 AND983065:AND983066 AWZ983065:AWZ983066 BGV983065:BGV983066 BQR983065:BQR983066 CAN983065:CAN983066 CKJ983065:CKJ983066 CUF983065:CUF983066 DEB983065:DEB983066 DNX983065:DNX983066 DXT983065:DXT983066 EHP983065:EHP983066 ERL983065:ERL983066 FBH983065:FBH983066 FLD983065:FLD983066 FUZ983065:FUZ983066 GEV983065:GEV983066 GOR983065:GOR983066 GYN983065:GYN983066 HIJ983065:HIJ983066 HSF983065:HSF983066 ICB983065:ICB983066 ILX983065:ILX983066 IVT983065:IVT983066 JFP983065:JFP983066 JPL983065:JPL983066 JZH983065:JZH983066 KJD983065:KJD983066 KSZ983065:KSZ983066 LCV983065:LCV983066 LMR983065:LMR983066 LWN983065:LWN983066 MGJ983065:MGJ983066 MQF983065:MQF983066 NAB983065:NAB983066 NJX983065:NJX983066 NTT983065:NTT983066 ODP983065:ODP983066 ONL983065:ONL983066 OXH983065:OXH983066 PHD983065:PHD983066 PQZ983065:PQZ983066 QAV983065:QAV983066 QKR983065:QKR983066 QUN983065:QUN983066 REJ983065:REJ983066 ROF983065:ROF983066 RYB983065:RYB983066 SHX983065:SHX983066 SRT983065:SRT983066 TBP983065:TBP983066 TLL983065:TLL983066 TVH983065:TVH983066 UFD983065:UFD983066 UOZ983065:UOZ983066 UYV983065:UYV983066 VIR983065:VIR983066 VSN983065:VSN983066 WCJ983065:WCJ983066 WMF983065:WMF983066 WWB983065:WWB983066 JN23:JN24 TJ23:TJ24 ADF23:ADF24 ANB23:ANB24 AWX23:AWX24 BGT23:BGT24 BQP23:BQP24 CAL23:CAL24 CKH23:CKH24 CUD23:CUD24 DDZ23:DDZ24 DNV23:DNV24 DXR23:DXR24 EHN23:EHN24 ERJ23:ERJ24 FBF23:FBF24 FLB23:FLB24 FUX23:FUX24 GET23:GET24 GOP23:GOP24 GYL23:GYL24 HIH23:HIH24 HSD23:HSD24 IBZ23:IBZ24 ILV23:ILV24 IVR23:IVR24 JFN23:JFN24 JPJ23:JPJ24 JZF23:JZF24 KJB23:KJB24 KSX23:KSX24 LCT23:LCT24 LMP23:LMP24 LWL23:LWL24 MGH23:MGH24 MQD23:MQD24 MZZ23:MZZ24 NJV23:NJV24 NTR23:NTR24 ODN23:ODN24 ONJ23:ONJ24 OXF23:OXF24 PHB23:PHB24 PQX23:PQX24 QAT23:QAT24 QKP23:QKP24 QUL23:QUL24 REH23:REH24 ROD23:ROD24 RXZ23:RXZ24 SHV23:SHV24 SRR23:SRR24 TBN23:TBN24 TLJ23:TLJ24 TVF23:TVF24 UFB23:UFB24 UOX23:UOX24 UYT23:UYT24 VIP23:VIP24 VSL23:VSL24 WCH23:WCH24 WMD23:WMD24 WVZ23:WVZ24 WWJ29:WWJ30 AB65561:AB65562 JN65561:JN65562 TJ65561:TJ65562 ADF65561:ADF65562 ANB65561:ANB65562 AWX65561:AWX65562 BGT65561:BGT65562 BQP65561:BQP65562 CAL65561:CAL65562 CKH65561:CKH65562 CUD65561:CUD65562 DDZ65561:DDZ65562 DNV65561:DNV65562 DXR65561:DXR65562 EHN65561:EHN65562 ERJ65561:ERJ65562 FBF65561:FBF65562 FLB65561:FLB65562 FUX65561:FUX65562 GET65561:GET65562 GOP65561:GOP65562 GYL65561:GYL65562 HIH65561:HIH65562 HSD65561:HSD65562 IBZ65561:IBZ65562 ILV65561:ILV65562 IVR65561:IVR65562 JFN65561:JFN65562 JPJ65561:JPJ65562 JZF65561:JZF65562 KJB65561:KJB65562 KSX65561:KSX65562 LCT65561:LCT65562 LMP65561:LMP65562 LWL65561:LWL65562 MGH65561:MGH65562 MQD65561:MQD65562 MZZ65561:MZZ65562 NJV65561:NJV65562 NTR65561:NTR65562 ODN65561:ODN65562 ONJ65561:ONJ65562 OXF65561:OXF65562 PHB65561:PHB65562 PQX65561:PQX65562 QAT65561:QAT65562 QKP65561:QKP65562 QUL65561:QUL65562 REH65561:REH65562 ROD65561:ROD65562 RXZ65561:RXZ65562 SHV65561:SHV65562 SRR65561:SRR65562 TBN65561:TBN65562 TLJ65561:TLJ65562 TVF65561:TVF65562 UFB65561:UFB65562 UOX65561:UOX65562 UYT65561:UYT65562 VIP65561:VIP65562 VSL65561:VSL65562 WCH65561:WCH65562 WMD65561:WMD65562 WVZ65561:WVZ65562 AB131097:AB131098 JN131097:JN131098 TJ131097:TJ131098 ADF131097:ADF131098 ANB131097:ANB131098 AWX131097:AWX131098 BGT131097:BGT131098 BQP131097:BQP131098 CAL131097:CAL131098 CKH131097:CKH131098 CUD131097:CUD131098 DDZ131097:DDZ131098 DNV131097:DNV131098 DXR131097:DXR131098 EHN131097:EHN131098 ERJ131097:ERJ131098 FBF131097:FBF131098 FLB131097:FLB131098 FUX131097:FUX131098 GET131097:GET131098 GOP131097:GOP131098 GYL131097:GYL131098 HIH131097:HIH131098 HSD131097:HSD131098 IBZ131097:IBZ131098 ILV131097:ILV131098 IVR131097:IVR131098 JFN131097:JFN131098 JPJ131097:JPJ131098 JZF131097:JZF131098 KJB131097:KJB131098 KSX131097:KSX131098 LCT131097:LCT131098 LMP131097:LMP131098 LWL131097:LWL131098 MGH131097:MGH131098 MQD131097:MQD131098 MZZ131097:MZZ131098 NJV131097:NJV131098 NTR131097:NTR131098 ODN131097:ODN131098 ONJ131097:ONJ131098 OXF131097:OXF131098 PHB131097:PHB131098 PQX131097:PQX131098 QAT131097:QAT131098 QKP131097:QKP131098 QUL131097:QUL131098 REH131097:REH131098 ROD131097:ROD131098 RXZ131097:RXZ131098 SHV131097:SHV131098 SRR131097:SRR131098 TBN131097:TBN131098 TLJ131097:TLJ131098 TVF131097:TVF131098 UFB131097:UFB131098 UOX131097:UOX131098 UYT131097:UYT131098 VIP131097:VIP131098 VSL131097:VSL131098 WCH131097:WCH131098 WMD131097:WMD131098 WVZ131097:WVZ131098 AB196633:AB196634 JN196633:JN196634 TJ196633:TJ196634 ADF196633:ADF196634 ANB196633:ANB196634 AWX196633:AWX196634 BGT196633:BGT196634 BQP196633:BQP196634 CAL196633:CAL196634 CKH196633:CKH196634 CUD196633:CUD196634 DDZ196633:DDZ196634 DNV196633:DNV196634 DXR196633:DXR196634 EHN196633:EHN196634 ERJ196633:ERJ196634 FBF196633:FBF196634 FLB196633:FLB196634 FUX196633:FUX196634 GET196633:GET196634 GOP196633:GOP196634 GYL196633:GYL196634 HIH196633:HIH196634 HSD196633:HSD196634 IBZ196633:IBZ196634 ILV196633:ILV196634 IVR196633:IVR196634 JFN196633:JFN196634 JPJ196633:JPJ196634 JZF196633:JZF196634 KJB196633:KJB196634 KSX196633:KSX196634 LCT196633:LCT196634 LMP196633:LMP196634 LWL196633:LWL196634 MGH196633:MGH196634 MQD196633:MQD196634 MZZ196633:MZZ196634 NJV196633:NJV196634 NTR196633:NTR196634 ODN196633:ODN196634 ONJ196633:ONJ196634 OXF196633:OXF196634 PHB196633:PHB196634 PQX196633:PQX196634 QAT196633:QAT196634 QKP196633:QKP196634 QUL196633:QUL196634 REH196633:REH196634 ROD196633:ROD196634 RXZ196633:RXZ196634 SHV196633:SHV196634 SRR196633:SRR196634 TBN196633:TBN196634 TLJ196633:TLJ196634 TVF196633:TVF196634 UFB196633:UFB196634 UOX196633:UOX196634 UYT196633:UYT196634 VIP196633:VIP196634 VSL196633:VSL196634 WCH196633:WCH196634 WMD196633:WMD196634 WVZ196633:WVZ196634 AB262169:AB262170 JN262169:JN262170 TJ262169:TJ262170 ADF262169:ADF262170 ANB262169:ANB262170 AWX262169:AWX262170 BGT262169:BGT262170 BQP262169:BQP262170 CAL262169:CAL262170 CKH262169:CKH262170 CUD262169:CUD262170 DDZ262169:DDZ262170 DNV262169:DNV262170 DXR262169:DXR262170 EHN262169:EHN262170 ERJ262169:ERJ262170 FBF262169:FBF262170 FLB262169:FLB262170 FUX262169:FUX262170 GET262169:GET262170 GOP262169:GOP262170 GYL262169:GYL262170 HIH262169:HIH262170 HSD262169:HSD262170 IBZ262169:IBZ262170 ILV262169:ILV262170 IVR262169:IVR262170 JFN262169:JFN262170 JPJ262169:JPJ262170 JZF262169:JZF262170 KJB262169:KJB262170 KSX262169:KSX262170 LCT262169:LCT262170 LMP262169:LMP262170 LWL262169:LWL262170 MGH262169:MGH262170 MQD262169:MQD262170 MZZ262169:MZZ262170 NJV262169:NJV262170 NTR262169:NTR262170 ODN262169:ODN262170 ONJ262169:ONJ262170 OXF262169:OXF262170 PHB262169:PHB262170 PQX262169:PQX262170 QAT262169:QAT262170 QKP262169:QKP262170 QUL262169:QUL262170 REH262169:REH262170 ROD262169:ROD262170 RXZ262169:RXZ262170 SHV262169:SHV262170 SRR262169:SRR262170 TBN262169:TBN262170 TLJ262169:TLJ262170 TVF262169:TVF262170 UFB262169:UFB262170 UOX262169:UOX262170 UYT262169:UYT262170 VIP262169:VIP262170 VSL262169:VSL262170 WCH262169:WCH262170 WMD262169:WMD262170 WVZ262169:WVZ262170 AB327705:AB327706 JN327705:JN327706 TJ327705:TJ327706 ADF327705:ADF327706 ANB327705:ANB327706 AWX327705:AWX327706 BGT327705:BGT327706 BQP327705:BQP327706 CAL327705:CAL327706 CKH327705:CKH327706 CUD327705:CUD327706 DDZ327705:DDZ327706 DNV327705:DNV327706 DXR327705:DXR327706 EHN327705:EHN327706 ERJ327705:ERJ327706 FBF327705:FBF327706 FLB327705:FLB327706 FUX327705:FUX327706 GET327705:GET327706 GOP327705:GOP327706 GYL327705:GYL327706 HIH327705:HIH327706 HSD327705:HSD327706 IBZ327705:IBZ327706 ILV327705:ILV327706 IVR327705:IVR327706 JFN327705:JFN327706 JPJ327705:JPJ327706 JZF327705:JZF327706 KJB327705:KJB327706 KSX327705:KSX327706 LCT327705:LCT327706 LMP327705:LMP327706 LWL327705:LWL327706 MGH327705:MGH327706 MQD327705:MQD327706 MZZ327705:MZZ327706 NJV327705:NJV327706 NTR327705:NTR327706 ODN327705:ODN327706 ONJ327705:ONJ327706 OXF327705:OXF327706 PHB327705:PHB327706 PQX327705:PQX327706 QAT327705:QAT327706 QKP327705:QKP327706 QUL327705:QUL327706 REH327705:REH327706 ROD327705:ROD327706 RXZ327705:RXZ327706 SHV327705:SHV327706 SRR327705:SRR327706 TBN327705:TBN327706 TLJ327705:TLJ327706 TVF327705:TVF327706 UFB327705:UFB327706 UOX327705:UOX327706 UYT327705:UYT327706 VIP327705:VIP327706 VSL327705:VSL327706 WCH327705:WCH327706 WMD327705:WMD327706 WVZ327705:WVZ327706 AB393241:AB393242 JN393241:JN393242 TJ393241:TJ393242 ADF393241:ADF393242 ANB393241:ANB393242 AWX393241:AWX393242 BGT393241:BGT393242 BQP393241:BQP393242 CAL393241:CAL393242 CKH393241:CKH393242 CUD393241:CUD393242 DDZ393241:DDZ393242 DNV393241:DNV393242 DXR393241:DXR393242 EHN393241:EHN393242 ERJ393241:ERJ393242 FBF393241:FBF393242 FLB393241:FLB393242 FUX393241:FUX393242 GET393241:GET393242 GOP393241:GOP393242 GYL393241:GYL393242 HIH393241:HIH393242 HSD393241:HSD393242 IBZ393241:IBZ393242 ILV393241:ILV393242 IVR393241:IVR393242 JFN393241:JFN393242 JPJ393241:JPJ393242 JZF393241:JZF393242 KJB393241:KJB393242 KSX393241:KSX393242 LCT393241:LCT393242 LMP393241:LMP393242 LWL393241:LWL393242 MGH393241:MGH393242 MQD393241:MQD393242 MZZ393241:MZZ393242 NJV393241:NJV393242 NTR393241:NTR393242 ODN393241:ODN393242 ONJ393241:ONJ393242 OXF393241:OXF393242 PHB393241:PHB393242 PQX393241:PQX393242 QAT393241:QAT393242 QKP393241:QKP393242 QUL393241:QUL393242 REH393241:REH393242 ROD393241:ROD393242 RXZ393241:RXZ393242 SHV393241:SHV393242 SRR393241:SRR393242 TBN393241:TBN393242 TLJ393241:TLJ393242 TVF393241:TVF393242 UFB393241:UFB393242 UOX393241:UOX393242 UYT393241:UYT393242 VIP393241:VIP393242 VSL393241:VSL393242 WCH393241:WCH393242 WMD393241:WMD393242 WVZ393241:WVZ393242 AB458777:AB458778 JN458777:JN458778 TJ458777:TJ458778 ADF458777:ADF458778 ANB458777:ANB458778 AWX458777:AWX458778 BGT458777:BGT458778 BQP458777:BQP458778 CAL458777:CAL458778 CKH458777:CKH458778 CUD458777:CUD458778 DDZ458777:DDZ458778 DNV458777:DNV458778 DXR458777:DXR458778 EHN458777:EHN458778 ERJ458777:ERJ458778 FBF458777:FBF458778 FLB458777:FLB458778 FUX458777:FUX458778 GET458777:GET458778 GOP458777:GOP458778 GYL458777:GYL458778 HIH458777:HIH458778 HSD458777:HSD458778 IBZ458777:IBZ458778 ILV458777:ILV458778 IVR458777:IVR458778 JFN458777:JFN458778 JPJ458777:JPJ458778 JZF458777:JZF458778 KJB458777:KJB458778 KSX458777:KSX458778 LCT458777:LCT458778 LMP458777:LMP458778 LWL458777:LWL458778 MGH458777:MGH458778 MQD458777:MQD458778 MZZ458777:MZZ458778 NJV458777:NJV458778 NTR458777:NTR458778 ODN458777:ODN458778 ONJ458777:ONJ458778 OXF458777:OXF458778 PHB458777:PHB458778 PQX458777:PQX458778 QAT458777:QAT458778 QKP458777:QKP458778 QUL458777:QUL458778 REH458777:REH458778 ROD458777:ROD458778 RXZ458777:RXZ458778 SHV458777:SHV458778 SRR458777:SRR458778 TBN458777:TBN458778 TLJ458777:TLJ458778 TVF458777:TVF458778 UFB458777:UFB458778 UOX458777:UOX458778 UYT458777:UYT458778 VIP458777:VIP458778 VSL458777:VSL458778 WCH458777:WCH458778 WMD458777:WMD458778 WVZ458777:WVZ458778 AB524313:AB524314 JN524313:JN524314 TJ524313:TJ524314 ADF524313:ADF524314 ANB524313:ANB524314 AWX524313:AWX524314 BGT524313:BGT524314 BQP524313:BQP524314 CAL524313:CAL524314 CKH524313:CKH524314 CUD524313:CUD524314 DDZ524313:DDZ524314 DNV524313:DNV524314 DXR524313:DXR524314 EHN524313:EHN524314 ERJ524313:ERJ524314 FBF524313:FBF524314 FLB524313:FLB524314 FUX524313:FUX524314 GET524313:GET524314 GOP524313:GOP524314 GYL524313:GYL524314 HIH524313:HIH524314 HSD524313:HSD524314 IBZ524313:IBZ524314 ILV524313:ILV524314 IVR524313:IVR524314 JFN524313:JFN524314 JPJ524313:JPJ524314 JZF524313:JZF524314 KJB524313:KJB524314 KSX524313:KSX524314 LCT524313:LCT524314 LMP524313:LMP524314 LWL524313:LWL524314 MGH524313:MGH524314 MQD524313:MQD524314 MZZ524313:MZZ524314 NJV524313:NJV524314 NTR524313:NTR524314 ODN524313:ODN524314 ONJ524313:ONJ524314 OXF524313:OXF524314 PHB524313:PHB524314 PQX524313:PQX524314 QAT524313:QAT524314 QKP524313:QKP524314 QUL524313:QUL524314 REH524313:REH524314 ROD524313:ROD524314 RXZ524313:RXZ524314 SHV524313:SHV524314 SRR524313:SRR524314 TBN524313:TBN524314 TLJ524313:TLJ524314 TVF524313:TVF524314 UFB524313:UFB524314 UOX524313:UOX524314 UYT524313:UYT524314 VIP524313:VIP524314 VSL524313:VSL524314 WCH524313:WCH524314 WMD524313:WMD524314 WVZ524313:WVZ524314 AB589849:AB589850 JN589849:JN589850 TJ589849:TJ589850 ADF589849:ADF589850 ANB589849:ANB589850 AWX589849:AWX589850 BGT589849:BGT589850 BQP589849:BQP589850 CAL589849:CAL589850 CKH589849:CKH589850 CUD589849:CUD589850 DDZ589849:DDZ589850 DNV589849:DNV589850 DXR589849:DXR589850 EHN589849:EHN589850 ERJ589849:ERJ589850 FBF589849:FBF589850 FLB589849:FLB589850 FUX589849:FUX589850 GET589849:GET589850 GOP589849:GOP589850 GYL589849:GYL589850 HIH589849:HIH589850 HSD589849:HSD589850 IBZ589849:IBZ589850 ILV589849:ILV589850 IVR589849:IVR589850 JFN589849:JFN589850 JPJ589849:JPJ589850 JZF589849:JZF589850 KJB589849:KJB589850 KSX589849:KSX589850 LCT589849:LCT589850 LMP589849:LMP589850 LWL589849:LWL589850 MGH589849:MGH589850 MQD589849:MQD589850 MZZ589849:MZZ589850 NJV589849:NJV589850 NTR589849:NTR589850 ODN589849:ODN589850 ONJ589849:ONJ589850 OXF589849:OXF589850 PHB589849:PHB589850 PQX589849:PQX589850 QAT589849:QAT589850 QKP589849:QKP589850 QUL589849:QUL589850 REH589849:REH589850 ROD589849:ROD589850 RXZ589849:RXZ589850 SHV589849:SHV589850 SRR589849:SRR589850 TBN589849:TBN589850 TLJ589849:TLJ589850 TVF589849:TVF589850 UFB589849:UFB589850 UOX589849:UOX589850 UYT589849:UYT589850 VIP589849:VIP589850 VSL589849:VSL589850 WCH589849:WCH589850 WMD589849:WMD589850 WVZ589849:WVZ589850 AB655385:AB655386 JN655385:JN655386 TJ655385:TJ655386 ADF655385:ADF655386 ANB655385:ANB655386 AWX655385:AWX655386 BGT655385:BGT655386 BQP655385:BQP655386 CAL655385:CAL655386 CKH655385:CKH655386 CUD655385:CUD655386 DDZ655385:DDZ655386 DNV655385:DNV655386 DXR655385:DXR655386 EHN655385:EHN655386 ERJ655385:ERJ655386 FBF655385:FBF655386 FLB655385:FLB655386 FUX655385:FUX655386 GET655385:GET655386 GOP655385:GOP655386 GYL655385:GYL655386 HIH655385:HIH655386 HSD655385:HSD655386 IBZ655385:IBZ655386 ILV655385:ILV655386 IVR655385:IVR655386 JFN655385:JFN655386 JPJ655385:JPJ655386 JZF655385:JZF655386 KJB655385:KJB655386 KSX655385:KSX655386 LCT655385:LCT655386 LMP655385:LMP655386 LWL655385:LWL655386 MGH655385:MGH655386 MQD655385:MQD655386 MZZ655385:MZZ655386 NJV655385:NJV655386 NTR655385:NTR655386 ODN655385:ODN655386 ONJ655385:ONJ655386 OXF655385:OXF655386 PHB655385:PHB655386 PQX655385:PQX655386 QAT655385:QAT655386 QKP655385:QKP655386 QUL655385:QUL655386 REH655385:REH655386 ROD655385:ROD655386 RXZ655385:RXZ655386 SHV655385:SHV655386 SRR655385:SRR655386 TBN655385:TBN655386 TLJ655385:TLJ655386 TVF655385:TVF655386 UFB655385:UFB655386 UOX655385:UOX655386 UYT655385:UYT655386 VIP655385:VIP655386 VSL655385:VSL655386 WCH655385:WCH655386 WMD655385:WMD655386 WVZ655385:WVZ655386 AB720921:AB720922 JN720921:JN720922 TJ720921:TJ720922 ADF720921:ADF720922 ANB720921:ANB720922 AWX720921:AWX720922 BGT720921:BGT720922 BQP720921:BQP720922 CAL720921:CAL720922 CKH720921:CKH720922 CUD720921:CUD720922 DDZ720921:DDZ720922 DNV720921:DNV720922 DXR720921:DXR720922 EHN720921:EHN720922 ERJ720921:ERJ720922 FBF720921:FBF720922 FLB720921:FLB720922 FUX720921:FUX720922 GET720921:GET720922 GOP720921:GOP720922 GYL720921:GYL720922 HIH720921:HIH720922 HSD720921:HSD720922 IBZ720921:IBZ720922 ILV720921:ILV720922 IVR720921:IVR720922 JFN720921:JFN720922 JPJ720921:JPJ720922 JZF720921:JZF720922 KJB720921:KJB720922 KSX720921:KSX720922 LCT720921:LCT720922 LMP720921:LMP720922 LWL720921:LWL720922 MGH720921:MGH720922 MQD720921:MQD720922 MZZ720921:MZZ720922 NJV720921:NJV720922 NTR720921:NTR720922 ODN720921:ODN720922 ONJ720921:ONJ720922 OXF720921:OXF720922 PHB720921:PHB720922 PQX720921:PQX720922 QAT720921:QAT720922 QKP720921:QKP720922 QUL720921:QUL720922 REH720921:REH720922 ROD720921:ROD720922 RXZ720921:RXZ720922 SHV720921:SHV720922 SRR720921:SRR720922 TBN720921:TBN720922 TLJ720921:TLJ720922 TVF720921:TVF720922 UFB720921:UFB720922 UOX720921:UOX720922 UYT720921:UYT720922 VIP720921:VIP720922 VSL720921:VSL720922 WCH720921:WCH720922 WMD720921:WMD720922 WVZ720921:WVZ720922 AB786457:AB786458 JN786457:JN786458 TJ786457:TJ786458 ADF786457:ADF786458 ANB786457:ANB786458 AWX786457:AWX786458 BGT786457:BGT786458 BQP786457:BQP786458 CAL786457:CAL786458 CKH786457:CKH786458 CUD786457:CUD786458 DDZ786457:DDZ786458 DNV786457:DNV786458 DXR786457:DXR786458 EHN786457:EHN786458 ERJ786457:ERJ786458 FBF786457:FBF786458 FLB786457:FLB786458 FUX786457:FUX786458 GET786457:GET786458 GOP786457:GOP786458 GYL786457:GYL786458 HIH786457:HIH786458 HSD786457:HSD786458 IBZ786457:IBZ786458 ILV786457:ILV786458 IVR786457:IVR786458 JFN786457:JFN786458 JPJ786457:JPJ786458 JZF786457:JZF786458 KJB786457:KJB786458 KSX786457:KSX786458 LCT786457:LCT786458 LMP786457:LMP786458 LWL786457:LWL786458 MGH786457:MGH786458 MQD786457:MQD786458 MZZ786457:MZZ786458 NJV786457:NJV786458 NTR786457:NTR786458 ODN786457:ODN786458 ONJ786457:ONJ786458 OXF786457:OXF786458 PHB786457:PHB786458 PQX786457:PQX786458 QAT786457:QAT786458 QKP786457:QKP786458 QUL786457:QUL786458 REH786457:REH786458 ROD786457:ROD786458 RXZ786457:RXZ786458 SHV786457:SHV786458 SRR786457:SRR786458 TBN786457:TBN786458 TLJ786457:TLJ786458 TVF786457:TVF786458 UFB786457:UFB786458 UOX786457:UOX786458 UYT786457:UYT786458 VIP786457:VIP786458 VSL786457:VSL786458 WCH786457:WCH786458 WMD786457:WMD786458 WVZ786457:WVZ786458 AB851993:AB851994 JN851993:JN851994 TJ851993:TJ851994 ADF851993:ADF851994 ANB851993:ANB851994 AWX851993:AWX851994 BGT851993:BGT851994 BQP851993:BQP851994 CAL851993:CAL851994 CKH851993:CKH851994 CUD851993:CUD851994 DDZ851993:DDZ851994 DNV851993:DNV851994 DXR851993:DXR851994 EHN851993:EHN851994 ERJ851993:ERJ851994 FBF851993:FBF851994 FLB851993:FLB851994 FUX851993:FUX851994 GET851993:GET851994 GOP851993:GOP851994 GYL851993:GYL851994 HIH851993:HIH851994 HSD851993:HSD851994 IBZ851993:IBZ851994 ILV851993:ILV851994 IVR851993:IVR851994 JFN851993:JFN851994 JPJ851993:JPJ851994 JZF851993:JZF851994 KJB851993:KJB851994 KSX851993:KSX851994 LCT851993:LCT851994 LMP851993:LMP851994 LWL851993:LWL851994 MGH851993:MGH851994 MQD851993:MQD851994 MZZ851993:MZZ851994 NJV851993:NJV851994 NTR851993:NTR851994 ODN851993:ODN851994 ONJ851993:ONJ851994 OXF851993:OXF851994 PHB851993:PHB851994 PQX851993:PQX851994 QAT851993:QAT851994 QKP851993:QKP851994 QUL851993:QUL851994 REH851993:REH851994 ROD851993:ROD851994 RXZ851993:RXZ851994 SHV851993:SHV851994 SRR851993:SRR851994 TBN851993:TBN851994 TLJ851993:TLJ851994 TVF851993:TVF851994 UFB851993:UFB851994 UOX851993:UOX851994 UYT851993:UYT851994 VIP851993:VIP851994 VSL851993:VSL851994 WCH851993:WCH851994 WMD851993:WMD851994 WVZ851993:WVZ851994 AB917529:AB917530 JN917529:JN917530 TJ917529:TJ917530 ADF917529:ADF917530 ANB917529:ANB917530 AWX917529:AWX917530 BGT917529:BGT917530 BQP917529:BQP917530 CAL917529:CAL917530 CKH917529:CKH917530 CUD917529:CUD917530 DDZ917529:DDZ917530 DNV917529:DNV917530 DXR917529:DXR917530 EHN917529:EHN917530 ERJ917529:ERJ917530 FBF917529:FBF917530 FLB917529:FLB917530 FUX917529:FUX917530 GET917529:GET917530 GOP917529:GOP917530 GYL917529:GYL917530 HIH917529:HIH917530 HSD917529:HSD917530 IBZ917529:IBZ917530 ILV917529:ILV917530 IVR917529:IVR917530 JFN917529:JFN917530 JPJ917529:JPJ917530 JZF917529:JZF917530 KJB917529:KJB917530 KSX917529:KSX917530 LCT917529:LCT917530 LMP917529:LMP917530 LWL917529:LWL917530 MGH917529:MGH917530 MQD917529:MQD917530 MZZ917529:MZZ917530 NJV917529:NJV917530 NTR917529:NTR917530 ODN917529:ODN917530 ONJ917529:ONJ917530 OXF917529:OXF917530 PHB917529:PHB917530 PQX917529:PQX917530 QAT917529:QAT917530 QKP917529:QKP917530 QUL917529:QUL917530 REH917529:REH917530 ROD917529:ROD917530 RXZ917529:RXZ917530 SHV917529:SHV917530 SRR917529:SRR917530 TBN917529:TBN917530 TLJ917529:TLJ917530 TVF917529:TVF917530 UFB917529:UFB917530 UOX917529:UOX917530 UYT917529:UYT917530 VIP917529:VIP917530 VSL917529:VSL917530 WCH917529:WCH917530 WMD917529:WMD917530 WVZ917529:WVZ917530 AB983065:AB983066 JN983065:JN983066 TJ983065:TJ983066 ADF983065:ADF983066 ANB983065:ANB983066 AWX983065:AWX983066 BGT983065:BGT983066 BQP983065:BQP983066 CAL983065:CAL983066 CKH983065:CKH983066 CUD983065:CUD983066 DDZ983065:DDZ983066 DNV983065:DNV983066 DXR983065:DXR983066 EHN983065:EHN983066 ERJ983065:ERJ983066 FBF983065:FBF983066 FLB983065:FLB983066 FUX983065:FUX983066 GET983065:GET983066 GOP983065:GOP983066 GYL983065:GYL983066 HIH983065:HIH983066 HSD983065:HSD983066 IBZ983065:IBZ983066 ILV983065:ILV983066 IVR983065:IVR983066 JFN983065:JFN983066 JPJ983065:JPJ983066 JZF983065:JZF983066 KJB983065:KJB983066 KSX983065:KSX983066 LCT983065:LCT983066 LMP983065:LMP983066 LWL983065:LWL983066 MGH983065:MGH983066 MQD983065:MQD983066 MZZ983065:MZZ983066 NJV983065:NJV983066 NTR983065:NTR983066 ODN983065:ODN983066 ONJ983065:ONJ983066 OXF983065:OXF983066 PHB983065:PHB983066 PQX983065:PQX983066 QAT983065:QAT983066 QKP983065:QKP983066 QUL983065:QUL983066 REH983065:REH983066 ROD983065:ROD983066 RXZ983065:RXZ983066 SHV983065:SHV983066 SRR983065:SRR983066 TBN983065:TBN983066 TLJ983065:TLJ983066 TVF983065:TVF983066 UFB983065:UFB983066 UOX983065:UOX983066 UYT983065:UYT983066 VIP983065:VIP983066 VSL983065:VSL983066 WCH983065:WCH983066 WMD983065:WMD983066 WVZ983065:WVZ983066 AD29:AD30 JZ29:JZ30 TV29:TV30 ADR29:ADR30 ANN29:ANN30 AXJ29:AXJ30 BHF29:BHF30 BRB29:BRB30 CAX29:CAX30 CKT29:CKT30 CUP29:CUP30 DEL29:DEL30 DOH29:DOH30 DYD29:DYD30 EHZ29:EHZ30 ERV29:ERV30 FBR29:FBR30 FLN29:FLN30 FVJ29:FVJ30 GFF29:GFF30 GPB29:GPB30 GYX29:GYX30 HIT29:HIT30 HSP29:HSP30 ICL29:ICL30 IMH29:IMH30 IWD29:IWD30 JFZ29:JFZ30 JPV29:JPV30 JZR29:JZR30 KJN29:KJN30 KTJ29:KTJ30 LDF29:LDF30 LNB29:LNB30 LWX29:LWX30 MGT29:MGT30 MQP29:MQP30 NAL29:NAL30 NKH29:NKH30 NUD29:NUD30 ODZ29:ODZ30 ONV29:ONV30 OXR29:OXR30 PHN29:PHN30 PRJ29:PRJ30 QBF29:QBF30 QLB29:QLB30 QUX29:QUX30 RET29:RET30 ROP29:ROP30 RYL29:RYL30 SIH29:SIH30 SSD29:SSD30 TBZ29:TBZ30 TLV29:TLV30 TVR29:TVR30 UFN29:UFN30 UPJ29:UPJ30 UZF29:UZF30 VJB29:VJB30 VSX29:VSX30 WCT29:WCT30 WMP29:WMP30 WWL29:WWL30 AB29:AB30 JX29:JX30 TT29:TT30 ADP29:ADP30 ANL29:ANL30 AXH29:AXH30 BHD29:BHD30 BQZ29:BQZ30 CAV29:CAV30 CKR29:CKR30 CUN29:CUN30 DEJ29:DEJ30 DOF29:DOF30 DYB29:DYB30 EHX29:EHX30 ERT29:ERT30 FBP29:FBP30 FLL29:FLL30 FVH29:FVH30 GFD29:GFD30 GOZ29:GOZ30 GYV29:GYV30 HIR29:HIR30 HSN29:HSN30 ICJ29:ICJ30 IMF29:IMF30 IWB29:IWB30 JFX29:JFX30 JPT29:JPT30 JZP29:JZP30 KJL29:KJL30 KTH29:KTH30 LDD29:LDD30 LMZ29:LMZ30 LWV29:LWV30 MGR29:MGR30 MQN29:MQN30 NAJ29:NAJ30 NKF29:NKF30 NUB29:NUB30 ODX29:ODX30 ONT29:ONT30 OXP29:OXP30 PHL29:PHL30 PRH29:PRH30 QBD29:QBD30 QKZ29:QKZ30 QUV29:QUV30 RER29:RER30 RON29:RON30 RYJ29:RYJ30 SIF29:SIF30 SSB29:SSB30 TBX29:TBX30 TLT29:TLT30 TVP29:TVP30 UFL29:UFL30 UPH29:UPH30 UZD29:UZD30 VIZ29:VIZ30 VSV29:VSV30 WCR29:WCR30 WMN29:WMN30 AD23:AD26 JZ25:JZ26 TV25:TV26 ADR25:ADR26 ANN25:ANN26 AXJ25:AXJ26 BHF25:BHF26 BRB25:BRB26 CAX25:CAX26 CKT25:CKT26 CUP25:CUP26 DEL25:DEL26 DOH25:DOH26 DYD25:DYD26 EHZ25:EHZ26 ERV25:ERV26 FBR25:FBR26 FLN25:FLN26 FVJ25:FVJ26 GFF25:GFF26 GPB25:GPB26 GYX25:GYX26 HIT25:HIT26 HSP25:HSP26 ICL25:ICL26 IMH25:IMH26 IWD25:IWD26 JFZ25:JFZ26 JPV25:JPV26 JZR25:JZR26 KJN25:KJN26 KTJ25:KTJ26 LDF25:LDF26 LNB25:LNB26 LWX25:LWX26 MGT25:MGT26 MQP25:MQP26 NAL25:NAL26 NKH25:NKH26 NUD25:NUD26 ODZ25:ODZ26 ONV25:ONV26 OXR25:OXR26 PHN25:PHN26 PRJ25:PRJ26 QBF25:QBF26 QLB25:QLB26 QUX25:QUX26 RET25:RET26 ROP25:ROP26 RYL25:RYL26 SIH25:SIH26 SSD25:SSD26 TBZ25:TBZ26 TLV25:TLV26 TVR25:TVR26 UFN25:UFN26 UPJ25:UPJ26 UZF25:UZF26 VJB25:VJB26 VSX25:VSX26 WCT25:WCT26 WMP25:WMP26 WWL25:WWL26 JX25:JX26 TT25:TT26 ADP25:ADP26 ANL25:ANL26 AXH25:AXH26 BHD25:BHD26 BQZ25:BQZ26 CAV25:CAV26 CKR25:CKR26 CUN25:CUN26 DEJ25:DEJ26 DOF25:DOF26 DYB25:DYB26 EHX25:EHX26 ERT25:ERT26 FBP25:FBP26 FLL25:FLL26 FVH25:FVH26 GFD25:GFD26 GOZ25:GOZ26 GYV25:GYV26 HIR25:HIR26 HSN25:HSN26 ICJ25:ICJ26 IMF25:IMF26 IWB25:IWB26 JFX25:JFX26 JPT25:JPT26 JZP25:JZP26 KJL25:KJL26 KTH25:KTH26 LDD25:LDD26 LMZ25:LMZ26 LWV25:LWV26 MGR25:MGR26 MQN25:MQN26 NAJ25:NAJ26 NKF25:NKF26 NUB25:NUB26 ODX25:ODX26 ONT25:ONT26 OXP25:OXP26 PHL25:PHL26 PRH25:PRH26 QBD25:QBD26 QKZ25:QKZ26 QUV25:QUV26 RER25:RER26 RON25:RON26 RYJ25:RYJ26 SIF25:SIF26 SSB25:SSB26 TBX25:TBX26 TLT25:TLT26 TVP25:TVP26 UFL25:UFL26 UPH25:UPH26 UZD25:UZD26 VIZ25:VIZ26 VSV25:VSV26 WCR25:WCR26 WMN25:WMN26 WWJ25:WWJ26"/>
    <dataValidation type="textLength" operator="lessThanOrEqual" allowBlank="1" showErrorMessage="1" errorTitle="Ошибка" error="Допускается ввод не более 900 символов!" sqref="M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M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M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M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M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M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M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M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M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M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M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M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M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M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M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M29 JI29 TE29 ADA29 AMW29 AWS29 BGO29 BQK29 CAG29 CKC29 CTY29 DDU29 DNQ29 DXM29 EHI29 ERE29 FBA29 FKW29 FUS29 GEO29 GOK29 GYG29 HIC29 HRY29 IBU29 ILQ29 IVM29 JFI29 JPE29 JZA29 KIW29 KSS29 LCO29 LMK29 LWG29 MGC29 MPY29 MZU29 NJQ29 NTM29 ODI29 ONE29 OXA29 PGW29 PQS29 QAO29 QKK29 QUG29 REC29 RNY29 RXU29 SHQ29 SRM29 TBI29 TLE29 TVA29 UEW29 UOS29 UYO29 VIK29 VSG29 WCC29 WLY29 WVU29 M25 JI25 TE25 ADA25 AMW25 AWS25 BGO25 BQK25 CAG25 CKC25 CTY25 DDU25 DNQ25 DXM25 EHI25 ERE25 FBA25 FKW25 FUS25 GEO25 GOK25 GYG25 HIC25 HRY25 IBU25 ILQ25 IVM25 JFI25 JPE25 JZA25 KIW25 KSS25 LCO25 LMK25 LWG25 MGC25 MPY25 MZU25 NJQ25 NTM25 ODI25 ONE25 OXA25 PGW25 PQS25 QAO25 QKK25 QUG25 REC25 RNY25 RXU25 SHQ25 SRM25 TBI25 TLE25 TVA25 UEW25 UOS25 UYO25 VIK25 VSG25 WCC25 WLY25 WVU25">
      <formula1>900</formula1>
    </dataValidation>
    <dataValidation allowBlank="1" promptTitle="checkPeriodRange" sqref="WVY983066 TI24 ADE24 ANA24 AWW24 BGS24 BQO24 CAK24 CKG24 CUC24 DDY24 DNU24 DXQ24 EHM24 ERI24 FBE24 FLA24 FUW24 GES24 GOO24 GYK24 HIG24 HSC24 IBY24 ILU24 IVQ24 JFM24 JPI24 JZE24 KJA24 KSW24 LCS24 LMO24 LWK24 MGG24 MQC24 MZY24 NJU24 NTQ24 ODM24 ONI24 OXE24 PHA24 PQW24 QAS24 QKO24 QUK24 REG24 ROC24 RXY24 SHU24 SRQ24 TBM24 TLI24 TVE24 UFA24 UOW24 UYS24 VIO24 VSK24 WCG24 WMC24 WVY24 WWI30 AA65562 JM65562 TI65562 ADE65562 ANA65562 AWW65562 BGS65562 BQO65562 CAK65562 CKG65562 CUC65562 DDY65562 DNU65562 DXQ65562 EHM65562 ERI65562 FBE65562 FLA65562 FUW65562 GES65562 GOO65562 GYK65562 HIG65562 HSC65562 IBY65562 ILU65562 IVQ65562 JFM65562 JPI65562 JZE65562 KJA65562 KSW65562 LCS65562 LMO65562 LWK65562 MGG65562 MQC65562 MZY65562 NJU65562 NTQ65562 ODM65562 ONI65562 OXE65562 PHA65562 PQW65562 QAS65562 QKO65562 QUK65562 REG65562 ROC65562 RXY65562 SHU65562 SRQ65562 TBM65562 TLI65562 TVE65562 UFA65562 UOW65562 UYS65562 VIO65562 VSK65562 WCG65562 WMC65562 WVY65562 AA131098 JM131098 TI131098 ADE131098 ANA131098 AWW131098 BGS131098 BQO131098 CAK131098 CKG131098 CUC131098 DDY131098 DNU131098 DXQ131098 EHM131098 ERI131098 FBE131098 FLA131098 FUW131098 GES131098 GOO131098 GYK131098 HIG131098 HSC131098 IBY131098 ILU131098 IVQ131098 JFM131098 JPI131098 JZE131098 KJA131098 KSW131098 LCS131098 LMO131098 LWK131098 MGG131098 MQC131098 MZY131098 NJU131098 NTQ131098 ODM131098 ONI131098 OXE131098 PHA131098 PQW131098 QAS131098 QKO131098 QUK131098 REG131098 ROC131098 RXY131098 SHU131098 SRQ131098 TBM131098 TLI131098 TVE131098 UFA131098 UOW131098 UYS131098 VIO131098 VSK131098 WCG131098 WMC131098 WVY131098 AA196634 JM196634 TI196634 ADE196634 ANA196634 AWW196634 BGS196634 BQO196634 CAK196634 CKG196634 CUC196634 DDY196634 DNU196634 DXQ196634 EHM196634 ERI196634 FBE196634 FLA196634 FUW196634 GES196634 GOO196634 GYK196634 HIG196634 HSC196634 IBY196634 ILU196634 IVQ196634 JFM196634 JPI196634 JZE196634 KJA196634 KSW196634 LCS196634 LMO196634 LWK196634 MGG196634 MQC196634 MZY196634 NJU196634 NTQ196634 ODM196634 ONI196634 OXE196634 PHA196634 PQW196634 QAS196634 QKO196634 QUK196634 REG196634 ROC196634 RXY196634 SHU196634 SRQ196634 TBM196634 TLI196634 TVE196634 UFA196634 UOW196634 UYS196634 VIO196634 VSK196634 WCG196634 WMC196634 WVY196634 AA262170 JM262170 TI262170 ADE262170 ANA262170 AWW262170 BGS262170 BQO262170 CAK262170 CKG262170 CUC262170 DDY262170 DNU262170 DXQ262170 EHM262170 ERI262170 FBE262170 FLA262170 FUW262170 GES262170 GOO262170 GYK262170 HIG262170 HSC262170 IBY262170 ILU262170 IVQ262170 JFM262170 JPI262170 JZE262170 KJA262170 KSW262170 LCS262170 LMO262170 LWK262170 MGG262170 MQC262170 MZY262170 NJU262170 NTQ262170 ODM262170 ONI262170 OXE262170 PHA262170 PQW262170 QAS262170 QKO262170 QUK262170 REG262170 ROC262170 RXY262170 SHU262170 SRQ262170 TBM262170 TLI262170 TVE262170 UFA262170 UOW262170 UYS262170 VIO262170 VSK262170 WCG262170 WMC262170 WVY262170 AA327706 JM327706 TI327706 ADE327706 ANA327706 AWW327706 BGS327706 BQO327706 CAK327706 CKG327706 CUC327706 DDY327706 DNU327706 DXQ327706 EHM327706 ERI327706 FBE327706 FLA327706 FUW327706 GES327706 GOO327706 GYK327706 HIG327706 HSC327706 IBY327706 ILU327706 IVQ327706 JFM327706 JPI327706 JZE327706 KJA327706 KSW327706 LCS327706 LMO327706 LWK327706 MGG327706 MQC327706 MZY327706 NJU327706 NTQ327706 ODM327706 ONI327706 OXE327706 PHA327706 PQW327706 QAS327706 QKO327706 QUK327706 REG327706 ROC327706 RXY327706 SHU327706 SRQ327706 TBM327706 TLI327706 TVE327706 UFA327706 UOW327706 UYS327706 VIO327706 VSK327706 WCG327706 WMC327706 WVY327706 AA393242 JM393242 TI393242 ADE393242 ANA393242 AWW393242 BGS393242 BQO393242 CAK393242 CKG393242 CUC393242 DDY393242 DNU393242 DXQ393242 EHM393242 ERI393242 FBE393242 FLA393242 FUW393242 GES393242 GOO393242 GYK393242 HIG393242 HSC393242 IBY393242 ILU393242 IVQ393242 JFM393242 JPI393242 JZE393242 KJA393242 KSW393242 LCS393242 LMO393242 LWK393242 MGG393242 MQC393242 MZY393242 NJU393242 NTQ393242 ODM393242 ONI393242 OXE393242 PHA393242 PQW393242 QAS393242 QKO393242 QUK393242 REG393242 ROC393242 RXY393242 SHU393242 SRQ393242 TBM393242 TLI393242 TVE393242 UFA393242 UOW393242 UYS393242 VIO393242 VSK393242 WCG393242 WMC393242 WVY393242 AA458778 JM458778 TI458778 ADE458778 ANA458778 AWW458778 BGS458778 BQO458778 CAK458778 CKG458778 CUC458778 DDY458778 DNU458778 DXQ458778 EHM458778 ERI458778 FBE458778 FLA458778 FUW458778 GES458778 GOO458778 GYK458778 HIG458778 HSC458778 IBY458778 ILU458778 IVQ458778 JFM458778 JPI458778 JZE458778 KJA458778 KSW458778 LCS458778 LMO458778 LWK458778 MGG458778 MQC458778 MZY458778 NJU458778 NTQ458778 ODM458778 ONI458778 OXE458778 PHA458778 PQW458778 QAS458778 QKO458778 QUK458778 REG458778 ROC458778 RXY458778 SHU458778 SRQ458778 TBM458778 TLI458778 TVE458778 UFA458778 UOW458778 UYS458778 VIO458778 VSK458778 WCG458778 WMC458778 WVY458778 AA524314 JM524314 TI524314 ADE524314 ANA524314 AWW524314 BGS524314 BQO524314 CAK524314 CKG524314 CUC524314 DDY524314 DNU524314 DXQ524314 EHM524314 ERI524314 FBE524314 FLA524314 FUW524314 GES524314 GOO524314 GYK524314 HIG524314 HSC524314 IBY524314 ILU524314 IVQ524314 JFM524314 JPI524314 JZE524314 KJA524314 KSW524314 LCS524314 LMO524314 LWK524314 MGG524314 MQC524314 MZY524314 NJU524314 NTQ524314 ODM524314 ONI524314 OXE524314 PHA524314 PQW524314 QAS524314 QKO524314 QUK524314 REG524314 ROC524314 RXY524314 SHU524314 SRQ524314 TBM524314 TLI524314 TVE524314 UFA524314 UOW524314 UYS524314 VIO524314 VSK524314 WCG524314 WMC524314 WVY524314 AA589850 JM589850 TI589850 ADE589850 ANA589850 AWW589850 BGS589850 BQO589850 CAK589850 CKG589850 CUC589850 DDY589850 DNU589850 DXQ589850 EHM589850 ERI589850 FBE589850 FLA589850 FUW589850 GES589850 GOO589850 GYK589850 HIG589850 HSC589850 IBY589850 ILU589850 IVQ589850 JFM589850 JPI589850 JZE589850 KJA589850 KSW589850 LCS589850 LMO589850 LWK589850 MGG589850 MQC589850 MZY589850 NJU589850 NTQ589850 ODM589850 ONI589850 OXE589850 PHA589850 PQW589850 QAS589850 QKO589850 QUK589850 REG589850 ROC589850 RXY589850 SHU589850 SRQ589850 TBM589850 TLI589850 TVE589850 UFA589850 UOW589850 UYS589850 VIO589850 VSK589850 WCG589850 WMC589850 WVY589850 AA655386 JM655386 TI655386 ADE655386 ANA655386 AWW655386 BGS655386 BQO655386 CAK655386 CKG655386 CUC655386 DDY655386 DNU655386 DXQ655386 EHM655386 ERI655386 FBE655386 FLA655386 FUW655386 GES655386 GOO655386 GYK655386 HIG655386 HSC655386 IBY655386 ILU655386 IVQ655386 JFM655386 JPI655386 JZE655386 KJA655386 KSW655386 LCS655386 LMO655386 LWK655386 MGG655386 MQC655386 MZY655386 NJU655386 NTQ655386 ODM655386 ONI655386 OXE655386 PHA655386 PQW655386 QAS655386 QKO655386 QUK655386 REG655386 ROC655386 RXY655386 SHU655386 SRQ655386 TBM655386 TLI655386 TVE655386 UFA655386 UOW655386 UYS655386 VIO655386 VSK655386 WCG655386 WMC655386 WVY655386 AA720922 JM720922 TI720922 ADE720922 ANA720922 AWW720922 BGS720922 BQO720922 CAK720922 CKG720922 CUC720922 DDY720922 DNU720922 DXQ720922 EHM720922 ERI720922 FBE720922 FLA720922 FUW720922 GES720922 GOO720922 GYK720922 HIG720922 HSC720922 IBY720922 ILU720922 IVQ720922 JFM720922 JPI720922 JZE720922 KJA720922 KSW720922 LCS720922 LMO720922 LWK720922 MGG720922 MQC720922 MZY720922 NJU720922 NTQ720922 ODM720922 ONI720922 OXE720922 PHA720922 PQW720922 QAS720922 QKO720922 QUK720922 REG720922 ROC720922 RXY720922 SHU720922 SRQ720922 TBM720922 TLI720922 TVE720922 UFA720922 UOW720922 UYS720922 VIO720922 VSK720922 WCG720922 WMC720922 WVY720922 AA786458 JM786458 TI786458 ADE786458 ANA786458 AWW786458 BGS786458 BQO786458 CAK786458 CKG786458 CUC786458 DDY786458 DNU786458 DXQ786458 EHM786458 ERI786458 FBE786458 FLA786458 FUW786458 GES786458 GOO786458 GYK786458 HIG786458 HSC786458 IBY786458 ILU786458 IVQ786458 JFM786458 JPI786458 JZE786458 KJA786458 KSW786458 LCS786458 LMO786458 LWK786458 MGG786458 MQC786458 MZY786458 NJU786458 NTQ786458 ODM786458 ONI786458 OXE786458 PHA786458 PQW786458 QAS786458 QKO786458 QUK786458 REG786458 ROC786458 RXY786458 SHU786458 SRQ786458 TBM786458 TLI786458 TVE786458 UFA786458 UOW786458 UYS786458 VIO786458 VSK786458 WCG786458 WMC786458 WVY786458 AA851994 JM851994 TI851994 ADE851994 ANA851994 AWW851994 BGS851994 BQO851994 CAK851994 CKG851994 CUC851994 DDY851994 DNU851994 DXQ851994 EHM851994 ERI851994 FBE851994 FLA851994 FUW851994 GES851994 GOO851994 GYK851994 HIG851994 HSC851994 IBY851994 ILU851994 IVQ851994 JFM851994 JPI851994 JZE851994 KJA851994 KSW851994 LCS851994 LMO851994 LWK851994 MGG851994 MQC851994 MZY851994 NJU851994 NTQ851994 ODM851994 ONI851994 OXE851994 PHA851994 PQW851994 QAS851994 QKO851994 QUK851994 REG851994 ROC851994 RXY851994 SHU851994 SRQ851994 TBM851994 TLI851994 TVE851994 UFA851994 UOW851994 UYS851994 VIO851994 VSK851994 WCG851994 WMC851994 WVY851994 AA917530 JM917530 TI917530 ADE917530 ANA917530 AWW917530 BGS917530 BQO917530 CAK917530 CKG917530 CUC917530 DDY917530 DNU917530 DXQ917530 EHM917530 ERI917530 FBE917530 FLA917530 FUW917530 GES917530 GOO917530 GYK917530 HIG917530 HSC917530 IBY917530 ILU917530 IVQ917530 JFM917530 JPI917530 JZE917530 KJA917530 KSW917530 LCS917530 LMO917530 LWK917530 MGG917530 MQC917530 MZY917530 NJU917530 NTQ917530 ODM917530 ONI917530 OXE917530 PHA917530 PQW917530 QAS917530 QKO917530 QUK917530 REG917530 ROC917530 RXY917530 SHU917530 SRQ917530 TBM917530 TLI917530 TVE917530 UFA917530 UOW917530 UYS917530 VIO917530 VSK917530 WCG917530 WMC917530 WVY917530 AA983066 JM983066 TI983066 ADE983066 ANA983066 AWW983066 BGS983066 BQO983066 CAK983066 CKG983066 CUC983066 DDY983066 DNU983066 DXQ983066 EHM983066 ERI983066 FBE983066 FLA983066 FUW983066 GES983066 GOO983066 GYK983066 HIG983066 HSC983066 IBY983066 ILU983066 IVQ983066 JFM983066 JPI983066 JZE983066 KJA983066 KSW983066 LCS983066 LMO983066 LWK983066 MGG983066 MQC983066 MZY983066 NJU983066 NTQ983066 ODM983066 ONI983066 OXE983066 PHA983066 PQW983066 QAS983066 QKO983066 QUK983066 REG983066 ROC983066 RXY983066 SHU983066 SRQ983066 TBM983066 TLI983066 TVE983066 UFA983066 UOW983066 UYS983066 VIO983066 VSK983066 WCG983066 WMC983066 JW30 TS30 ADO30 ANK30 AXG30 BHC30 BQY30 CAU30 CKQ30 CUM30 DEI30 DOE30 DYA30 EHW30 ERS30 FBO30 FLK30 FVG30 GFC30 GOY30 GYU30 HIQ30 HSM30 ICI30 IME30 IWA30 JFW30 JPS30 JZO30 KJK30 KTG30 LDC30 LMY30 LWU30 MGQ30 MQM30 NAI30 NKE30 NUA30 ODW30 ONS30 OXO30 PHK30 PRG30 QBC30 QKY30 QUU30 REQ30 ROM30 RYI30 SIE30 SSA30 TBW30 TLS30 TVO30 UFK30 UPG30 UZC30 VIY30 VSU30 WCQ30 WMM30 JM24 JW26 TS26 ADO26 ANK26 AXG26 BHC26 BQY26 CAU26 CKQ26 CUM26 DEI26 DOE26 DYA26 EHW26 ERS26 FBO26 FLK26 FVG26 GFC26 GOY26 GYU26 HIQ26 HSM26 ICI26 IME26 IWA26 JFW26 JPS26 JZO26 KJK26 KTG26 LDC26 LMY26 LWU26 MGQ26 MQM26 NAI26 NKE26 NUA26 ODW26 ONS26 OXO26 PHK26 PRG26 QBC26 QKY26 QUU26 REQ26 ROM26 RYI26 SIE26 SSA26 TBW26 TLS26 TVO26 UFK26 UPG26 UZC26 VIY26 VSU26 WCQ26 WMM26 WWI26"/>
    <dataValidation type="decimal" allowBlank="1" showErrorMessage="1" errorTitle="Ошибка" error="Допускается ввод только действительных чисел!" sqref="Z23:AA23 JL23:JM23 TH23:TI23 ADD23:ADE23 AMZ23:ANA23 AWV23:AWW23 BGR23:BGS23 BQN23:BQO23 CAJ23:CAK23 CKF23:CKG23 CUB23:CUC23 DDX23:DDY23 DNT23:DNU23 DXP23:DXQ23 EHL23:EHM23 ERH23:ERI23 FBD23:FBE23 FKZ23:FLA23 FUV23:FUW23 GER23:GES23 GON23:GOO23 GYJ23:GYK23 HIF23:HIG23 HSB23:HSC23 IBX23:IBY23 ILT23:ILU23 IVP23:IVQ23 JFL23:JFM23 JPH23:JPI23 JZD23:JZE23 KIZ23:KJA23 KSV23:KSW23 LCR23:LCS23 LMN23:LMO23 LWJ23:LWK23 MGF23:MGG23 MQB23:MQC23 MZX23:MZY23 NJT23:NJU23 NTP23:NTQ23 ODL23:ODM23 ONH23:ONI23 OXD23:OXE23 PGZ23:PHA23 PQV23:PQW23 QAR23:QAS23 QKN23:QKO23 QUJ23:QUK23 REF23:REG23 ROB23:ROC23 RXX23:RXY23 SHT23:SHU23 SRP23:SRQ23 TBL23:TBM23 TLH23:TLI23 TVD23:TVE23 UEZ23:UFA23 UOV23:UOW23 UYR23:UYS23 VIN23:VIO23 VSJ23:VSK23 WCF23:WCG23 WMB23:WMC23 WVX23:WVY23 Z65561:AA65561 JL65561:JM65561 TH65561:TI65561 ADD65561:ADE65561 AMZ65561:ANA65561 AWV65561:AWW65561 BGR65561:BGS65561 BQN65561:BQO65561 CAJ65561:CAK65561 CKF65561:CKG65561 CUB65561:CUC65561 DDX65561:DDY65561 DNT65561:DNU65561 DXP65561:DXQ65561 EHL65561:EHM65561 ERH65561:ERI65561 FBD65561:FBE65561 FKZ65561:FLA65561 FUV65561:FUW65561 GER65561:GES65561 GON65561:GOO65561 GYJ65561:GYK65561 HIF65561:HIG65561 HSB65561:HSC65561 IBX65561:IBY65561 ILT65561:ILU65561 IVP65561:IVQ65561 JFL65561:JFM65561 JPH65561:JPI65561 JZD65561:JZE65561 KIZ65561:KJA65561 KSV65561:KSW65561 LCR65561:LCS65561 LMN65561:LMO65561 LWJ65561:LWK65561 MGF65561:MGG65561 MQB65561:MQC65561 MZX65561:MZY65561 NJT65561:NJU65561 NTP65561:NTQ65561 ODL65561:ODM65561 ONH65561:ONI65561 OXD65561:OXE65561 PGZ65561:PHA65561 PQV65561:PQW65561 QAR65561:QAS65561 QKN65561:QKO65561 QUJ65561:QUK65561 REF65561:REG65561 ROB65561:ROC65561 RXX65561:RXY65561 SHT65561:SHU65561 SRP65561:SRQ65561 TBL65561:TBM65561 TLH65561:TLI65561 TVD65561:TVE65561 UEZ65561:UFA65561 UOV65561:UOW65561 UYR65561:UYS65561 VIN65561:VIO65561 VSJ65561:VSK65561 WCF65561:WCG65561 WMB65561:WMC65561 WVX65561:WVY65561 Z131097:AA131097 JL131097:JM131097 TH131097:TI131097 ADD131097:ADE131097 AMZ131097:ANA131097 AWV131097:AWW131097 BGR131097:BGS131097 BQN131097:BQO131097 CAJ131097:CAK131097 CKF131097:CKG131097 CUB131097:CUC131097 DDX131097:DDY131097 DNT131097:DNU131097 DXP131097:DXQ131097 EHL131097:EHM131097 ERH131097:ERI131097 FBD131097:FBE131097 FKZ131097:FLA131097 FUV131097:FUW131097 GER131097:GES131097 GON131097:GOO131097 GYJ131097:GYK131097 HIF131097:HIG131097 HSB131097:HSC131097 IBX131097:IBY131097 ILT131097:ILU131097 IVP131097:IVQ131097 JFL131097:JFM131097 JPH131097:JPI131097 JZD131097:JZE131097 KIZ131097:KJA131097 KSV131097:KSW131097 LCR131097:LCS131097 LMN131097:LMO131097 LWJ131097:LWK131097 MGF131097:MGG131097 MQB131097:MQC131097 MZX131097:MZY131097 NJT131097:NJU131097 NTP131097:NTQ131097 ODL131097:ODM131097 ONH131097:ONI131097 OXD131097:OXE131097 PGZ131097:PHA131097 PQV131097:PQW131097 QAR131097:QAS131097 QKN131097:QKO131097 QUJ131097:QUK131097 REF131097:REG131097 ROB131097:ROC131097 RXX131097:RXY131097 SHT131097:SHU131097 SRP131097:SRQ131097 TBL131097:TBM131097 TLH131097:TLI131097 TVD131097:TVE131097 UEZ131097:UFA131097 UOV131097:UOW131097 UYR131097:UYS131097 VIN131097:VIO131097 VSJ131097:VSK131097 WCF131097:WCG131097 WMB131097:WMC131097 WVX131097:WVY131097 Z196633:AA196633 JL196633:JM196633 TH196633:TI196633 ADD196633:ADE196633 AMZ196633:ANA196633 AWV196633:AWW196633 BGR196633:BGS196633 BQN196633:BQO196633 CAJ196633:CAK196633 CKF196633:CKG196633 CUB196633:CUC196633 DDX196633:DDY196633 DNT196633:DNU196633 DXP196633:DXQ196633 EHL196633:EHM196633 ERH196633:ERI196633 FBD196633:FBE196633 FKZ196633:FLA196633 FUV196633:FUW196633 GER196633:GES196633 GON196633:GOO196633 GYJ196633:GYK196633 HIF196633:HIG196633 HSB196633:HSC196633 IBX196633:IBY196633 ILT196633:ILU196633 IVP196633:IVQ196633 JFL196633:JFM196633 JPH196633:JPI196633 JZD196633:JZE196633 KIZ196633:KJA196633 KSV196633:KSW196633 LCR196633:LCS196633 LMN196633:LMO196633 LWJ196633:LWK196633 MGF196633:MGG196633 MQB196633:MQC196633 MZX196633:MZY196633 NJT196633:NJU196633 NTP196633:NTQ196633 ODL196633:ODM196633 ONH196633:ONI196633 OXD196633:OXE196633 PGZ196633:PHA196633 PQV196633:PQW196633 QAR196633:QAS196633 QKN196633:QKO196633 QUJ196633:QUK196633 REF196633:REG196633 ROB196633:ROC196633 RXX196633:RXY196633 SHT196633:SHU196633 SRP196633:SRQ196633 TBL196633:TBM196633 TLH196633:TLI196633 TVD196633:TVE196633 UEZ196633:UFA196633 UOV196633:UOW196633 UYR196633:UYS196633 VIN196633:VIO196633 VSJ196633:VSK196633 WCF196633:WCG196633 WMB196633:WMC196633 WVX196633:WVY196633 Z262169:AA262169 JL262169:JM262169 TH262169:TI262169 ADD262169:ADE262169 AMZ262169:ANA262169 AWV262169:AWW262169 BGR262169:BGS262169 BQN262169:BQO262169 CAJ262169:CAK262169 CKF262169:CKG262169 CUB262169:CUC262169 DDX262169:DDY262169 DNT262169:DNU262169 DXP262169:DXQ262169 EHL262169:EHM262169 ERH262169:ERI262169 FBD262169:FBE262169 FKZ262169:FLA262169 FUV262169:FUW262169 GER262169:GES262169 GON262169:GOO262169 GYJ262169:GYK262169 HIF262169:HIG262169 HSB262169:HSC262169 IBX262169:IBY262169 ILT262169:ILU262169 IVP262169:IVQ262169 JFL262169:JFM262169 JPH262169:JPI262169 JZD262169:JZE262169 KIZ262169:KJA262169 KSV262169:KSW262169 LCR262169:LCS262169 LMN262169:LMO262169 LWJ262169:LWK262169 MGF262169:MGG262169 MQB262169:MQC262169 MZX262169:MZY262169 NJT262169:NJU262169 NTP262169:NTQ262169 ODL262169:ODM262169 ONH262169:ONI262169 OXD262169:OXE262169 PGZ262169:PHA262169 PQV262169:PQW262169 QAR262169:QAS262169 QKN262169:QKO262169 QUJ262169:QUK262169 REF262169:REG262169 ROB262169:ROC262169 RXX262169:RXY262169 SHT262169:SHU262169 SRP262169:SRQ262169 TBL262169:TBM262169 TLH262169:TLI262169 TVD262169:TVE262169 UEZ262169:UFA262169 UOV262169:UOW262169 UYR262169:UYS262169 VIN262169:VIO262169 VSJ262169:VSK262169 WCF262169:WCG262169 WMB262169:WMC262169 WVX262169:WVY262169 Z327705:AA327705 JL327705:JM327705 TH327705:TI327705 ADD327705:ADE327705 AMZ327705:ANA327705 AWV327705:AWW327705 BGR327705:BGS327705 BQN327705:BQO327705 CAJ327705:CAK327705 CKF327705:CKG327705 CUB327705:CUC327705 DDX327705:DDY327705 DNT327705:DNU327705 DXP327705:DXQ327705 EHL327705:EHM327705 ERH327705:ERI327705 FBD327705:FBE327705 FKZ327705:FLA327705 FUV327705:FUW327705 GER327705:GES327705 GON327705:GOO327705 GYJ327705:GYK327705 HIF327705:HIG327705 HSB327705:HSC327705 IBX327705:IBY327705 ILT327705:ILU327705 IVP327705:IVQ327705 JFL327705:JFM327705 JPH327705:JPI327705 JZD327705:JZE327705 KIZ327705:KJA327705 KSV327705:KSW327705 LCR327705:LCS327705 LMN327705:LMO327705 LWJ327705:LWK327705 MGF327705:MGG327705 MQB327705:MQC327705 MZX327705:MZY327705 NJT327705:NJU327705 NTP327705:NTQ327705 ODL327705:ODM327705 ONH327705:ONI327705 OXD327705:OXE327705 PGZ327705:PHA327705 PQV327705:PQW327705 QAR327705:QAS327705 QKN327705:QKO327705 QUJ327705:QUK327705 REF327705:REG327705 ROB327705:ROC327705 RXX327705:RXY327705 SHT327705:SHU327705 SRP327705:SRQ327705 TBL327705:TBM327705 TLH327705:TLI327705 TVD327705:TVE327705 UEZ327705:UFA327705 UOV327705:UOW327705 UYR327705:UYS327705 VIN327705:VIO327705 VSJ327705:VSK327705 WCF327705:WCG327705 WMB327705:WMC327705 WVX327705:WVY327705 Z393241:AA393241 JL393241:JM393241 TH393241:TI393241 ADD393241:ADE393241 AMZ393241:ANA393241 AWV393241:AWW393241 BGR393241:BGS393241 BQN393241:BQO393241 CAJ393241:CAK393241 CKF393241:CKG393241 CUB393241:CUC393241 DDX393241:DDY393241 DNT393241:DNU393241 DXP393241:DXQ393241 EHL393241:EHM393241 ERH393241:ERI393241 FBD393241:FBE393241 FKZ393241:FLA393241 FUV393241:FUW393241 GER393241:GES393241 GON393241:GOO393241 GYJ393241:GYK393241 HIF393241:HIG393241 HSB393241:HSC393241 IBX393241:IBY393241 ILT393241:ILU393241 IVP393241:IVQ393241 JFL393241:JFM393241 JPH393241:JPI393241 JZD393241:JZE393241 KIZ393241:KJA393241 KSV393241:KSW393241 LCR393241:LCS393241 LMN393241:LMO393241 LWJ393241:LWK393241 MGF393241:MGG393241 MQB393241:MQC393241 MZX393241:MZY393241 NJT393241:NJU393241 NTP393241:NTQ393241 ODL393241:ODM393241 ONH393241:ONI393241 OXD393241:OXE393241 PGZ393241:PHA393241 PQV393241:PQW393241 QAR393241:QAS393241 QKN393241:QKO393241 QUJ393241:QUK393241 REF393241:REG393241 ROB393241:ROC393241 RXX393241:RXY393241 SHT393241:SHU393241 SRP393241:SRQ393241 TBL393241:TBM393241 TLH393241:TLI393241 TVD393241:TVE393241 UEZ393241:UFA393241 UOV393241:UOW393241 UYR393241:UYS393241 VIN393241:VIO393241 VSJ393241:VSK393241 WCF393241:WCG393241 WMB393241:WMC393241 WVX393241:WVY393241 Z458777:AA458777 JL458777:JM458777 TH458777:TI458777 ADD458777:ADE458777 AMZ458777:ANA458777 AWV458777:AWW458777 BGR458777:BGS458777 BQN458777:BQO458777 CAJ458777:CAK458777 CKF458777:CKG458777 CUB458777:CUC458777 DDX458777:DDY458777 DNT458777:DNU458777 DXP458777:DXQ458777 EHL458777:EHM458777 ERH458777:ERI458777 FBD458777:FBE458777 FKZ458777:FLA458777 FUV458777:FUW458777 GER458777:GES458777 GON458777:GOO458777 GYJ458777:GYK458777 HIF458777:HIG458777 HSB458777:HSC458777 IBX458777:IBY458777 ILT458777:ILU458777 IVP458777:IVQ458777 JFL458777:JFM458777 JPH458777:JPI458777 JZD458777:JZE458777 KIZ458777:KJA458777 KSV458777:KSW458777 LCR458777:LCS458777 LMN458777:LMO458777 LWJ458777:LWK458777 MGF458777:MGG458777 MQB458777:MQC458777 MZX458777:MZY458777 NJT458777:NJU458777 NTP458777:NTQ458777 ODL458777:ODM458777 ONH458777:ONI458777 OXD458777:OXE458777 PGZ458777:PHA458777 PQV458777:PQW458777 QAR458777:QAS458777 QKN458777:QKO458777 QUJ458777:QUK458777 REF458777:REG458777 ROB458777:ROC458777 RXX458777:RXY458777 SHT458777:SHU458777 SRP458777:SRQ458777 TBL458777:TBM458777 TLH458777:TLI458777 TVD458777:TVE458777 UEZ458777:UFA458777 UOV458777:UOW458777 UYR458777:UYS458777 VIN458777:VIO458777 VSJ458777:VSK458777 WCF458777:WCG458777 WMB458777:WMC458777 WVX458777:WVY458777 Z524313:AA524313 JL524313:JM524313 TH524313:TI524313 ADD524313:ADE524313 AMZ524313:ANA524313 AWV524313:AWW524313 BGR524313:BGS524313 BQN524313:BQO524313 CAJ524313:CAK524313 CKF524313:CKG524313 CUB524313:CUC524313 DDX524313:DDY524313 DNT524313:DNU524313 DXP524313:DXQ524313 EHL524313:EHM524313 ERH524313:ERI524313 FBD524313:FBE524313 FKZ524313:FLA524313 FUV524313:FUW524313 GER524313:GES524313 GON524313:GOO524313 GYJ524313:GYK524313 HIF524313:HIG524313 HSB524313:HSC524313 IBX524313:IBY524313 ILT524313:ILU524313 IVP524313:IVQ524313 JFL524313:JFM524313 JPH524313:JPI524313 JZD524313:JZE524313 KIZ524313:KJA524313 KSV524313:KSW524313 LCR524313:LCS524313 LMN524313:LMO524313 LWJ524313:LWK524313 MGF524313:MGG524313 MQB524313:MQC524313 MZX524313:MZY524313 NJT524313:NJU524313 NTP524313:NTQ524313 ODL524313:ODM524313 ONH524313:ONI524313 OXD524313:OXE524313 PGZ524313:PHA524313 PQV524313:PQW524313 QAR524313:QAS524313 QKN524313:QKO524313 QUJ524313:QUK524313 REF524313:REG524313 ROB524313:ROC524313 RXX524313:RXY524313 SHT524313:SHU524313 SRP524313:SRQ524313 TBL524313:TBM524313 TLH524313:TLI524313 TVD524313:TVE524313 UEZ524313:UFA524313 UOV524313:UOW524313 UYR524313:UYS524313 VIN524313:VIO524313 VSJ524313:VSK524313 WCF524313:WCG524313 WMB524313:WMC524313 WVX524313:WVY524313 Z589849:AA589849 JL589849:JM589849 TH589849:TI589849 ADD589849:ADE589849 AMZ589849:ANA589849 AWV589849:AWW589849 BGR589849:BGS589849 BQN589849:BQO589849 CAJ589849:CAK589849 CKF589849:CKG589849 CUB589849:CUC589849 DDX589849:DDY589849 DNT589849:DNU589849 DXP589849:DXQ589849 EHL589849:EHM589849 ERH589849:ERI589849 FBD589849:FBE589849 FKZ589849:FLA589849 FUV589849:FUW589849 GER589849:GES589849 GON589849:GOO589849 GYJ589849:GYK589849 HIF589849:HIG589849 HSB589849:HSC589849 IBX589849:IBY589849 ILT589849:ILU589849 IVP589849:IVQ589849 JFL589849:JFM589849 JPH589849:JPI589849 JZD589849:JZE589849 KIZ589849:KJA589849 KSV589849:KSW589849 LCR589849:LCS589849 LMN589849:LMO589849 LWJ589849:LWK589849 MGF589849:MGG589849 MQB589849:MQC589849 MZX589849:MZY589849 NJT589849:NJU589849 NTP589849:NTQ589849 ODL589849:ODM589849 ONH589849:ONI589849 OXD589849:OXE589849 PGZ589849:PHA589849 PQV589849:PQW589849 QAR589849:QAS589849 QKN589849:QKO589849 QUJ589849:QUK589849 REF589849:REG589849 ROB589849:ROC589849 RXX589849:RXY589849 SHT589849:SHU589849 SRP589849:SRQ589849 TBL589849:TBM589849 TLH589849:TLI589849 TVD589849:TVE589849 UEZ589849:UFA589849 UOV589849:UOW589849 UYR589849:UYS589849 VIN589849:VIO589849 VSJ589849:VSK589849 WCF589849:WCG589849 WMB589849:WMC589849 WVX589849:WVY589849 Z655385:AA655385 JL655385:JM655385 TH655385:TI655385 ADD655385:ADE655385 AMZ655385:ANA655385 AWV655385:AWW655385 BGR655385:BGS655385 BQN655385:BQO655385 CAJ655385:CAK655385 CKF655385:CKG655385 CUB655385:CUC655385 DDX655385:DDY655385 DNT655385:DNU655385 DXP655385:DXQ655385 EHL655385:EHM655385 ERH655385:ERI655385 FBD655385:FBE655385 FKZ655385:FLA655385 FUV655385:FUW655385 GER655385:GES655385 GON655385:GOO655385 GYJ655385:GYK655385 HIF655385:HIG655385 HSB655385:HSC655385 IBX655385:IBY655385 ILT655385:ILU655385 IVP655385:IVQ655385 JFL655385:JFM655385 JPH655385:JPI655385 JZD655385:JZE655385 KIZ655385:KJA655385 KSV655385:KSW655385 LCR655385:LCS655385 LMN655385:LMO655385 LWJ655385:LWK655385 MGF655385:MGG655385 MQB655385:MQC655385 MZX655385:MZY655385 NJT655385:NJU655385 NTP655385:NTQ655385 ODL655385:ODM655385 ONH655385:ONI655385 OXD655385:OXE655385 PGZ655385:PHA655385 PQV655385:PQW655385 QAR655385:QAS655385 QKN655385:QKO655385 QUJ655385:QUK655385 REF655385:REG655385 ROB655385:ROC655385 RXX655385:RXY655385 SHT655385:SHU655385 SRP655385:SRQ655385 TBL655385:TBM655385 TLH655385:TLI655385 TVD655385:TVE655385 UEZ655385:UFA655385 UOV655385:UOW655385 UYR655385:UYS655385 VIN655385:VIO655385 VSJ655385:VSK655385 WCF655385:WCG655385 WMB655385:WMC655385 WVX655385:WVY655385 Z720921:AA720921 JL720921:JM720921 TH720921:TI720921 ADD720921:ADE720921 AMZ720921:ANA720921 AWV720921:AWW720921 BGR720921:BGS720921 BQN720921:BQO720921 CAJ720921:CAK720921 CKF720921:CKG720921 CUB720921:CUC720921 DDX720921:DDY720921 DNT720921:DNU720921 DXP720921:DXQ720921 EHL720921:EHM720921 ERH720921:ERI720921 FBD720921:FBE720921 FKZ720921:FLA720921 FUV720921:FUW720921 GER720921:GES720921 GON720921:GOO720921 GYJ720921:GYK720921 HIF720921:HIG720921 HSB720921:HSC720921 IBX720921:IBY720921 ILT720921:ILU720921 IVP720921:IVQ720921 JFL720921:JFM720921 JPH720921:JPI720921 JZD720921:JZE720921 KIZ720921:KJA720921 KSV720921:KSW720921 LCR720921:LCS720921 LMN720921:LMO720921 LWJ720921:LWK720921 MGF720921:MGG720921 MQB720921:MQC720921 MZX720921:MZY720921 NJT720921:NJU720921 NTP720921:NTQ720921 ODL720921:ODM720921 ONH720921:ONI720921 OXD720921:OXE720921 PGZ720921:PHA720921 PQV720921:PQW720921 QAR720921:QAS720921 QKN720921:QKO720921 QUJ720921:QUK720921 REF720921:REG720921 ROB720921:ROC720921 RXX720921:RXY720921 SHT720921:SHU720921 SRP720921:SRQ720921 TBL720921:TBM720921 TLH720921:TLI720921 TVD720921:TVE720921 UEZ720921:UFA720921 UOV720921:UOW720921 UYR720921:UYS720921 VIN720921:VIO720921 VSJ720921:VSK720921 WCF720921:WCG720921 WMB720921:WMC720921 WVX720921:WVY720921 Z786457:AA786457 JL786457:JM786457 TH786457:TI786457 ADD786457:ADE786457 AMZ786457:ANA786457 AWV786457:AWW786457 BGR786457:BGS786457 BQN786457:BQO786457 CAJ786457:CAK786457 CKF786457:CKG786457 CUB786457:CUC786457 DDX786457:DDY786457 DNT786457:DNU786457 DXP786457:DXQ786457 EHL786457:EHM786457 ERH786457:ERI786457 FBD786457:FBE786457 FKZ786457:FLA786457 FUV786457:FUW786457 GER786457:GES786457 GON786457:GOO786457 GYJ786457:GYK786457 HIF786457:HIG786457 HSB786457:HSC786457 IBX786457:IBY786457 ILT786457:ILU786457 IVP786457:IVQ786457 JFL786457:JFM786457 JPH786457:JPI786457 JZD786457:JZE786457 KIZ786457:KJA786457 KSV786457:KSW786457 LCR786457:LCS786457 LMN786457:LMO786457 LWJ786457:LWK786457 MGF786457:MGG786457 MQB786457:MQC786457 MZX786457:MZY786457 NJT786457:NJU786457 NTP786457:NTQ786457 ODL786457:ODM786457 ONH786457:ONI786457 OXD786457:OXE786457 PGZ786457:PHA786457 PQV786457:PQW786457 QAR786457:QAS786457 QKN786457:QKO786457 QUJ786457:QUK786457 REF786457:REG786457 ROB786457:ROC786457 RXX786457:RXY786457 SHT786457:SHU786457 SRP786457:SRQ786457 TBL786457:TBM786457 TLH786457:TLI786457 TVD786457:TVE786457 UEZ786457:UFA786457 UOV786457:UOW786457 UYR786457:UYS786457 VIN786457:VIO786457 VSJ786457:VSK786457 WCF786457:WCG786457 WMB786457:WMC786457 WVX786457:WVY786457 Z851993:AA851993 JL851993:JM851993 TH851993:TI851993 ADD851993:ADE851993 AMZ851993:ANA851993 AWV851993:AWW851993 BGR851993:BGS851993 BQN851993:BQO851993 CAJ851993:CAK851993 CKF851993:CKG851993 CUB851993:CUC851993 DDX851993:DDY851993 DNT851993:DNU851993 DXP851993:DXQ851993 EHL851993:EHM851993 ERH851993:ERI851993 FBD851993:FBE851993 FKZ851993:FLA851993 FUV851993:FUW851993 GER851993:GES851993 GON851993:GOO851993 GYJ851993:GYK851993 HIF851993:HIG851993 HSB851993:HSC851993 IBX851993:IBY851993 ILT851993:ILU851993 IVP851993:IVQ851993 JFL851993:JFM851993 JPH851993:JPI851993 JZD851993:JZE851993 KIZ851993:KJA851993 KSV851993:KSW851993 LCR851993:LCS851993 LMN851993:LMO851993 LWJ851993:LWK851993 MGF851993:MGG851993 MQB851993:MQC851993 MZX851993:MZY851993 NJT851993:NJU851993 NTP851993:NTQ851993 ODL851993:ODM851993 ONH851993:ONI851993 OXD851993:OXE851993 PGZ851993:PHA851993 PQV851993:PQW851993 QAR851993:QAS851993 QKN851993:QKO851993 QUJ851993:QUK851993 REF851993:REG851993 ROB851993:ROC851993 RXX851993:RXY851993 SHT851993:SHU851993 SRP851993:SRQ851993 TBL851993:TBM851993 TLH851993:TLI851993 TVD851993:TVE851993 UEZ851993:UFA851993 UOV851993:UOW851993 UYR851993:UYS851993 VIN851993:VIO851993 VSJ851993:VSK851993 WCF851993:WCG851993 WMB851993:WMC851993 WVX851993:WVY851993 Z917529:AA917529 JL917529:JM917529 TH917529:TI917529 ADD917529:ADE917529 AMZ917529:ANA917529 AWV917529:AWW917529 BGR917529:BGS917529 BQN917529:BQO917529 CAJ917529:CAK917529 CKF917529:CKG917529 CUB917529:CUC917529 DDX917529:DDY917529 DNT917529:DNU917529 DXP917529:DXQ917529 EHL917529:EHM917529 ERH917529:ERI917529 FBD917529:FBE917529 FKZ917529:FLA917529 FUV917529:FUW917529 GER917529:GES917529 GON917529:GOO917529 GYJ917529:GYK917529 HIF917529:HIG917529 HSB917529:HSC917529 IBX917529:IBY917529 ILT917529:ILU917529 IVP917529:IVQ917529 JFL917529:JFM917529 JPH917529:JPI917529 JZD917529:JZE917529 KIZ917529:KJA917529 KSV917529:KSW917529 LCR917529:LCS917529 LMN917529:LMO917529 LWJ917529:LWK917529 MGF917529:MGG917529 MQB917529:MQC917529 MZX917529:MZY917529 NJT917529:NJU917529 NTP917529:NTQ917529 ODL917529:ODM917529 ONH917529:ONI917529 OXD917529:OXE917529 PGZ917529:PHA917529 PQV917529:PQW917529 QAR917529:QAS917529 QKN917529:QKO917529 QUJ917529:QUK917529 REF917529:REG917529 ROB917529:ROC917529 RXX917529:RXY917529 SHT917529:SHU917529 SRP917529:SRQ917529 TBL917529:TBM917529 TLH917529:TLI917529 TVD917529:TVE917529 UEZ917529:UFA917529 UOV917529:UOW917529 UYR917529:UYS917529 VIN917529:VIO917529 VSJ917529:VSK917529 WCF917529:WCG917529 WMB917529:WMC917529 WVX917529:WVY917529 Z983065:AA983065 JL983065:JM983065 TH983065:TI983065 ADD983065:ADE983065 AMZ983065:ANA983065 AWV983065:AWW983065 BGR983065:BGS983065 BQN983065:BQO983065 CAJ983065:CAK983065 CKF983065:CKG983065 CUB983065:CUC983065 DDX983065:DDY983065 DNT983065:DNU983065 DXP983065:DXQ983065 EHL983065:EHM983065 ERH983065:ERI983065 FBD983065:FBE983065 FKZ983065:FLA983065 FUV983065:FUW983065 GER983065:GES983065 GON983065:GOO983065 GYJ983065:GYK983065 HIF983065:HIG983065 HSB983065:HSC983065 IBX983065:IBY983065 ILT983065:ILU983065 IVP983065:IVQ983065 JFL983065:JFM983065 JPH983065:JPI983065 JZD983065:JZE983065 KIZ983065:KJA983065 KSV983065:KSW983065 LCR983065:LCS983065 LMN983065:LMO983065 LWJ983065:LWK983065 MGF983065:MGG983065 MQB983065:MQC983065 MZX983065:MZY983065 NJT983065:NJU983065 NTP983065:NTQ983065 ODL983065:ODM983065 ONH983065:ONI983065 OXD983065:OXE983065 PGZ983065:PHA983065 PQV983065:PQW983065 QAR983065:QAS983065 QKN983065:QKO983065 QUJ983065:QUK983065 REF983065:REG983065 ROB983065:ROC983065 RXX983065:RXY983065 SHT983065:SHU983065 SRP983065:SRQ983065 TBL983065:TBM983065 TLH983065:TLI983065 TVD983065:TVE983065 UEZ983065:UFA983065 UOV983065:UOW983065 UYR983065:UYS983065 VIN983065:VIO983065 VSJ983065:VSK983065 WCF983065:WCG983065 WMB983065:WMC983065 WVX983065:WVY983065 WWH29:WWI29 WML29:WMM29 Z29:AA29 JV29:JW29 TR29:TS29 ADN29:ADO29 ANJ29:ANK29 AXF29:AXG29 BHB29:BHC29 BQX29:BQY29 CAT29:CAU29 CKP29:CKQ29 CUL29:CUM29 DEH29:DEI29 DOD29:DOE29 DXZ29:DYA29 EHV29:EHW29 ERR29:ERS29 FBN29:FBO29 FLJ29:FLK29 FVF29:FVG29 GFB29:GFC29 GOX29:GOY29 GYT29:GYU29 HIP29:HIQ29 HSL29:HSM29 ICH29:ICI29 IMD29:IME29 IVZ29:IWA29 JFV29:JFW29 JPR29:JPS29 JZN29:JZO29 KJJ29:KJK29 KTF29:KTG29 LDB29:LDC29 LMX29:LMY29 LWT29:LWU29 MGP29:MGQ29 MQL29:MQM29 NAH29:NAI29 NKD29:NKE29 NTZ29:NUA29 ODV29:ODW29 ONR29:ONS29 OXN29:OXO29 PHJ29:PHK29 PRF29:PRG29 QBB29:QBC29 QKX29:QKY29 QUT29:QUU29 REP29:REQ29 ROL29:ROM29 RYH29:RYI29 SID29:SIE29 SRZ29:SSA29 TBV29:TBW29 TLR29:TLS29 TVN29:TVO29 UFJ29:UFK29 UPF29:UPG29 UZB29:UZC29 VIX29:VIY29 VST29:VSU29 WCP29:WCQ29 WWH25:WWI25 WML25:WMM25 Z25:AA25 JV25:JW25 TR25:TS25 ADN25:ADO25 ANJ25:ANK25 AXF25:AXG25 BHB25:BHC25 BQX25:BQY25 CAT25:CAU25 CKP25:CKQ25 CUL25:CUM25 DEH25:DEI25 DOD25:DOE25 DXZ25:DYA25 EHV25:EHW25 ERR25:ERS25 FBN25:FBO25 FLJ25:FLK25 FVF25:FVG25 GFB25:GFC25 GOX25:GOY25 GYT25:GYU25 HIP25:HIQ25 HSL25:HSM25 ICH25:ICI25 IMD25:IME25 IVZ25:IWA25 JFV25:JFW25 JPR25:JPS25 JZN25:JZO25 KJJ25:KJK25 KTF25:KTG25 LDB25:LDC25 LMX25:LMY25 LWT25:LWU25 MGP25:MGQ25 MQL25:MQM25 NAH25:NAI25 NKD25:NKE25 NTZ25:NUA25 ODV25:ODW25 ONR25:ONS25 OXN25:OXO25 PHJ25:PHK25 PRF25:PRG25 QBB25:QBC25 QKX25:QKY25 QUT25:QUU25 REP25:REQ25 ROL25:ROM25 RYH25:RYI25 SID25:SIE25 SRZ25:SSA25 TBV25:TBW25 TLR25:TLS25 TVN25:TVO25 UFJ25:UFK25 UPF25:UPG25 UZB25:UZC25 VIX25:VIY25 VST25:VSU25 WCP25:WCQ2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WWE983061:WWE983065 JS19:JS23 TO19:TO23 ADK19:ADK23 ANG19:ANG23 AXC19:AXC23 BGY19:BGY23 BQU19:BQU23 CAQ19:CAQ23 CKM19:CKM23 CUI19:CUI23 DEE19:DEE23 DOA19:DOA23 DXW19:DXW23 EHS19:EHS23 ERO19:ERO23 FBK19:FBK23 FLG19:FLG23 FVC19:FVC23 GEY19:GEY23 GOU19:GOU23 GYQ19:GYQ23 HIM19:HIM23 HSI19:HSI23 ICE19:ICE23 IMA19:IMA23 IVW19:IVW23 JFS19:JFS23 JPO19:JPO23 JZK19:JZK23 KJG19:KJG23 KTC19:KTC23 LCY19:LCY23 LMU19:LMU23 LWQ19:LWQ23 MGM19:MGM23 MQI19:MQI23 NAE19:NAE23 NKA19:NKA23 NTW19:NTW23 ODS19:ODS23 ONO19:ONO23 OXK19:OXK23 PHG19:PHG23 PRC19:PRC23 QAY19:QAY23 QKU19:QKU23 QUQ19:QUQ23 REM19:REM23 ROI19:ROI23 RYE19:RYE23 SIA19:SIA23 SRW19:SRW23 TBS19:TBS23 TLO19:TLO23 TVK19:TVK23 UFG19:UFG23 UPC19:UPC23 UYY19:UYY23 VIU19:VIU23 VSQ19:VSQ23 WCM19:WCM23 WMI19:WMI23 WWE19:WWE23 AG65557:AG65561 JS65557:JS65561 TO65557:TO65561 ADK65557:ADK65561 ANG65557:ANG65561 AXC65557:AXC65561 BGY65557:BGY65561 BQU65557:BQU65561 CAQ65557:CAQ65561 CKM65557:CKM65561 CUI65557:CUI65561 DEE65557:DEE65561 DOA65557:DOA65561 DXW65557:DXW65561 EHS65557:EHS65561 ERO65557:ERO65561 FBK65557:FBK65561 FLG65557:FLG65561 FVC65557:FVC65561 GEY65557:GEY65561 GOU65557:GOU65561 GYQ65557:GYQ65561 HIM65557:HIM65561 HSI65557:HSI65561 ICE65557:ICE65561 IMA65557:IMA65561 IVW65557:IVW65561 JFS65557:JFS65561 JPO65557:JPO65561 JZK65557:JZK65561 KJG65557:KJG65561 KTC65557:KTC65561 LCY65557:LCY65561 LMU65557:LMU65561 LWQ65557:LWQ65561 MGM65557:MGM65561 MQI65557:MQI65561 NAE65557:NAE65561 NKA65557:NKA65561 NTW65557:NTW65561 ODS65557:ODS65561 ONO65557:ONO65561 OXK65557:OXK65561 PHG65557:PHG65561 PRC65557:PRC65561 QAY65557:QAY65561 QKU65557:QKU65561 QUQ65557:QUQ65561 REM65557:REM65561 ROI65557:ROI65561 RYE65557:RYE65561 SIA65557:SIA65561 SRW65557:SRW65561 TBS65557:TBS65561 TLO65557:TLO65561 TVK65557:TVK65561 UFG65557:UFG65561 UPC65557:UPC65561 UYY65557:UYY65561 VIU65557:VIU65561 VSQ65557:VSQ65561 WCM65557:WCM65561 WMI65557:WMI65561 WWE65557:WWE65561 AG131093:AG131097 JS131093:JS131097 TO131093:TO131097 ADK131093:ADK131097 ANG131093:ANG131097 AXC131093:AXC131097 BGY131093:BGY131097 BQU131093:BQU131097 CAQ131093:CAQ131097 CKM131093:CKM131097 CUI131093:CUI131097 DEE131093:DEE131097 DOA131093:DOA131097 DXW131093:DXW131097 EHS131093:EHS131097 ERO131093:ERO131097 FBK131093:FBK131097 FLG131093:FLG131097 FVC131093:FVC131097 GEY131093:GEY131097 GOU131093:GOU131097 GYQ131093:GYQ131097 HIM131093:HIM131097 HSI131093:HSI131097 ICE131093:ICE131097 IMA131093:IMA131097 IVW131093:IVW131097 JFS131093:JFS131097 JPO131093:JPO131097 JZK131093:JZK131097 KJG131093:KJG131097 KTC131093:KTC131097 LCY131093:LCY131097 LMU131093:LMU131097 LWQ131093:LWQ131097 MGM131093:MGM131097 MQI131093:MQI131097 NAE131093:NAE131097 NKA131093:NKA131097 NTW131093:NTW131097 ODS131093:ODS131097 ONO131093:ONO131097 OXK131093:OXK131097 PHG131093:PHG131097 PRC131093:PRC131097 QAY131093:QAY131097 QKU131093:QKU131097 QUQ131093:QUQ131097 REM131093:REM131097 ROI131093:ROI131097 RYE131093:RYE131097 SIA131093:SIA131097 SRW131093:SRW131097 TBS131093:TBS131097 TLO131093:TLO131097 TVK131093:TVK131097 UFG131093:UFG131097 UPC131093:UPC131097 UYY131093:UYY131097 VIU131093:VIU131097 VSQ131093:VSQ131097 WCM131093:WCM131097 WMI131093:WMI131097 WWE131093:WWE131097 AG196629:AG196633 JS196629:JS196633 TO196629:TO196633 ADK196629:ADK196633 ANG196629:ANG196633 AXC196629:AXC196633 BGY196629:BGY196633 BQU196629:BQU196633 CAQ196629:CAQ196633 CKM196629:CKM196633 CUI196629:CUI196633 DEE196629:DEE196633 DOA196629:DOA196633 DXW196629:DXW196633 EHS196629:EHS196633 ERO196629:ERO196633 FBK196629:FBK196633 FLG196629:FLG196633 FVC196629:FVC196633 GEY196629:GEY196633 GOU196629:GOU196633 GYQ196629:GYQ196633 HIM196629:HIM196633 HSI196629:HSI196633 ICE196629:ICE196633 IMA196629:IMA196633 IVW196629:IVW196633 JFS196629:JFS196633 JPO196629:JPO196633 JZK196629:JZK196633 KJG196629:KJG196633 KTC196629:KTC196633 LCY196629:LCY196633 LMU196629:LMU196633 LWQ196629:LWQ196633 MGM196629:MGM196633 MQI196629:MQI196633 NAE196629:NAE196633 NKA196629:NKA196633 NTW196629:NTW196633 ODS196629:ODS196633 ONO196629:ONO196633 OXK196629:OXK196633 PHG196629:PHG196633 PRC196629:PRC196633 QAY196629:QAY196633 QKU196629:QKU196633 QUQ196629:QUQ196633 REM196629:REM196633 ROI196629:ROI196633 RYE196629:RYE196633 SIA196629:SIA196633 SRW196629:SRW196633 TBS196629:TBS196633 TLO196629:TLO196633 TVK196629:TVK196633 UFG196629:UFG196633 UPC196629:UPC196633 UYY196629:UYY196633 VIU196629:VIU196633 VSQ196629:VSQ196633 WCM196629:WCM196633 WMI196629:WMI196633 WWE196629:WWE196633 AG262165:AG262169 JS262165:JS262169 TO262165:TO262169 ADK262165:ADK262169 ANG262165:ANG262169 AXC262165:AXC262169 BGY262165:BGY262169 BQU262165:BQU262169 CAQ262165:CAQ262169 CKM262165:CKM262169 CUI262165:CUI262169 DEE262165:DEE262169 DOA262165:DOA262169 DXW262165:DXW262169 EHS262165:EHS262169 ERO262165:ERO262169 FBK262165:FBK262169 FLG262165:FLG262169 FVC262165:FVC262169 GEY262165:GEY262169 GOU262165:GOU262169 GYQ262165:GYQ262169 HIM262165:HIM262169 HSI262165:HSI262169 ICE262165:ICE262169 IMA262165:IMA262169 IVW262165:IVW262169 JFS262165:JFS262169 JPO262165:JPO262169 JZK262165:JZK262169 KJG262165:KJG262169 KTC262165:KTC262169 LCY262165:LCY262169 LMU262165:LMU262169 LWQ262165:LWQ262169 MGM262165:MGM262169 MQI262165:MQI262169 NAE262165:NAE262169 NKA262165:NKA262169 NTW262165:NTW262169 ODS262165:ODS262169 ONO262165:ONO262169 OXK262165:OXK262169 PHG262165:PHG262169 PRC262165:PRC262169 QAY262165:QAY262169 QKU262165:QKU262169 QUQ262165:QUQ262169 REM262165:REM262169 ROI262165:ROI262169 RYE262165:RYE262169 SIA262165:SIA262169 SRW262165:SRW262169 TBS262165:TBS262169 TLO262165:TLO262169 TVK262165:TVK262169 UFG262165:UFG262169 UPC262165:UPC262169 UYY262165:UYY262169 VIU262165:VIU262169 VSQ262165:VSQ262169 WCM262165:WCM262169 WMI262165:WMI262169 WWE262165:WWE262169 AG327701:AG327705 JS327701:JS327705 TO327701:TO327705 ADK327701:ADK327705 ANG327701:ANG327705 AXC327701:AXC327705 BGY327701:BGY327705 BQU327701:BQU327705 CAQ327701:CAQ327705 CKM327701:CKM327705 CUI327701:CUI327705 DEE327701:DEE327705 DOA327701:DOA327705 DXW327701:DXW327705 EHS327701:EHS327705 ERO327701:ERO327705 FBK327701:FBK327705 FLG327701:FLG327705 FVC327701:FVC327705 GEY327701:GEY327705 GOU327701:GOU327705 GYQ327701:GYQ327705 HIM327701:HIM327705 HSI327701:HSI327705 ICE327701:ICE327705 IMA327701:IMA327705 IVW327701:IVW327705 JFS327701:JFS327705 JPO327701:JPO327705 JZK327701:JZK327705 KJG327701:KJG327705 KTC327701:KTC327705 LCY327701:LCY327705 LMU327701:LMU327705 LWQ327701:LWQ327705 MGM327701:MGM327705 MQI327701:MQI327705 NAE327701:NAE327705 NKA327701:NKA327705 NTW327701:NTW327705 ODS327701:ODS327705 ONO327701:ONO327705 OXK327701:OXK327705 PHG327701:PHG327705 PRC327701:PRC327705 QAY327701:QAY327705 QKU327701:QKU327705 QUQ327701:QUQ327705 REM327701:REM327705 ROI327701:ROI327705 RYE327701:RYE327705 SIA327701:SIA327705 SRW327701:SRW327705 TBS327701:TBS327705 TLO327701:TLO327705 TVK327701:TVK327705 UFG327701:UFG327705 UPC327701:UPC327705 UYY327701:UYY327705 VIU327701:VIU327705 VSQ327701:VSQ327705 WCM327701:WCM327705 WMI327701:WMI327705 WWE327701:WWE327705 AG393237:AG393241 JS393237:JS393241 TO393237:TO393241 ADK393237:ADK393241 ANG393237:ANG393241 AXC393237:AXC393241 BGY393237:BGY393241 BQU393237:BQU393241 CAQ393237:CAQ393241 CKM393237:CKM393241 CUI393237:CUI393241 DEE393237:DEE393241 DOA393237:DOA393241 DXW393237:DXW393241 EHS393237:EHS393241 ERO393237:ERO393241 FBK393237:FBK393241 FLG393237:FLG393241 FVC393237:FVC393241 GEY393237:GEY393241 GOU393237:GOU393241 GYQ393237:GYQ393241 HIM393237:HIM393241 HSI393237:HSI393241 ICE393237:ICE393241 IMA393237:IMA393241 IVW393237:IVW393241 JFS393237:JFS393241 JPO393237:JPO393241 JZK393237:JZK393241 KJG393237:KJG393241 KTC393237:KTC393241 LCY393237:LCY393241 LMU393237:LMU393241 LWQ393237:LWQ393241 MGM393237:MGM393241 MQI393237:MQI393241 NAE393237:NAE393241 NKA393237:NKA393241 NTW393237:NTW393241 ODS393237:ODS393241 ONO393237:ONO393241 OXK393237:OXK393241 PHG393237:PHG393241 PRC393237:PRC393241 QAY393237:QAY393241 QKU393237:QKU393241 QUQ393237:QUQ393241 REM393237:REM393241 ROI393237:ROI393241 RYE393237:RYE393241 SIA393237:SIA393241 SRW393237:SRW393241 TBS393237:TBS393241 TLO393237:TLO393241 TVK393237:TVK393241 UFG393237:UFG393241 UPC393237:UPC393241 UYY393237:UYY393241 VIU393237:VIU393241 VSQ393237:VSQ393241 WCM393237:WCM393241 WMI393237:WMI393241 WWE393237:WWE393241 AG458773:AG458777 JS458773:JS458777 TO458773:TO458777 ADK458773:ADK458777 ANG458773:ANG458777 AXC458773:AXC458777 BGY458773:BGY458777 BQU458773:BQU458777 CAQ458773:CAQ458777 CKM458773:CKM458777 CUI458773:CUI458777 DEE458773:DEE458777 DOA458773:DOA458777 DXW458773:DXW458777 EHS458773:EHS458777 ERO458773:ERO458777 FBK458773:FBK458777 FLG458773:FLG458777 FVC458773:FVC458777 GEY458773:GEY458777 GOU458773:GOU458777 GYQ458773:GYQ458777 HIM458773:HIM458777 HSI458773:HSI458777 ICE458773:ICE458777 IMA458773:IMA458777 IVW458773:IVW458777 JFS458773:JFS458777 JPO458773:JPO458777 JZK458773:JZK458777 KJG458773:KJG458777 KTC458773:KTC458777 LCY458773:LCY458777 LMU458773:LMU458777 LWQ458773:LWQ458777 MGM458773:MGM458777 MQI458773:MQI458777 NAE458773:NAE458777 NKA458773:NKA458777 NTW458773:NTW458777 ODS458773:ODS458777 ONO458773:ONO458777 OXK458773:OXK458777 PHG458773:PHG458777 PRC458773:PRC458777 QAY458773:QAY458777 QKU458773:QKU458777 QUQ458773:QUQ458777 REM458773:REM458777 ROI458773:ROI458777 RYE458773:RYE458777 SIA458773:SIA458777 SRW458773:SRW458777 TBS458773:TBS458777 TLO458773:TLO458777 TVK458773:TVK458777 UFG458773:UFG458777 UPC458773:UPC458777 UYY458773:UYY458777 VIU458773:VIU458777 VSQ458773:VSQ458777 WCM458773:WCM458777 WMI458773:WMI458777 WWE458773:WWE458777 AG524309:AG524313 JS524309:JS524313 TO524309:TO524313 ADK524309:ADK524313 ANG524309:ANG524313 AXC524309:AXC524313 BGY524309:BGY524313 BQU524309:BQU524313 CAQ524309:CAQ524313 CKM524309:CKM524313 CUI524309:CUI524313 DEE524309:DEE524313 DOA524309:DOA524313 DXW524309:DXW524313 EHS524309:EHS524313 ERO524309:ERO524313 FBK524309:FBK524313 FLG524309:FLG524313 FVC524309:FVC524313 GEY524309:GEY524313 GOU524309:GOU524313 GYQ524309:GYQ524313 HIM524309:HIM524313 HSI524309:HSI524313 ICE524309:ICE524313 IMA524309:IMA524313 IVW524309:IVW524313 JFS524309:JFS524313 JPO524309:JPO524313 JZK524309:JZK524313 KJG524309:KJG524313 KTC524309:KTC524313 LCY524309:LCY524313 LMU524309:LMU524313 LWQ524309:LWQ524313 MGM524309:MGM524313 MQI524309:MQI524313 NAE524309:NAE524313 NKA524309:NKA524313 NTW524309:NTW524313 ODS524309:ODS524313 ONO524309:ONO524313 OXK524309:OXK524313 PHG524309:PHG524313 PRC524309:PRC524313 QAY524309:QAY524313 QKU524309:QKU524313 QUQ524309:QUQ524313 REM524309:REM524313 ROI524309:ROI524313 RYE524309:RYE524313 SIA524309:SIA524313 SRW524309:SRW524313 TBS524309:TBS524313 TLO524309:TLO524313 TVK524309:TVK524313 UFG524309:UFG524313 UPC524309:UPC524313 UYY524309:UYY524313 VIU524309:VIU524313 VSQ524309:VSQ524313 WCM524309:WCM524313 WMI524309:WMI524313 WWE524309:WWE524313 AG589845:AG589849 JS589845:JS589849 TO589845:TO589849 ADK589845:ADK589849 ANG589845:ANG589849 AXC589845:AXC589849 BGY589845:BGY589849 BQU589845:BQU589849 CAQ589845:CAQ589849 CKM589845:CKM589849 CUI589845:CUI589849 DEE589845:DEE589849 DOA589845:DOA589849 DXW589845:DXW589849 EHS589845:EHS589849 ERO589845:ERO589849 FBK589845:FBK589849 FLG589845:FLG589849 FVC589845:FVC589849 GEY589845:GEY589849 GOU589845:GOU589849 GYQ589845:GYQ589849 HIM589845:HIM589849 HSI589845:HSI589849 ICE589845:ICE589849 IMA589845:IMA589849 IVW589845:IVW589849 JFS589845:JFS589849 JPO589845:JPO589849 JZK589845:JZK589849 KJG589845:KJG589849 KTC589845:KTC589849 LCY589845:LCY589849 LMU589845:LMU589849 LWQ589845:LWQ589849 MGM589845:MGM589849 MQI589845:MQI589849 NAE589845:NAE589849 NKA589845:NKA589849 NTW589845:NTW589849 ODS589845:ODS589849 ONO589845:ONO589849 OXK589845:OXK589849 PHG589845:PHG589849 PRC589845:PRC589849 QAY589845:QAY589849 QKU589845:QKU589849 QUQ589845:QUQ589849 REM589845:REM589849 ROI589845:ROI589849 RYE589845:RYE589849 SIA589845:SIA589849 SRW589845:SRW589849 TBS589845:TBS589849 TLO589845:TLO589849 TVK589845:TVK589849 UFG589845:UFG589849 UPC589845:UPC589849 UYY589845:UYY589849 VIU589845:VIU589849 VSQ589845:VSQ589849 WCM589845:WCM589849 WMI589845:WMI589849 WWE589845:WWE589849 AG655381:AG655385 JS655381:JS655385 TO655381:TO655385 ADK655381:ADK655385 ANG655381:ANG655385 AXC655381:AXC655385 BGY655381:BGY655385 BQU655381:BQU655385 CAQ655381:CAQ655385 CKM655381:CKM655385 CUI655381:CUI655385 DEE655381:DEE655385 DOA655381:DOA655385 DXW655381:DXW655385 EHS655381:EHS655385 ERO655381:ERO655385 FBK655381:FBK655385 FLG655381:FLG655385 FVC655381:FVC655385 GEY655381:GEY655385 GOU655381:GOU655385 GYQ655381:GYQ655385 HIM655381:HIM655385 HSI655381:HSI655385 ICE655381:ICE655385 IMA655381:IMA655385 IVW655381:IVW655385 JFS655381:JFS655385 JPO655381:JPO655385 JZK655381:JZK655385 KJG655381:KJG655385 KTC655381:KTC655385 LCY655381:LCY655385 LMU655381:LMU655385 LWQ655381:LWQ655385 MGM655381:MGM655385 MQI655381:MQI655385 NAE655381:NAE655385 NKA655381:NKA655385 NTW655381:NTW655385 ODS655381:ODS655385 ONO655381:ONO655385 OXK655381:OXK655385 PHG655381:PHG655385 PRC655381:PRC655385 QAY655381:QAY655385 QKU655381:QKU655385 QUQ655381:QUQ655385 REM655381:REM655385 ROI655381:ROI655385 RYE655381:RYE655385 SIA655381:SIA655385 SRW655381:SRW655385 TBS655381:TBS655385 TLO655381:TLO655385 TVK655381:TVK655385 UFG655381:UFG655385 UPC655381:UPC655385 UYY655381:UYY655385 VIU655381:VIU655385 VSQ655381:VSQ655385 WCM655381:WCM655385 WMI655381:WMI655385 WWE655381:WWE655385 AG720917:AG720921 JS720917:JS720921 TO720917:TO720921 ADK720917:ADK720921 ANG720917:ANG720921 AXC720917:AXC720921 BGY720917:BGY720921 BQU720917:BQU720921 CAQ720917:CAQ720921 CKM720917:CKM720921 CUI720917:CUI720921 DEE720917:DEE720921 DOA720917:DOA720921 DXW720917:DXW720921 EHS720917:EHS720921 ERO720917:ERO720921 FBK720917:FBK720921 FLG720917:FLG720921 FVC720917:FVC720921 GEY720917:GEY720921 GOU720917:GOU720921 GYQ720917:GYQ720921 HIM720917:HIM720921 HSI720917:HSI720921 ICE720917:ICE720921 IMA720917:IMA720921 IVW720917:IVW720921 JFS720917:JFS720921 JPO720917:JPO720921 JZK720917:JZK720921 KJG720917:KJG720921 KTC720917:KTC720921 LCY720917:LCY720921 LMU720917:LMU720921 LWQ720917:LWQ720921 MGM720917:MGM720921 MQI720917:MQI720921 NAE720917:NAE720921 NKA720917:NKA720921 NTW720917:NTW720921 ODS720917:ODS720921 ONO720917:ONO720921 OXK720917:OXK720921 PHG720917:PHG720921 PRC720917:PRC720921 QAY720917:QAY720921 QKU720917:QKU720921 QUQ720917:QUQ720921 REM720917:REM720921 ROI720917:ROI720921 RYE720917:RYE720921 SIA720917:SIA720921 SRW720917:SRW720921 TBS720917:TBS720921 TLO720917:TLO720921 TVK720917:TVK720921 UFG720917:UFG720921 UPC720917:UPC720921 UYY720917:UYY720921 VIU720917:VIU720921 VSQ720917:VSQ720921 WCM720917:WCM720921 WMI720917:WMI720921 WWE720917:WWE720921 AG786453:AG786457 JS786453:JS786457 TO786453:TO786457 ADK786453:ADK786457 ANG786453:ANG786457 AXC786453:AXC786457 BGY786453:BGY786457 BQU786453:BQU786457 CAQ786453:CAQ786457 CKM786453:CKM786457 CUI786453:CUI786457 DEE786453:DEE786457 DOA786453:DOA786457 DXW786453:DXW786457 EHS786453:EHS786457 ERO786453:ERO786457 FBK786453:FBK786457 FLG786453:FLG786457 FVC786453:FVC786457 GEY786453:GEY786457 GOU786453:GOU786457 GYQ786453:GYQ786457 HIM786453:HIM786457 HSI786453:HSI786457 ICE786453:ICE786457 IMA786453:IMA786457 IVW786453:IVW786457 JFS786453:JFS786457 JPO786453:JPO786457 JZK786453:JZK786457 KJG786453:KJG786457 KTC786453:KTC786457 LCY786453:LCY786457 LMU786453:LMU786457 LWQ786453:LWQ786457 MGM786453:MGM786457 MQI786453:MQI786457 NAE786453:NAE786457 NKA786453:NKA786457 NTW786453:NTW786457 ODS786453:ODS786457 ONO786453:ONO786457 OXK786453:OXK786457 PHG786453:PHG786457 PRC786453:PRC786457 QAY786453:QAY786457 QKU786453:QKU786457 QUQ786453:QUQ786457 REM786453:REM786457 ROI786453:ROI786457 RYE786453:RYE786457 SIA786453:SIA786457 SRW786453:SRW786457 TBS786453:TBS786457 TLO786453:TLO786457 TVK786453:TVK786457 UFG786453:UFG786457 UPC786453:UPC786457 UYY786453:UYY786457 VIU786453:VIU786457 VSQ786453:VSQ786457 WCM786453:WCM786457 WMI786453:WMI786457 WWE786453:WWE786457 AG851989:AG851993 JS851989:JS851993 TO851989:TO851993 ADK851989:ADK851993 ANG851989:ANG851993 AXC851989:AXC851993 BGY851989:BGY851993 BQU851989:BQU851993 CAQ851989:CAQ851993 CKM851989:CKM851993 CUI851989:CUI851993 DEE851989:DEE851993 DOA851989:DOA851993 DXW851989:DXW851993 EHS851989:EHS851993 ERO851989:ERO851993 FBK851989:FBK851993 FLG851989:FLG851993 FVC851989:FVC851993 GEY851989:GEY851993 GOU851989:GOU851993 GYQ851989:GYQ851993 HIM851989:HIM851993 HSI851989:HSI851993 ICE851989:ICE851993 IMA851989:IMA851993 IVW851989:IVW851993 JFS851989:JFS851993 JPO851989:JPO851993 JZK851989:JZK851993 KJG851989:KJG851993 KTC851989:KTC851993 LCY851989:LCY851993 LMU851989:LMU851993 LWQ851989:LWQ851993 MGM851989:MGM851993 MQI851989:MQI851993 NAE851989:NAE851993 NKA851989:NKA851993 NTW851989:NTW851993 ODS851989:ODS851993 ONO851989:ONO851993 OXK851989:OXK851993 PHG851989:PHG851993 PRC851989:PRC851993 QAY851989:QAY851993 QKU851989:QKU851993 QUQ851989:QUQ851993 REM851989:REM851993 ROI851989:ROI851993 RYE851989:RYE851993 SIA851989:SIA851993 SRW851989:SRW851993 TBS851989:TBS851993 TLO851989:TLO851993 TVK851989:TVK851993 UFG851989:UFG851993 UPC851989:UPC851993 UYY851989:UYY851993 VIU851989:VIU851993 VSQ851989:VSQ851993 WCM851989:WCM851993 WMI851989:WMI851993 WWE851989:WWE851993 AG917525:AG917529 JS917525:JS917529 TO917525:TO917529 ADK917525:ADK917529 ANG917525:ANG917529 AXC917525:AXC917529 BGY917525:BGY917529 BQU917525:BQU917529 CAQ917525:CAQ917529 CKM917525:CKM917529 CUI917525:CUI917529 DEE917525:DEE917529 DOA917525:DOA917529 DXW917525:DXW917529 EHS917525:EHS917529 ERO917525:ERO917529 FBK917525:FBK917529 FLG917525:FLG917529 FVC917525:FVC917529 GEY917525:GEY917529 GOU917525:GOU917529 GYQ917525:GYQ917529 HIM917525:HIM917529 HSI917525:HSI917529 ICE917525:ICE917529 IMA917525:IMA917529 IVW917525:IVW917529 JFS917525:JFS917529 JPO917525:JPO917529 JZK917525:JZK917529 KJG917525:KJG917529 KTC917525:KTC917529 LCY917525:LCY917529 LMU917525:LMU917529 LWQ917525:LWQ917529 MGM917525:MGM917529 MQI917525:MQI917529 NAE917525:NAE917529 NKA917525:NKA917529 NTW917525:NTW917529 ODS917525:ODS917529 ONO917525:ONO917529 OXK917525:OXK917529 PHG917525:PHG917529 PRC917525:PRC917529 QAY917525:QAY917529 QKU917525:QKU917529 QUQ917525:QUQ917529 REM917525:REM917529 ROI917525:ROI917529 RYE917525:RYE917529 SIA917525:SIA917529 SRW917525:SRW917529 TBS917525:TBS917529 TLO917525:TLO917529 TVK917525:TVK917529 UFG917525:UFG917529 UPC917525:UPC917529 UYY917525:UYY917529 VIU917525:VIU917529 VSQ917525:VSQ917529 WCM917525:WCM917529 WMI917525:WMI917529 WWE917525:WWE917529 AG983061:AG983065 JS983061:JS983065 TO983061:TO983065 ADK983061:ADK983065 ANG983061:ANG983065 AXC983061:AXC983065 BGY983061:BGY983065 BQU983061:BQU983065 CAQ983061:CAQ983065 CKM983061:CKM983065 CUI983061:CUI983065 DEE983061:DEE983065 DOA983061:DOA983065 DXW983061:DXW983065 EHS983061:EHS983065 ERO983061:ERO983065 FBK983061:FBK983065 FLG983061:FLG983065 FVC983061:FVC983065 GEY983061:GEY983065 GOU983061:GOU983065 GYQ983061:GYQ983065 HIM983061:HIM983065 HSI983061:HSI983065 ICE983061:ICE983065 IMA983061:IMA983065 IVW983061:IVW983065 JFS983061:JFS983065 JPO983061:JPO983065 JZK983061:JZK983065 KJG983061:KJG983065 KTC983061:KTC983065 LCY983061:LCY983065 LMU983061:LMU983065 LWQ983061:LWQ983065 MGM983061:MGM983065 MQI983061:MQI983065 NAE983061:NAE983065 NKA983061:NKA983065 NTW983061:NTW983065 ODS983061:ODS983065 ONO983061:ONO983065 OXK983061:OXK983065 PHG983061:PHG983065 PRC983061:PRC983065 QAY983061:QAY983065 QKU983061:QKU983065 QUQ983061:QUQ983065 REM983061:REM983065 ROI983061:ROI983065 RYE983061:RYE983065 SIA983061:SIA983065 SRW983061:SRW983065 TBS983061:TBS983065 TLO983061:TLO983065 TVK983061:TVK983065 UFG983061:UFG983065 UPC983061:UPC983065 UYY983061:UYY983065 VIU983061:VIU983065 VSQ983061:VSQ983065 WCM983061:WCM983065 WMI983061:WMI983065 WWO29 KC29 TY29 ADU29 ANQ29 AXM29 BHI29 BRE29 CBA29 CKW29 CUS29 DEO29 DOK29 DYG29 EIC29 ERY29 FBU29 FLQ29 FVM29 GFI29 GPE29 GZA29 HIW29 HSS29 ICO29 IMK29 IWG29 JGC29 JPY29 JZU29 KJQ29 KTM29 LDI29 LNE29 LXA29 MGW29 MQS29 NAO29 NKK29 NUG29 OEC29 ONY29 OXU29 PHQ29 PRM29 QBI29 QLE29 QVA29 REW29 ROS29 RYO29 SIK29 SSG29 TCC29 TLY29 TVU29 UFQ29 UPM29 UZI29 VJE29 VTA29 WCW29 WMS29 WWO25 KC25 TY25 ADU25 ANQ25 AXM25 BHI25 BRE25 CBA25 CKW25 CUS25 DEO25 DOK25 DYG25 EIC25 ERY25 FBU25 FLQ25 FVM25 GFI25 GPE25 GZA25 HIW25 HSS25 ICO25 IMK25 IWG25 JGC25 JPY25 JZU25 KJQ25 KTM25 LDI25 LNE25 LXA25 MGW25 MQS25 NAO25 NKK25 NUG25 OEC25 ONY25 OXU25 PHQ25 PRM25 QBI25 QLE25 QVA25 REW25 ROS25 RYO25 SIK25 SSG25 TCC25 TLY25 TVU25 UFQ25 UPM25 UZI25 VJE25 VTA25 WCW25 WMS25">
      <formula1>900</formula1>
    </dataValidation>
    <dataValidation allowBlank="1" showInputMessage="1" showErrorMessage="1" prompt="Для выбора выполните двойной щелчок левой клавиши мыши по соответствующей ячейке." sqref="V23 JH2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V65561 JH65561 TD65561 ACZ65561 AMV65561 AWR65561 BGN65561 BQJ65561 CAF65561 CKB65561 CTX65561 DDT65561 DNP65561 DXL65561 EHH65561 ERD65561 FAZ65561 FKV65561 FUR65561 GEN65561 GOJ65561 GYF65561 HIB65561 HRX65561 IBT65561 ILP65561 IVL65561 JFH65561 JPD65561 JYZ65561 KIV65561 KSR65561 LCN65561 LMJ65561 LWF65561 MGB65561 MPX65561 MZT65561 NJP65561 NTL65561 ODH65561 OND65561 OWZ65561 PGV65561 PQR65561 QAN65561 QKJ65561 QUF65561 REB65561 RNX65561 RXT65561 SHP65561 SRL65561 TBH65561 TLD65561 TUZ65561 UEV65561 UOR65561 UYN65561 VIJ65561 VSF65561 WCB65561 WLX65561 WVT65561 V131097 JH131097 TD131097 ACZ131097 AMV131097 AWR131097 BGN131097 BQJ131097 CAF131097 CKB131097 CTX131097 DDT131097 DNP131097 DXL131097 EHH131097 ERD131097 FAZ131097 FKV131097 FUR131097 GEN131097 GOJ131097 GYF131097 HIB131097 HRX131097 IBT131097 ILP131097 IVL131097 JFH131097 JPD131097 JYZ131097 KIV131097 KSR131097 LCN131097 LMJ131097 LWF131097 MGB131097 MPX131097 MZT131097 NJP131097 NTL131097 ODH131097 OND131097 OWZ131097 PGV131097 PQR131097 QAN131097 QKJ131097 QUF131097 REB131097 RNX131097 RXT131097 SHP131097 SRL131097 TBH131097 TLD131097 TUZ131097 UEV131097 UOR131097 UYN131097 VIJ131097 VSF131097 WCB131097 WLX131097 WVT131097 V196633 JH196633 TD196633 ACZ196633 AMV196633 AWR196633 BGN196633 BQJ196633 CAF196633 CKB196633 CTX196633 DDT196633 DNP196633 DXL196633 EHH196633 ERD196633 FAZ196633 FKV196633 FUR196633 GEN196633 GOJ196633 GYF196633 HIB196633 HRX196633 IBT196633 ILP196633 IVL196633 JFH196633 JPD196633 JYZ196633 KIV196633 KSR196633 LCN196633 LMJ196633 LWF196633 MGB196633 MPX196633 MZT196633 NJP196633 NTL196633 ODH196633 OND196633 OWZ196633 PGV196633 PQR196633 QAN196633 QKJ196633 QUF196633 REB196633 RNX196633 RXT196633 SHP196633 SRL196633 TBH196633 TLD196633 TUZ196633 UEV196633 UOR196633 UYN196633 VIJ196633 VSF196633 WCB196633 WLX196633 WVT196633 V262169 JH262169 TD262169 ACZ262169 AMV262169 AWR262169 BGN262169 BQJ262169 CAF262169 CKB262169 CTX262169 DDT262169 DNP262169 DXL262169 EHH262169 ERD262169 FAZ262169 FKV262169 FUR262169 GEN262169 GOJ262169 GYF262169 HIB262169 HRX262169 IBT262169 ILP262169 IVL262169 JFH262169 JPD262169 JYZ262169 KIV262169 KSR262169 LCN262169 LMJ262169 LWF262169 MGB262169 MPX262169 MZT262169 NJP262169 NTL262169 ODH262169 OND262169 OWZ262169 PGV262169 PQR262169 QAN262169 QKJ262169 QUF262169 REB262169 RNX262169 RXT262169 SHP262169 SRL262169 TBH262169 TLD262169 TUZ262169 UEV262169 UOR262169 UYN262169 VIJ262169 VSF262169 WCB262169 WLX262169 WVT262169 V327705 JH327705 TD327705 ACZ327705 AMV327705 AWR327705 BGN327705 BQJ327705 CAF327705 CKB327705 CTX327705 DDT327705 DNP327705 DXL327705 EHH327705 ERD327705 FAZ327705 FKV327705 FUR327705 GEN327705 GOJ327705 GYF327705 HIB327705 HRX327705 IBT327705 ILP327705 IVL327705 JFH327705 JPD327705 JYZ327705 KIV327705 KSR327705 LCN327705 LMJ327705 LWF327705 MGB327705 MPX327705 MZT327705 NJP327705 NTL327705 ODH327705 OND327705 OWZ327705 PGV327705 PQR327705 QAN327705 QKJ327705 QUF327705 REB327705 RNX327705 RXT327705 SHP327705 SRL327705 TBH327705 TLD327705 TUZ327705 UEV327705 UOR327705 UYN327705 VIJ327705 VSF327705 WCB327705 WLX327705 WVT327705 V393241 JH393241 TD393241 ACZ393241 AMV393241 AWR393241 BGN393241 BQJ393241 CAF393241 CKB393241 CTX393241 DDT393241 DNP393241 DXL393241 EHH393241 ERD393241 FAZ393241 FKV393241 FUR393241 GEN393241 GOJ393241 GYF393241 HIB393241 HRX393241 IBT393241 ILP393241 IVL393241 JFH393241 JPD393241 JYZ393241 KIV393241 KSR393241 LCN393241 LMJ393241 LWF393241 MGB393241 MPX393241 MZT393241 NJP393241 NTL393241 ODH393241 OND393241 OWZ393241 PGV393241 PQR393241 QAN393241 QKJ393241 QUF393241 REB393241 RNX393241 RXT393241 SHP393241 SRL393241 TBH393241 TLD393241 TUZ393241 UEV393241 UOR393241 UYN393241 VIJ393241 VSF393241 WCB393241 WLX393241 WVT393241 V458777 JH458777 TD458777 ACZ458777 AMV458777 AWR458777 BGN458777 BQJ458777 CAF458777 CKB458777 CTX458777 DDT458777 DNP458777 DXL458777 EHH458777 ERD458777 FAZ458777 FKV458777 FUR458777 GEN458777 GOJ458777 GYF458777 HIB458777 HRX458777 IBT458777 ILP458777 IVL458777 JFH458777 JPD458777 JYZ458777 KIV458777 KSR458777 LCN458777 LMJ458777 LWF458777 MGB458777 MPX458777 MZT458777 NJP458777 NTL458777 ODH458777 OND458777 OWZ458777 PGV458777 PQR458777 QAN458777 QKJ458777 QUF458777 REB458777 RNX458777 RXT458777 SHP458777 SRL458777 TBH458777 TLD458777 TUZ458777 UEV458777 UOR458777 UYN458777 VIJ458777 VSF458777 WCB458777 WLX458777 WVT458777 V524313 JH524313 TD524313 ACZ524313 AMV524313 AWR524313 BGN524313 BQJ524313 CAF524313 CKB524313 CTX524313 DDT524313 DNP524313 DXL524313 EHH524313 ERD524313 FAZ524313 FKV524313 FUR524313 GEN524313 GOJ524313 GYF524313 HIB524313 HRX524313 IBT524313 ILP524313 IVL524313 JFH524313 JPD524313 JYZ524313 KIV524313 KSR524313 LCN524313 LMJ524313 LWF524313 MGB524313 MPX524313 MZT524313 NJP524313 NTL524313 ODH524313 OND524313 OWZ524313 PGV524313 PQR524313 QAN524313 QKJ524313 QUF524313 REB524313 RNX524313 RXT524313 SHP524313 SRL524313 TBH524313 TLD524313 TUZ524313 UEV524313 UOR524313 UYN524313 VIJ524313 VSF524313 WCB524313 WLX524313 WVT524313 V589849 JH589849 TD589849 ACZ589849 AMV589849 AWR589849 BGN589849 BQJ589849 CAF589849 CKB589849 CTX589849 DDT589849 DNP589849 DXL589849 EHH589849 ERD589849 FAZ589849 FKV589849 FUR589849 GEN589849 GOJ589849 GYF589849 HIB589849 HRX589849 IBT589849 ILP589849 IVL589849 JFH589849 JPD589849 JYZ589849 KIV589849 KSR589849 LCN589849 LMJ589849 LWF589849 MGB589849 MPX589849 MZT589849 NJP589849 NTL589849 ODH589849 OND589849 OWZ589849 PGV589849 PQR589849 QAN589849 QKJ589849 QUF589849 REB589849 RNX589849 RXT589849 SHP589849 SRL589849 TBH589849 TLD589849 TUZ589849 UEV589849 UOR589849 UYN589849 VIJ589849 VSF589849 WCB589849 WLX589849 WVT589849 V655385 JH655385 TD655385 ACZ655385 AMV655385 AWR655385 BGN655385 BQJ655385 CAF655385 CKB655385 CTX655385 DDT655385 DNP655385 DXL655385 EHH655385 ERD655385 FAZ655385 FKV655385 FUR655385 GEN655385 GOJ655385 GYF655385 HIB655385 HRX655385 IBT655385 ILP655385 IVL655385 JFH655385 JPD655385 JYZ655385 KIV655385 KSR655385 LCN655385 LMJ655385 LWF655385 MGB655385 MPX655385 MZT655385 NJP655385 NTL655385 ODH655385 OND655385 OWZ655385 PGV655385 PQR655385 QAN655385 QKJ655385 QUF655385 REB655385 RNX655385 RXT655385 SHP655385 SRL655385 TBH655385 TLD655385 TUZ655385 UEV655385 UOR655385 UYN655385 VIJ655385 VSF655385 WCB655385 WLX655385 WVT655385 V720921 JH720921 TD720921 ACZ720921 AMV720921 AWR720921 BGN720921 BQJ720921 CAF720921 CKB720921 CTX720921 DDT720921 DNP720921 DXL720921 EHH720921 ERD720921 FAZ720921 FKV720921 FUR720921 GEN720921 GOJ720921 GYF720921 HIB720921 HRX720921 IBT720921 ILP720921 IVL720921 JFH720921 JPD720921 JYZ720921 KIV720921 KSR720921 LCN720921 LMJ720921 LWF720921 MGB720921 MPX720921 MZT720921 NJP720921 NTL720921 ODH720921 OND720921 OWZ720921 PGV720921 PQR720921 QAN720921 QKJ720921 QUF720921 REB720921 RNX720921 RXT720921 SHP720921 SRL720921 TBH720921 TLD720921 TUZ720921 UEV720921 UOR720921 UYN720921 VIJ720921 VSF720921 WCB720921 WLX720921 WVT720921 V786457 JH786457 TD786457 ACZ786457 AMV786457 AWR786457 BGN786457 BQJ786457 CAF786457 CKB786457 CTX786457 DDT786457 DNP786457 DXL786457 EHH786457 ERD786457 FAZ786457 FKV786457 FUR786457 GEN786457 GOJ786457 GYF786457 HIB786457 HRX786457 IBT786457 ILP786457 IVL786457 JFH786457 JPD786457 JYZ786457 KIV786457 KSR786457 LCN786457 LMJ786457 LWF786457 MGB786457 MPX786457 MZT786457 NJP786457 NTL786457 ODH786457 OND786457 OWZ786457 PGV786457 PQR786457 QAN786457 QKJ786457 QUF786457 REB786457 RNX786457 RXT786457 SHP786457 SRL786457 TBH786457 TLD786457 TUZ786457 UEV786457 UOR786457 UYN786457 VIJ786457 VSF786457 WCB786457 WLX786457 WVT786457 V851993 JH851993 TD851993 ACZ851993 AMV851993 AWR851993 BGN851993 BQJ851993 CAF851993 CKB851993 CTX851993 DDT851993 DNP851993 DXL851993 EHH851993 ERD851993 FAZ851993 FKV851993 FUR851993 GEN851993 GOJ851993 GYF851993 HIB851993 HRX851993 IBT851993 ILP851993 IVL851993 JFH851993 JPD851993 JYZ851993 KIV851993 KSR851993 LCN851993 LMJ851993 LWF851993 MGB851993 MPX851993 MZT851993 NJP851993 NTL851993 ODH851993 OND851993 OWZ851993 PGV851993 PQR851993 QAN851993 QKJ851993 QUF851993 REB851993 RNX851993 RXT851993 SHP851993 SRL851993 TBH851993 TLD851993 TUZ851993 UEV851993 UOR851993 UYN851993 VIJ851993 VSF851993 WCB851993 WLX851993 WVT851993 V917529 JH917529 TD917529 ACZ917529 AMV917529 AWR917529 BGN917529 BQJ917529 CAF917529 CKB917529 CTX917529 DDT917529 DNP917529 DXL917529 EHH917529 ERD917529 FAZ917529 FKV917529 FUR917529 GEN917529 GOJ917529 GYF917529 HIB917529 HRX917529 IBT917529 ILP917529 IVL917529 JFH917529 JPD917529 JYZ917529 KIV917529 KSR917529 LCN917529 LMJ917529 LWF917529 MGB917529 MPX917529 MZT917529 NJP917529 NTL917529 ODH917529 OND917529 OWZ917529 PGV917529 PQR917529 QAN917529 QKJ917529 QUF917529 REB917529 RNX917529 RXT917529 SHP917529 SRL917529 TBH917529 TLD917529 TUZ917529 UEV917529 UOR917529 UYN917529 VIJ917529 VSF917529 WCB917529 WLX917529 WVT917529 V983065 JH983065 TD983065 ACZ983065 AMV983065 AWR983065 BGN983065 BQJ983065 CAF983065 CKB983065 CTX983065 DDT983065 DNP983065 DXL983065 EHH983065 ERD983065 FAZ983065 FKV983065 FUR983065 GEN983065 GOJ983065 GYF983065 HIB983065 HRX983065 IBT983065 ILP983065 IVL983065 JFH983065 JPD983065 JYZ983065 KIV983065 KSR983065 LCN983065 LMJ983065 LWF983065 MGB983065 MPX983065 MZT983065 NJP983065 NTL983065 ODH983065 OND983065 OWZ983065 PGV983065 PQR983065 QAN983065 QKJ983065 QUF983065 REB983065 RNX983065 RXT983065 SHP983065 SRL983065 TBH983065 TLD983065 TUZ983065 UEV983065 UOR983065 UYN983065 VIJ983065 VSF983065 WCB983065 WLX983065 WVT983065 R2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R65561 JD65561 SZ65561 ACV65561 AMR65561 AWN65561 BGJ65561 BQF65561 CAB65561 CJX65561 CTT65561 DDP65561 DNL65561 DXH65561 EHD65561 EQZ65561 FAV65561 FKR65561 FUN65561 GEJ65561 GOF65561 GYB65561 HHX65561 HRT65561 IBP65561 ILL65561 IVH65561 JFD65561 JOZ65561 JYV65561 KIR65561 KSN65561 LCJ65561 LMF65561 LWB65561 MFX65561 MPT65561 MZP65561 NJL65561 NTH65561 ODD65561 OMZ65561 OWV65561 PGR65561 PQN65561 QAJ65561 QKF65561 QUB65561 RDX65561 RNT65561 RXP65561 SHL65561 SRH65561 TBD65561 TKZ65561 TUV65561 UER65561 UON65561 UYJ65561 VIF65561 VSB65561 WBX65561 WLT65561 WVP65561 R131097 JD131097 SZ131097 ACV131097 AMR131097 AWN131097 BGJ131097 BQF131097 CAB131097 CJX131097 CTT131097 DDP131097 DNL131097 DXH131097 EHD131097 EQZ131097 FAV131097 FKR131097 FUN131097 GEJ131097 GOF131097 GYB131097 HHX131097 HRT131097 IBP131097 ILL131097 IVH131097 JFD131097 JOZ131097 JYV131097 KIR131097 KSN131097 LCJ131097 LMF131097 LWB131097 MFX131097 MPT131097 MZP131097 NJL131097 NTH131097 ODD131097 OMZ131097 OWV131097 PGR131097 PQN131097 QAJ131097 QKF131097 QUB131097 RDX131097 RNT131097 RXP131097 SHL131097 SRH131097 TBD131097 TKZ131097 TUV131097 UER131097 UON131097 UYJ131097 VIF131097 VSB131097 WBX131097 WLT131097 WVP131097 R196633 JD196633 SZ196633 ACV196633 AMR196633 AWN196633 BGJ196633 BQF196633 CAB196633 CJX196633 CTT196633 DDP196633 DNL196633 DXH196633 EHD196633 EQZ196633 FAV196633 FKR196633 FUN196633 GEJ196633 GOF196633 GYB196633 HHX196633 HRT196633 IBP196633 ILL196633 IVH196633 JFD196633 JOZ196633 JYV196633 KIR196633 KSN196633 LCJ196633 LMF196633 LWB196633 MFX196633 MPT196633 MZP196633 NJL196633 NTH196633 ODD196633 OMZ196633 OWV196633 PGR196633 PQN196633 QAJ196633 QKF196633 QUB196633 RDX196633 RNT196633 RXP196633 SHL196633 SRH196633 TBD196633 TKZ196633 TUV196633 UER196633 UON196633 UYJ196633 VIF196633 VSB196633 WBX196633 WLT196633 WVP196633 R262169 JD262169 SZ262169 ACV262169 AMR262169 AWN262169 BGJ262169 BQF262169 CAB262169 CJX262169 CTT262169 DDP262169 DNL262169 DXH262169 EHD262169 EQZ262169 FAV262169 FKR262169 FUN262169 GEJ262169 GOF262169 GYB262169 HHX262169 HRT262169 IBP262169 ILL262169 IVH262169 JFD262169 JOZ262169 JYV262169 KIR262169 KSN262169 LCJ262169 LMF262169 LWB262169 MFX262169 MPT262169 MZP262169 NJL262169 NTH262169 ODD262169 OMZ262169 OWV262169 PGR262169 PQN262169 QAJ262169 QKF262169 QUB262169 RDX262169 RNT262169 RXP262169 SHL262169 SRH262169 TBD262169 TKZ262169 TUV262169 UER262169 UON262169 UYJ262169 VIF262169 VSB262169 WBX262169 WLT262169 WVP262169 R327705 JD327705 SZ327705 ACV327705 AMR327705 AWN327705 BGJ327705 BQF327705 CAB327705 CJX327705 CTT327705 DDP327705 DNL327705 DXH327705 EHD327705 EQZ327705 FAV327705 FKR327705 FUN327705 GEJ327705 GOF327705 GYB327705 HHX327705 HRT327705 IBP327705 ILL327705 IVH327705 JFD327705 JOZ327705 JYV327705 KIR327705 KSN327705 LCJ327705 LMF327705 LWB327705 MFX327705 MPT327705 MZP327705 NJL327705 NTH327705 ODD327705 OMZ327705 OWV327705 PGR327705 PQN327705 QAJ327705 QKF327705 QUB327705 RDX327705 RNT327705 RXP327705 SHL327705 SRH327705 TBD327705 TKZ327705 TUV327705 UER327705 UON327705 UYJ327705 VIF327705 VSB327705 WBX327705 WLT327705 WVP327705 R393241 JD393241 SZ393241 ACV393241 AMR393241 AWN393241 BGJ393241 BQF393241 CAB393241 CJX393241 CTT393241 DDP393241 DNL393241 DXH393241 EHD393241 EQZ393241 FAV393241 FKR393241 FUN393241 GEJ393241 GOF393241 GYB393241 HHX393241 HRT393241 IBP393241 ILL393241 IVH393241 JFD393241 JOZ393241 JYV393241 KIR393241 KSN393241 LCJ393241 LMF393241 LWB393241 MFX393241 MPT393241 MZP393241 NJL393241 NTH393241 ODD393241 OMZ393241 OWV393241 PGR393241 PQN393241 QAJ393241 QKF393241 QUB393241 RDX393241 RNT393241 RXP393241 SHL393241 SRH393241 TBD393241 TKZ393241 TUV393241 UER393241 UON393241 UYJ393241 VIF393241 VSB393241 WBX393241 WLT393241 WVP393241 R458777 JD458777 SZ458777 ACV458777 AMR458777 AWN458777 BGJ458777 BQF458777 CAB458777 CJX458777 CTT458777 DDP458777 DNL458777 DXH458777 EHD458777 EQZ458777 FAV458777 FKR458777 FUN458777 GEJ458777 GOF458777 GYB458777 HHX458777 HRT458777 IBP458777 ILL458777 IVH458777 JFD458777 JOZ458777 JYV458777 KIR458777 KSN458777 LCJ458777 LMF458777 LWB458777 MFX458777 MPT458777 MZP458777 NJL458777 NTH458777 ODD458777 OMZ458777 OWV458777 PGR458777 PQN458777 QAJ458777 QKF458777 QUB458777 RDX458777 RNT458777 RXP458777 SHL458777 SRH458777 TBD458777 TKZ458777 TUV458777 UER458777 UON458777 UYJ458777 VIF458777 VSB458777 WBX458777 WLT458777 WVP458777 R524313 JD524313 SZ524313 ACV524313 AMR524313 AWN524313 BGJ524313 BQF524313 CAB524313 CJX524313 CTT524313 DDP524313 DNL524313 DXH524313 EHD524313 EQZ524313 FAV524313 FKR524313 FUN524313 GEJ524313 GOF524313 GYB524313 HHX524313 HRT524313 IBP524313 ILL524313 IVH524313 JFD524313 JOZ524313 JYV524313 KIR524313 KSN524313 LCJ524313 LMF524313 LWB524313 MFX524313 MPT524313 MZP524313 NJL524313 NTH524313 ODD524313 OMZ524313 OWV524313 PGR524313 PQN524313 QAJ524313 QKF524313 QUB524313 RDX524313 RNT524313 RXP524313 SHL524313 SRH524313 TBD524313 TKZ524313 TUV524313 UER524313 UON524313 UYJ524313 VIF524313 VSB524313 WBX524313 WLT524313 WVP524313 R589849 JD589849 SZ589849 ACV589849 AMR589849 AWN589849 BGJ589849 BQF589849 CAB589849 CJX589849 CTT589849 DDP589849 DNL589849 DXH589849 EHD589849 EQZ589849 FAV589849 FKR589849 FUN589849 GEJ589849 GOF589849 GYB589849 HHX589849 HRT589849 IBP589849 ILL589849 IVH589849 JFD589849 JOZ589849 JYV589849 KIR589849 KSN589849 LCJ589849 LMF589849 LWB589849 MFX589849 MPT589849 MZP589849 NJL589849 NTH589849 ODD589849 OMZ589849 OWV589849 PGR589849 PQN589849 QAJ589849 QKF589849 QUB589849 RDX589849 RNT589849 RXP589849 SHL589849 SRH589849 TBD589849 TKZ589849 TUV589849 UER589849 UON589849 UYJ589849 VIF589849 VSB589849 WBX589849 WLT589849 WVP589849 R655385 JD655385 SZ655385 ACV655385 AMR655385 AWN655385 BGJ655385 BQF655385 CAB655385 CJX655385 CTT655385 DDP655385 DNL655385 DXH655385 EHD655385 EQZ655385 FAV655385 FKR655385 FUN655385 GEJ655385 GOF655385 GYB655385 HHX655385 HRT655385 IBP655385 ILL655385 IVH655385 JFD655385 JOZ655385 JYV655385 KIR655385 KSN655385 LCJ655385 LMF655385 LWB655385 MFX655385 MPT655385 MZP655385 NJL655385 NTH655385 ODD655385 OMZ655385 OWV655385 PGR655385 PQN655385 QAJ655385 QKF655385 QUB655385 RDX655385 RNT655385 RXP655385 SHL655385 SRH655385 TBD655385 TKZ655385 TUV655385 UER655385 UON655385 UYJ655385 VIF655385 VSB655385 WBX655385 WLT655385 WVP655385 R720921 JD720921 SZ720921 ACV720921 AMR720921 AWN720921 BGJ720921 BQF720921 CAB720921 CJX720921 CTT720921 DDP720921 DNL720921 DXH720921 EHD720921 EQZ720921 FAV720921 FKR720921 FUN720921 GEJ720921 GOF720921 GYB720921 HHX720921 HRT720921 IBP720921 ILL720921 IVH720921 JFD720921 JOZ720921 JYV720921 KIR720921 KSN720921 LCJ720921 LMF720921 LWB720921 MFX720921 MPT720921 MZP720921 NJL720921 NTH720921 ODD720921 OMZ720921 OWV720921 PGR720921 PQN720921 QAJ720921 QKF720921 QUB720921 RDX720921 RNT720921 RXP720921 SHL720921 SRH720921 TBD720921 TKZ720921 TUV720921 UER720921 UON720921 UYJ720921 VIF720921 VSB720921 WBX720921 WLT720921 WVP720921 R786457 JD786457 SZ786457 ACV786457 AMR786457 AWN786457 BGJ786457 BQF786457 CAB786457 CJX786457 CTT786457 DDP786457 DNL786457 DXH786457 EHD786457 EQZ786457 FAV786457 FKR786457 FUN786457 GEJ786457 GOF786457 GYB786457 HHX786457 HRT786457 IBP786457 ILL786457 IVH786457 JFD786457 JOZ786457 JYV786457 KIR786457 KSN786457 LCJ786457 LMF786457 LWB786457 MFX786457 MPT786457 MZP786457 NJL786457 NTH786457 ODD786457 OMZ786457 OWV786457 PGR786457 PQN786457 QAJ786457 QKF786457 QUB786457 RDX786457 RNT786457 RXP786457 SHL786457 SRH786457 TBD786457 TKZ786457 TUV786457 UER786457 UON786457 UYJ786457 VIF786457 VSB786457 WBX786457 WLT786457 WVP786457 R851993 JD851993 SZ851993 ACV851993 AMR851993 AWN851993 BGJ851993 BQF851993 CAB851993 CJX851993 CTT851993 DDP851993 DNL851993 DXH851993 EHD851993 EQZ851993 FAV851993 FKR851993 FUN851993 GEJ851993 GOF851993 GYB851993 HHX851993 HRT851993 IBP851993 ILL851993 IVH851993 JFD851993 JOZ851993 JYV851993 KIR851993 KSN851993 LCJ851993 LMF851993 LWB851993 MFX851993 MPT851993 MZP851993 NJL851993 NTH851993 ODD851993 OMZ851993 OWV851993 PGR851993 PQN851993 QAJ851993 QKF851993 QUB851993 RDX851993 RNT851993 RXP851993 SHL851993 SRH851993 TBD851993 TKZ851993 TUV851993 UER851993 UON851993 UYJ851993 VIF851993 VSB851993 WBX851993 WLT851993 WVP851993 R917529 JD917529 SZ917529 ACV917529 AMR917529 AWN917529 BGJ917529 BQF917529 CAB917529 CJX917529 CTT917529 DDP917529 DNL917529 DXH917529 EHD917529 EQZ917529 FAV917529 FKR917529 FUN917529 GEJ917529 GOF917529 GYB917529 HHX917529 HRT917529 IBP917529 ILL917529 IVH917529 JFD917529 JOZ917529 JYV917529 KIR917529 KSN917529 LCJ917529 LMF917529 LWB917529 MFX917529 MPT917529 MZP917529 NJL917529 NTH917529 ODD917529 OMZ917529 OWV917529 PGR917529 PQN917529 QAJ917529 QKF917529 QUB917529 RDX917529 RNT917529 RXP917529 SHL917529 SRH917529 TBD917529 TKZ917529 TUV917529 UER917529 UON917529 UYJ917529 VIF917529 VSB917529 WBX917529 WLT917529 WVP917529 R983065 JD983065 SZ983065 ACV983065 AMR983065 AWN983065 BGJ983065 BQF983065 CAB983065 CJX983065 CTT983065 DDP983065 DNL983065 DXH983065 EHD983065 EQZ983065 FAV983065 FKR983065 FUN983065 GEJ983065 GOF983065 GYB983065 HHX983065 HRT983065 IBP983065 ILL983065 IVH983065 JFD983065 JOZ983065 JYV983065 KIR983065 KSN983065 LCJ983065 LMF983065 LWB983065 MFX983065 MPT983065 MZP983065 NJL983065 NTH983065 ODD983065 OMZ983065 OWV983065 PGR983065 PQN983065 QAJ983065 QKF983065 QUB983065 RDX983065 RNT983065 RXP983065 SHL983065 SRH983065 TBD983065 TKZ983065 TUV983065 UER983065 UON983065 UYJ983065 VIF983065 VSB983065 WBX983065 WLT983065 WVP983065 N23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N65561 IZ65561 SV65561 ACR65561 AMN65561 AWJ65561 BGF65561 BQB65561 BZX65561 CJT65561 CTP65561 DDL65561 DNH65561 DXD65561 EGZ65561 EQV65561 FAR65561 FKN65561 FUJ65561 GEF65561 GOB65561 GXX65561 HHT65561 HRP65561 IBL65561 ILH65561 IVD65561 JEZ65561 JOV65561 JYR65561 KIN65561 KSJ65561 LCF65561 LMB65561 LVX65561 MFT65561 MPP65561 MZL65561 NJH65561 NTD65561 OCZ65561 OMV65561 OWR65561 PGN65561 PQJ65561 QAF65561 QKB65561 QTX65561 RDT65561 RNP65561 RXL65561 SHH65561 SRD65561 TAZ65561 TKV65561 TUR65561 UEN65561 UOJ65561 UYF65561 VIB65561 VRX65561 WBT65561 WLP65561 WVL65561 N131097 IZ131097 SV131097 ACR131097 AMN131097 AWJ131097 BGF131097 BQB131097 BZX131097 CJT131097 CTP131097 DDL131097 DNH131097 DXD131097 EGZ131097 EQV131097 FAR131097 FKN131097 FUJ131097 GEF131097 GOB131097 GXX131097 HHT131097 HRP131097 IBL131097 ILH131097 IVD131097 JEZ131097 JOV131097 JYR131097 KIN131097 KSJ131097 LCF131097 LMB131097 LVX131097 MFT131097 MPP131097 MZL131097 NJH131097 NTD131097 OCZ131097 OMV131097 OWR131097 PGN131097 PQJ131097 QAF131097 QKB131097 QTX131097 RDT131097 RNP131097 RXL131097 SHH131097 SRD131097 TAZ131097 TKV131097 TUR131097 UEN131097 UOJ131097 UYF131097 VIB131097 VRX131097 WBT131097 WLP131097 WVL131097 N196633 IZ196633 SV196633 ACR196633 AMN196633 AWJ196633 BGF196633 BQB196633 BZX196633 CJT196633 CTP196633 DDL196633 DNH196633 DXD196633 EGZ196633 EQV196633 FAR196633 FKN196633 FUJ196633 GEF196633 GOB196633 GXX196633 HHT196633 HRP196633 IBL196633 ILH196633 IVD196633 JEZ196633 JOV196633 JYR196633 KIN196633 KSJ196633 LCF196633 LMB196633 LVX196633 MFT196633 MPP196633 MZL196633 NJH196633 NTD196633 OCZ196633 OMV196633 OWR196633 PGN196633 PQJ196633 QAF196633 QKB196633 QTX196633 RDT196633 RNP196633 RXL196633 SHH196633 SRD196633 TAZ196633 TKV196633 TUR196633 UEN196633 UOJ196633 UYF196633 VIB196633 VRX196633 WBT196633 WLP196633 WVL196633 N262169 IZ262169 SV262169 ACR262169 AMN262169 AWJ262169 BGF262169 BQB262169 BZX262169 CJT262169 CTP262169 DDL262169 DNH262169 DXD262169 EGZ262169 EQV262169 FAR262169 FKN262169 FUJ262169 GEF262169 GOB262169 GXX262169 HHT262169 HRP262169 IBL262169 ILH262169 IVD262169 JEZ262169 JOV262169 JYR262169 KIN262169 KSJ262169 LCF262169 LMB262169 LVX262169 MFT262169 MPP262169 MZL262169 NJH262169 NTD262169 OCZ262169 OMV262169 OWR262169 PGN262169 PQJ262169 QAF262169 QKB262169 QTX262169 RDT262169 RNP262169 RXL262169 SHH262169 SRD262169 TAZ262169 TKV262169 TUR262169 UEN262169 UOJ262169 UYF262169 VIB262169 VRX262169 WBT262169 WLP262169 WVL262169 N327705 IZ327705 SV327705 ACR327705 AMN327705 AWJ327705 BGF327705 BQB327705 BZX327705 CJT327705 CTP327705 DDL327705 DNH327705 DXD327705 EGZ327705 EQV327705 FAR327705 FKN327705 FUJ327705 GEF327705 GOB327705 GXX327705 HHT327705 HRP327705 IBL327705 ILH327705 IVD327705 JEZ327705 JOV327705 JYR327705 KIN327705 KSJ327705 LCF327705 LMB327705 LVX327705 MFT327705 MPP327705 MZL327705 NJH327705 NTD327705 OCZ327705 OMV327705 OWR327705 PGN327705 PQJ327705 QAF327705 QKB327705 QTX327705 RDT327705 RNP327705 RXL327705 SHH327705 SRD327705 TAZ327705 TKV327705 TUR327705 UEN327705 UOJ327705 UYF327705 VIB327705 VRX327705 WBT327705 WLP327705 WVL327705 N393241 IZ393241 SV393241 ACR393241 AMN393241 AWJ393241 BGF393241 BQB393241 BZX393241 CJT393241 CTP393241 DDL393241 DNH393241 DXD393241 EGZ393241 EQV393241 FAR393241 FKN393241 FUJ393241 GEF393241 GOB393241 GXX393241 HHT393241 HRP393241 IBL393241 ILH393241 IVD393241 JEZ393241 JOV393241 JYR393241 KIN393241 KSJ393241 LCF393241 LMB393241 LVX393241 MFT393241 MPP393241 MZL393241 NJH393241 NTD393241 OCZ393241 OMV393241 OWR393241 PGN393241 PQJ393241 QAF393241 QKB393241 QTX393241 RDT393241 RNP393241 RXL393241 SHH393241 SRD393241 TAZ393241 TKV393241 TUR393241 UEN393241 UOJ393241 UYF393241 VIB393241 VRX393241 WBT393241 WLP393241 WVL393241 N458777 IZ458777 SV458777 ACR458777 AMN458777 AWJ458777 BGF458777 BQB458777 BZX458777 CJT458777 CTP458777 DDL458777 DNH458777 DXD458777 EGZ458777 EQV458777 FAR458777 FKN458777 FUJ458777 GEF458777 GOB458777 GXX458777 HHT458777 HRP458777 IBL458777 ILH458777 IVD458777 JEZ458777 JOV458777 JYR458777 KIN458777 KSJ458777 LCF458777 LMB458777 LVX458777 MFT458777 MPP458777 MZL458777 NJH458777 NTD458777 OCZ458777 OMV458777 OWR458777 PGN458777 PQJ458777 QAF458777 QKB458777 QTX458777 RDT458777 RNP458777 RXL458777 SHH458777 SRD458777 TAZ458777 TKV458777 TUR458777 UEN458777 UOJ458777 UYF458777 VIB458777 VRX458777 WBT458777 WLP458777 WVL458777 N524313 IZ524313 SV524313 ACR524313 AMN524313 AWJ524313 BGF524313 BQB524313 BZX524313 CJT524313 CTP524313 DDL524313 DNH524313 DXD524313 EGZ524313 EQV524313 FAR524313 FKN524313 FUJ524313 GEF524313 GOB524313 GXX524313 HHT524313 HRP524313 IBL524313 ILH524313 IVD524313 JEZ524313 JOV524313 JYR524313 KIN524313 KSJ524313 LCF524313 LMB524313 LVX524313 MFT524313 MPP524313 MZL524313 NJH524313 NTD524313 OCZ524313 OMV524313 OWR524313 PGN524313 PQJ524313 QAF524313 QKB524313 QTX524313 RDT524313 RNP524313 RXL524313 SHH524313 SRD524313 TAZ524313 TKV524313 TUR524313 UEN524313 UOJ524313 UYF524313 VIB524313 VRX524313 WBT524313 WLP524313 WVL524313 N589849 IZ589849 SV589849 ACR589849 AMN589849 AWJ589849 BGF589849 BQB589849 BZX589849 CJT589849 CTP589849 DDL589849 DNH589849 DXD589849 EGZ589849 EQV589849 FAR589849 FKN589849 FUJ589849 GEF589849 GOB589849 GXX589849 HHT589849 HRP589849 IBL589849 ILH589849 IVD589849 JEZ589849 JOV589849 JYR589849 KIN589849 KSJ589849 LCF589849 LMB589849 LVX589849 MFT589849 MPP589849 MZL589849 NJH589849 NTD589849 OCZ589849 OMV589849 OWR589849 PGN589849 PQJ589849 QAF589849 QKB589849 QTX589849 RDT589849 RNP589849 RXL589849 SHH589849 SRD589849 TAZ589849 TKV589849 TUR589849 UEN589849 UOJ589849 UYF589849 VIB589849 VRX589849 WBT589849 WLP589849 WVL589849 N655385 IZ655385 SV655385 ACR655385 AMN655385 AWJ655385 BGF655385 BQB655385 BZX655385 CJT655385 CTP655385 DDL655385 DNH655385 DXD655385 EGZ655385 EQV655385 FAR655385 FKN655385 FUJ655385 GEF655385 GOB655385 GXX655385 HHT655385 HRP655385 IBL655385 ILH655385 IVD655385 JEZ655385 JOV655385 JYR655385 KIN655385 KSJ655385 LCF655385 LMB655385 LVX655385 MFT655385 MPP655385 MZL655385 NJH655385 NTD655385 OCZ655385 OMV655385 OWR655385 PGN655385 PQJ655385 QAF655385 QKB655385 QTX655385 RDT655385 RNP655385 RXL655385 SHH655385 SRD655385 TAZ655385 TKV655385 TUR655385 UEN655385 UOJ655385 UYF655385 VIB655385 VRX655385 WBT655385 WLP655385 WVL655385 N720921 IZ720921 SV720921 ACR720921 AMN720921 AWJ720921 BGF720921 BQB720921 BZX720921 CJT720921 CTP720921 DDL720921 DNH720921 DXD720921 EGZ720921 EQV720921 FAR720921 FKN720921 FUJ720921 GEF720921 GOB720921 GXX720921 HHT720921 HRP720921 IBL720921 ILH720921 IVD720921 JEZ720921 JOV720921 JYR720921 KIN720921 KSJ720921 LCF720921 LMB720921 LVX720921 MFT720921 MPP720921 MZL720921 NJH720921 NTD720921 OCZ720921 OMV720921 OWR720921 PGN720921 PQJ720921 QAF720921 QKB720921 QTX720921 RDT720921 RNP720921 RXL720921 SHH720921 SRD720921 TAZ720921 TKV720921 TUR720921 UEN720921 UOJ720921 UYF720921 VIB720921 VRX720921 WBT720921 WLP720921 WVL720921 N786457 IZ786457 SV786457 ACR786457 AMN786457 AWJ786457 BGF786457 BQB786457 BZX786457 CJT786457 CTP786457 DDL786457 DNH786457 DXD786457 EGZ786457 EQV786457 FAR786457 FKN786457 FUJ786457 GEF786457 GOB786457 GXX786457 HHT786457 HRP786457 IBL786457 ILH786457 IVD786457 JEZ786457 JOV786457 JYR786457 KIN786457 KSJ786457 LCF786457 LMB786457 LVX786457 MFT786457 MPP786457 MZL786457 NJH786457 NTD786457 OCZ786457 OMV786457 OWR786457 PGN786457 PQJ786457 QAF786457 QKB786457 QTX786457 RDT786457 RNP786457 RXL786457 SHH786457 SRD786457 TAZ786457 TKV786457 TUR786457 UEN786457 UOJ786457 UYF786457 VIB786457 VRX786457 WBT786457 WLP786457 WVL786457 N851993 IZ851993 SV851993 ACR851993 AMN851993 AWJ851993 BGF851993 BQB851993 BZX851993 CJT851993 CTP851993 DDL851993 DNH851993 DXD851993 EGZ851993 EQV851993 FAR851993 FKN851993 FUJ851993 GEF851993 GOB851993 GXX851993 HHT851993 HRP851993 IBL851993 ILH851993 IVD851993 JEZ851993 JOV851993 JYR851993 KIN851993 KSJ851993 LCF851993 LMB851993 LVX851993 MFT851993 MPP851993 MZL851993 NJH851993 NTD851993 OCZ851993 OMV851993 OWR851993 PGN851993 PQJ851993 QAF851993 QKB851993 QTX851993 RDT851993 RNP851993 RXL851993 SHH851993 SRD851993 TAZ851993 TKV851993 TUR851993 UEN851993 UOJ851993 UYF851993 VIB851993 VRX851993 WBT851993 WLP851993 WVL851993 N917529 IZ917529 SV917529 ACR917529 AMN917529 AWJ917529 BGF917529 BQB917529 BZX917529 CJT917529 CTP917529 DDL917529 DNH917529 DXD917529 EGZ917529 EQV917529 FAR917529 FKN917529 FUJ917529 GEF917529 GOB917529 GXX917529 HHT917529 HRP917529 IBL917529 ILH917529 IVD917529 JEZ917529 JOV917529 JYR917529 KIN917529 KSJ917529 LCF917529 LMB917529 LVX917529 MFT917529 MPP917529 MZL917529 NJH917529 NTD917529 OCZ917529 OMV917529 OWR917529 PGN917529 PQJ917529 QAF917529 QKB917529 QTX917529 RDT917529 RNP917529 RXL917529 SHH917529 SRD917529 TAZ917529 TKV917529 TUR917529 UEN917529 UOJ917529 UYF917529 VIB917529 VRX917529 WBT917529 WLP917529 WVL917529 N983065 IZ983065 SV983065 ACR983065 AMN983065 AWJ983065 BGF983065 BQB983065 BZX983065 CJT983065 CTP983065 DDL983065 DNH983065 DXD983065 EGZ983065 EQV983065 FAR983065 FKN983065 FUJ983065 GEF983065 GOB983065 GXX983065 HHT983065 HRP983065 IBL983065 ILH983065 IVD983065 JEZ983065 JOV983065 JYR983065 KIN983065 KSJ983065 LCF983065 LMB983065 LVX983065 MFT983065 MPP983065 MZL983065 NJH983065 NTD983065 OCZ983065 OMV983065 OWR983065 PGN983065 PQJ983065 QAF983065 QKB983065 QTX983065 RDT983065 RNP983065 RXL983065 SHH983065 SRD983065 TAZ983065 TKV983065 TUR983065 UEN983065 UOJ983065 UYF983065 VIB983065 VRX983065 WBT983065 WLP983065 WVL983065 JO23:JO24 TK23:TK24 ADG23:ADG24 ANC23:ANC24 AWY23:AWY24 BGU23:BGU24 BQQ23:BQQ24 CAM23:CAM24 CKI23:CKI24 CUE23:CUE24 DEA23:DEA24 DNW23:DNW24 DXS23:DXS24 EHO23:EHO24 ERK23:ERK24 FBG23:FBG24 FLC23:FLC24 FUY23:FUY24 GEU23:GEU24 GOQ23:GOQ24 GYM23:GYM24 HII23:HII24 HSE23:HSE24 ICA23:ICA24 ILW23:ILW24 IVS23:IVS24 JFO23:JFO24 JPK23:JPK24 JZG23:JZG24 KJC23:KJC24 KSY23:KSY24 LCU23:LCU24 LMQ23:LMQ24 LWM23:LWM24 MGI23:MGI24 MQE23:MQE24 NAA23:NAA24 NJW23:NJW24 NTS23:NTS24 ODO23:ODO24 ONK23:ONK24 OXG23:OXG24 PHC23:PHC24 PQY23:PQY24 QAU23:QAU24 QKQ23:QKQ24 QUM23:QUM24 REI23:REI24 ROE23:ROE24 RYA23:RYA24 SHW23:SHW24 SRS23:SRS24 TBO23:TBO24 TLK23:TLK24 TVG23:TVG24 UFC23:UFC24 UOY23:UOY24 UYU23:UYU24 VIQ23:VIQ24 VSM23:VSM24 WCI23:WCI24 WME23:WME24 WWA23:WWA24 AE29 AC65561:AC65562 JO65561:JO65562 TK65561:TK65562 ADG65561:ADG65562 ANC65561:ANC65562 AWY65561:AWY65562 BGU65561:BGU65562 BQQ65561:BQQ65562 CAM65561:CAM65562 CKI65561:CKI65562 CUE65561:CUE65562 DEA65561:DEA65562 DNW65561:DNW65562 DXS65561:DXS65562 EHO65561:EHO65562 ERK65561:ERK65562 FBG65561:FBG65562 FLC65561:FLC65562 FUY65561:FUY65562 GEU65561:GEU65562 GOQ65561:GOQ65562 GYM65561:GYM65562 HII65561:HII65562 HSE65561:HSE65562 ICA65561:ICA65562 ILW65561:ILW65562 IVS65561:IVS65562 JFO65561:JFO65562 JPK65561:JPK65562 JZG65561:JZG65562 KJC65561:KJC65562 KSY65561:KSY65562 LCU65561:LCU65562 LMQ65561:LMQ65562 LWM65561:LWM65562 MGI65561:MGI65562 MQE65561:MQE65562 NAA65561:NAA65562 NJW65561:NJW65562 NTS65561:NTS65562 ODO65561:ODO65562 ONK65561:ONK65562 OXG65561:OXG65562 PHC65561:PHC65562 PQY65561:PQY65562 QAU65561:QAU65562 QKQ65561:QKQ65562 QUM65561:QUM65562 REI65561:REI65562 ROE65561:ROE65562 RYA65561:RYA65562 SHW65561:SHW65562 SRS65561:SRS65562 TBO65561:TBO65562 TLK65561:TLK65562 TVG65561:TVG65562 UFC65561:UFC65562 UOY65561:UOY65562 UYU65561:UYU65562 VIQ65561:VIQ65562 VSM65561:VSM65562 WCI65561:WCI65562 WME65561:WME65562 WWA65561:WWA65562 AC131097:AC131098 JO131097:JO131098 TK131097:TK131098 ADG131097:ADG131098 ANC131097:ANC131098 AWY131097:AWY131098 BGU131097:BGU131098 BQQ131097:BQQ131098 CAM131097:CAM131098 CKI131097:CKI131098 CUE131097:CUE131098 DEA131097:DEA131098 DNW131097:DNW131098 DXS131097:DXS131098 EHO131097:EHO131098 ERK131097:ERK131098 FBG131097:FBG131098 FLC131097:FLC131098 FUY131097:FUY131098 GEU131097:GEU131098 GOQ131097:GOQ131098 GYM131097:GYM131098 HII131097:HII131098 HSE131097:HSE131098 ICA131097:ICA131098 ILW131097:ILW131098 IVS131097:IVS131098 JFO131097:JFO131098 JPK131097:JPK131098 JZG131097:JZG131098 KJC131097:KJC131098 KSY131097:KSY131098 LCU131097:LCU131098 LMQ131097:LMQ131098 LWM131097:LWM131098 MGI131097:MGI131098 MQE131097:MQE131098 NAA131097:NAA131098 NJW131097:NJW131098 NTS131097:NTS131098 ODO131097:ODO131098 ONK131097:ONK131098 OXG131097:OXG131098 PHC131097:PHC131098 PQY131097:PQY131098 QAU131097:QAU131098 QKQ131097:QKQ131098 QUM131097:QUM131098 REI131097:REI131098 ROE131097:ROE131098 RYA131097:RYA131098 SHW131097:SHW131098 SRS131097:SRS131098 TBO131097:TBO131098 TLK131097:TLK131098 TVG131097:TVG131098 UFC131097:UFC131098 UOY131097:UOY131098 UYU131097:UYU131098 VIQ131097:VIQ131098 VSM131097:VSM131098 WCI131097:WCI131098 WME131097:WME131098 WWA131097:WWA131098 AC196633:AC196634 JO196633:JO196634 TK196633:TK196634 ADG196633:ADG196634 ANC196633:ANC196634 AWY196633:AWY196634 BGU196633:BGU196634 BQQ196633:BQQ196634 CAM196633:CAM196634 CKI196633:CKI196634 CUE196633:CUE196634 DEA196633:DEA196634 DNW196633:DNW196634 DXS196633:DXS196634 EHO196633:EHO196634 ERK196633:ERK196634 FBG196633:FBG196634 FLC196633:FLC196634 FUY196633:FUY196634 GEU196633:GEU196634 GOQ196633:GOQ196634 GYM196633:GYM196634 HII196633:HII196634 HSE196633:HSE196634 ICA196633:ICA196634 ILW196633:ILW196634 IVS196633:IVS196634 JFO196633:JFO196634 JPK196633:JPK196634 JZG196633:JZG196634 KJC196633:KJC196634 KSY196633:KSY196634 LCU196633:LCU196634 LMQ196633:LMQ196634 LWM196633:LWM196634 MGI196633:MGI196634 MQE196633:MQE196634 NAA196633:NAA196634 NJW196633:NJW196634 NTS196633:NTS196634 ODO196633:ODO196634 ONK196633:ONK196634 OXG196633:OXG196634 PHC196633:PHC196634 PQY196633:PQY196634 QAU196633:QAU196634 QKQ196633:QKQ196634 QUM196633:QUM196634 REI196633:REI196634 ROE196633:ROE196634 RYA196633:RYA196634 SHW196633:SHW196634 SRS196633:SRS196634 TBO196633:TBO196634 TLK196633:TLK196634 TVG196633:TVG196634 UFC196633:UFC196634 UOY196633:UOY196634 UYU196633:UYU196634 VIQ196633:VIQ196634 VSM196633:VSM196634 WCI196633:WCI196634 WME196633:WME196634 WWA196633:WWA196634 AC262169:AC262170 JO262169:JO262170 TK262169:TK262170 ADG262169:ADG262170 ANC262169:ANC262170 AWY262169:AWY262170 BGU262169:BGU262170 BQQ262169:BQQ262170 CAM262169:CAM262170 CKI262169:CKI262170 CUE262169:CUE262170 DEA262169:DEA262170 DNW262169:DNW262170 DXS262169:DXS262170 EHO262169:EHO262170 ERK262169:ERK262170 FBG262169:FBG262170 FLC262169:FLC262170 FUY262169:FUY262170 GEU262169:GEU262170 GOQ262169:GOQ262170 GYM262169:GYM262170 HII262169:HII262170 HSE262169:HSE262170 ICA262169:ICA262170 ILW262169:ILW262170 IVS262169:IVS262170 JFO262169:JFO262170 JPK262169:JPK262170 JZG262169:JZG262170 KJC262169:KJC262170 KSY262169:KSY262170 LCU262169:LCU262170 LMQ262169:LMQ262170 LWM262169:LWM262170 MGI262169:MGI262170 MQE262169:MQE262170 NAA262169:NAA262170 NJW262169:NJW262170 NTS262169:NTS262170 ODO262169:ODO262170 ONK262169:ONK262170 OXG262169:OXG262170 PHC262169:PHC262170 PQY262169:PQY262170 QAU262169:QAU262170 QKQ262169:QKQ262170 QUM262169:QUM262170 REI262169:REI262170 ROE262169:ROE262170 RYA262169:RYA262170 SHW262169:SHW262170 SRS262169:SRS262170 TBO262169:TBO262170 TLK262169:TLK262170 TVG262169:TVG262170 UFC262169:UFC262170 UOY262169:UOY262170 UYU262169:UYU262170 VIQ262169:VIQ262170 VSM262169:VSM262170 WCI262169:WCI262170 WME262169:WME262170 WWA262169:WWA262170 AC327705:AC327706 JO327705:JO327706 TK327705:TK327706 ADG327705:ADG327706 ANC327705:ANC327706 AWY327705:AWY327706 BGU327705:BGU327706 BQQ327705:BQQ327706 CAM327705:CAM327706 CKI327705:CKI327706 CUE327705:CUE327706 DEA327705:DEA327706 DNW327705:DNW327706 DXS327705:DXS327706 EHO327705:EHO327706 ERK327705:ERK327706 FBG327705:FBG327706 FLC327705:FLC327706 FUY327705:FUY327706 GEU327705:GEU327706 GOQ327705:GOQ327706 GYM327705:GYM327706 HII327705:HII327706 HSE327705:HSE327706 ICA327705:ICA327706 ILW327705:ILW327706 IVS327705:IVS327706 JFO327705:JFO327706 JPK327705:JPK327706 JZG327705:JZG327706 KJC327705:KJC327706 KSY327705:KSY327706 LCU327705:LCU327706 LMQ327705:LMQ327706 LWM327705:LWM327706 MGI327705:MGI327706 MQE327705:MQE327706 NAA327705:NAA327706 NJW327705:NJW327706 NTS327705:NTS327706 ODO327705:ODO327706 ONK327705:ONK327706 OXG327705:OXG327706 PHC327705:PHC327706 PQY327705:PQY327706 QAU327705:QAU327706 QKQ327705:QKQ327706 QUM327705:QUM327706 REI327705:REI327706 ROE327705:ROE327706 RYA327705:RYA327706 SHW327705:SHW327706 SRS327705:SRS327706 TBO327705:TBO327706 TLK327705:TLK327706 TVG327705:TVG327706 UFC327705:UFC327706 UOY327705:UOY327706 UYU327705:UYU327706 VIQ327705:VIQ327706 VSM327705:VSM327706 WCI327705:WCI327706 WME327705:WME327706 WWA327705:WWA327706 AC393241:AC393242 JO393241:JO393242 TK393241:TK393242 ADG393241:ADG393242 ANC393241:ANC393242 AWY393241:AWY393242 BGU393241:BGU393242 BQQ393241:BQQ393242 CAM393241:CAM393242 CKI393241:CKI393242 CUE393241:CUE393242 DEA393241:DEA393242 DNW393241:DNW393242 DXS393241:DXS393242 EHO393241:EHO393242 ERK393241:ERK393242 FBG393241:FBG393242 FLC393241:FLC393242 FUY393241:FUY393242 GEU393241:GEU393242 GOQ393241:GOQ393242 GYM393241:GYM393242 HII393241:HII393242 HSE393241:HSE393242 ICA393241:ICA393242 ILW393241:ILW393242 IVS393241:IVS393242 JFO393241:JFO393242 JPK393241:JPK393242 JZG393241:JZG393242 KJC393241:KJC393242 KSY393241:KSY393242 LCU393241:LCU393242 LMQ393241:LMQ393242 LWM393241:LWM393242 MGI393241:MGI393242 MQE393241:MQE393242 NAA393241:NAA393242 NJW393241:NJW393242 NTS393241:NTS393242 ODO393241:ODO393242 ONK393241:ONK393242 OXG393241:OXG393242 PHC393241:PHC393242 PQY393241:PQY393242 QAU393241:QAU393242 QKQ393241:QKQ393242 QUM393241:QUM393242 REI393241:REI393242 ROE393241:ROE393242 RYA393241:RYA393242 SHW393241:SHW393242 SRS393241:SRS393242 TBO393241:TBO393242 TLK393241:TLK393242 TVG393241:TVG393242 UFC393241:UFC393242 UOY393241:UOY393242 UYU393241:UYU393242 VIQ393241:VIQ393242 VSM393241:VSM393242 WCI393241:WCI393242 WME393241:WME393242 WWA393241:WWA393242 AC458777:AC458778 JO458777:JO458778 TK458777:TK458778 ADG458777:ADG458778 ANC458777:ANC458778 AWY458777:AWY458778 BGU458777:BGU458778 BQQ458777:BQQ458778 CAM458777:CAM458778 CKI458777:CKI458778 CUE458777:CUE458778 DEA458777:DEA458778 DNW458777:DNW458778 DXS458777:DXS458778 EHO458777:EHO458778 ERK458777:ERK458778 FBG458777:FBG458778 FLC458777:FLC458778 FUY458777:FUY458778 GEU458777:GEU458778 GOQ458777:GOQ458778 GYM458777:GYM458778 HII458777:HII458778 HSE458777:HSE458778 ICA458777:ICA458778 ILW458777:ILW458778 IVS458777:IVS458778 JFO458777:JFO458778 JPK458777:JPK458778 JZG458777:JZG458778 KJC458777:KJC458778 KSY458777:KSY458778 LCU458777:LCU458778 LMQ458777:LMQ458778 LWM458777:LWM458778 MGI458777:MGI458778 MQE458777:MQE458778 NAA458777:NAA458778 NJW458777:NJW458778 NTS458777:NTS458778 ODO458777:ODO458778 ONK458777:ONK458778 OXG458777:OXG458778 PHC458777:PHC458778 PQY458777:PQY458778 QAU458777:QAU458778 QKQ458777:QKQ458778 QUM458777:QUM458778 REI458777:REI458778 ROE458777:ROE458778 RYA458777:RYA458778 SHW458777:SHW458778 SRS458777:SRS458778 TBO458777:TBO458778 TLK458777:TLK458778 TVG458777:TVG458778 UFC458777:UFC458778 UOY458777:UOY458778 UYU458777:UYU458778 VIQ458777:VIQ458778 VSM458777:VSM458778 WCI458777:WCI458778 WME458777:WME458778 WWA458777:WWA458778 AC524313:AC524314 JO524313:JO524314 TK524313:TK524314 ADG524313:ADG524314 ANC524313:ANC524314 AWY524313:AWY524314 BGU524313:BGU524314 BQQ524313:BQQ524314 CAM524313:CAM524314 CKI524313:CKI524314 CUE524313:CUE524314 DEA524313:DEA524314 DNW524313:DNW524314 DXS524313:DXS524314 EHO524313:EHO524314 ERK524313:ERK524314 FBG524313:FBG524314 FLC524313:FLC524314 FUY524313:FUY524314 GEU524313:GEU524314 GOQ524313:GOQ524314 GYM524313:GYM524314 HII524313:HII524314 HSE524313:HSE524314 ICA524313:ICA524314 ILW524313:ILW524314 IVS524313:IVS524314 JFO524313:JFO524314 JPK524313:JPK524314 JZG524313:JZG524314 KJC524313:KJC524314 KSY524313:KSY524314 LCU524313:LCU524314 LMQ524313:LMQ524314 LWM524313:LWM524314 MGI524313:MGI524314 MQE524313:MQE524314 NAA524313:NAA524314 NJW524313:NJW524314 NTS524313:NTS524314 ODO524313:ODO524314 ONK524313:ONK524314 OXG524313:OXG524314 PHC524313:PHC524314 PQY524313:PQY524314 QAU524313:QAU524314 QKQ524313:QKQ524314 QUM524313:QUM524314 REI524313:REI524314 ROE524313:ROE524314 RYA524313:RYA524314 SHW524313:SHW524314 SRS524313:SRS524314 TBO524313:TBO524314 TLK524313:TLK524314 TVG524313:TVG524314 UFC524313:UFC524314 UOY524313:UOY524314 UYU524313:UYU524314 VIQ524313:VIQ524314 VSM524313:VSM524314 WCI524313:WCI524314 WME524313:WME524314 WWA524313:WWA524314 AC589849:AC589850 JO589849:JO589850 TK589849:TK589850 ADG589849:ADG589850 ANC589849:ANC589850 AWY589849:AWY589850 BGU589849:BGU589850 BQQ589849:BQQ589850 CAM589849:CAM589850 CKI589849:CKI589850 CUE589849:CUE589850 DEA589849:DEA589850 DNW589849:DNW589850 DXS589849:DXS589850 EHO589849:EHO589850 ERK589849:ERK589850 FBG589849:FBG589850 FLC589849:FLC589850 FUY589849:FUY589850 GEU589849:GEU589850 GOQ589849:GOQ589850 GYM589849:GYM589850 HII589849:HII589850 HSE589849:HSE589850 ICA589849:ICA589850 ILW589849:ILW589850 IVS589849:IVS589850 JFO589849:JFO589850 JPK589849:JPK589850 JZG589849:JZG589850 KJC589849:KJC589850 KSY589849:KSY589850 LCU589849:LCU589850 LMQ589849:LMQ589850 LWM589849:LWM589850 MGI589849:MGI589850 MQE589849:MQE589850 NAA589849:NAA589850 NJW589849:NJW589850 NTS589849:NTS589850 ODO589849:ODO589850 ONK589849:ONK589850 OXG589849:OXG589850 PHC589849:PHC589850 PQY589849:PQY589850 QAU589849:QAU589850 QKQ589849:QKQ589850 QUM589849:QUM589850 REI589849:REI589850 ROE589849:ROE589850 RYA589849:RYA589850 SHW589849:SHW589850 SRS589849:SRS589850 TBO589849:TBO589850 TLK589849:TLK589850 TVG589849:TVG589850 UFC589849:UFC589850 UOY589849:UOY589850 UYU589849:UYU589850 VIQ589849:VIQ589850 VSM589849:VSM589850 WCI589849:WCI589850 WME589849:WME589850 WWA589849:WWA589850 AC655385:AC655386 JO655385:JO655386 TK655385:TK655386 ADG655385:ADG655386 ANC655385:ANC655386 AWY655385:AWY655386 BGU655385:BGU655386 BQQ655385:BQQ655386 CAM655385:CAM655386 CKI655385:CKI655386 CUE655385:CUE655386 DEA655385:DEA655386 DNW655385:DNW655386 DXS655385:DXS655386 EHO655385:EHO655386 ERK655385:ERK655386 FBG655385:FBG655386 FLC655385:FLC655386 FUY655385:FUY655386 GEU655385:GEU655386 GOQ655385:GOQ655386 GYM655385:GYM655386 HII655385:HII655386 HSE655385:HSE655386 ICA655385:ICA655386 ILW655385:ILW655386 IVS655385:IVS655386 JFO655385:JFO655386 JPK655385:JPK655386 JZG655385:JZG655386 KJC655385:KJC655386 KSY655385:KSY655386 LCU655385:LCU655386 LMQ655385:LMQ655386 LWM655385:LWM655386 MGI655385:MGI655386 MQE655385:MQE655386 NAA655385:NAA655386 NJW655385:NJW655386 NTS655385:NTS655386 ODO655385:ODO655386 ONK655385:ONK655386 OXG655385:OXG655386 PHC655385:PHC655386 PQY655385:PQY655386 QAU655385:QAU655386 QKQ655385:QKQ655386 QUM655385:QUM655386 REI655385:REI655386 ROE655385:ROE655386 RYA655385:RYA655386 SHW655385:SHW655386 SRS655385:SRS655386 TBO655385:TBO655386 TLK655385:TLK655386 TVG655385:TVG655386 UFC655385:UFC655386 UOY655385:UOY655386 UYU655385:UYU655386 VIQ655385:VIQ655386 VSM655385:VSM655386 WCI655385:WCI655386 WME655385:WME655386 WWA655385:WWA655386 AC720921:AC720922 JO720921:JO720922 TK720921:TK720922 ADG720921:ADG720922 ANC720921:ANC720922 AWY720921:AWY720922 BGU720921:BGU720922 BQQ720921:BQQ720922 CAM720921:CAM720922 CKI720921:CKI720922 CUE720921:CUE720922 DEA720921:DEA720922 DNW720921:DNW720922 DXS720921:DXS720922 EHO720921:EHO720922 ERK720921:ERK720922 FBG720921:FBG720922 FLC720921:FLC720922 FUY720921:FUY720922 GEU720921:GEU720922 GOQ720921:GOQ720922 GYM720921:GYM720922 HII720921:HII720922 HSE720921:HSE720922 ICA720921:ICA720922 ILW720921:ILW720922 IVS720921:IVS720922 JFO720921:JFO720922 JPK720921:JPK720922 JZG720921:JZG720922 KJC720921:KJC720922 KSY720921:KSY720922 LCU720921:LCU720922 LMQ720921:LMQ720922 LWM720921:LWM720922 MGI720921:MGI720922 MQE720921:MQE720922 NAA720921:NAA720922 NJW720921:NJW720922 NTS720921:NTS720922 ODO720921:ODO720922 ONK720921:ONK720922 OXG720921:OXG720922 PHC720921:PHC720922 PQY720921:PQY720922 QAU720921:QAU720922 QKQ720921:QKQ720922 QUM720921:QUM720922 REI720921:REI720922 ROE720921:ROE720922 RYA720921:RYA720922 SHW720921:SHW720922 SRS720921:SRS720922 TBO720921:TBO720922 TLK720921:TLK720922 TVG720921:TVG720922 UFC720921:UFC720922 UOY720921:UOY720922 UYU720921:UYU720922 VIQ720921:VIQ720922 VSM720921:VSM720922 WCI720921:WCI720922 WME720921:WME720922 WWA720921:WWA720922 AC786457:AC786458 JO786457:JO786458 TK786457:TK786458 ADG786457:ADG786458 ANC786457:ANC786458 AWY786457:AWY786458 BGU786457:BGU786458 BQQ786457:BQQ786458 CAM786457:CAM786458 CKI786457:CKI786458 CUE786457:CUE786458 DEA786457:DEA786458 DNW786457:DNW786458 DXS786457:DXS786458 EHO786457:EHO786458 ERK786457:ERK786458 FBG786457:FBG786458 FLC786457:FLC786458 FUY786457:FUY786458 GEU786457:GEU786458 GOQ786457:GOQ786458 GYM786457:GYM786458 HII786457:HII786458 HSE786457:HSE786458 ICA786457:ICA786458 ILW786457:ILW786458 IVS786457:IVS786458 JFO786457:JFO786458 JPK786457:JPK786458 JZG786457:JZG786458 KJC786457:KJC786458 KSY786457:KSY786458 LCU786457:LCU786458 LMQ786457:LMQ786458 LWM786457:LWM786458 MGI786457:MGI786458 MQE786457:MQE786458 NAA786457:NAA786458 NJW786457:NJW786458 NTS786457:NTS786458 ODO786457:ODO786458 ONK786457:ONK786458 OXG786457:OXG786458 PHC786457:PHC786458 PQY786457:PQY786458 QAU786457:QAU786458 QKQ786457:QKQ786458 QUM786457:QUM786458 REI786457:REI786458 ROE786457:ROE786458 RYA786457:RYA786458 SHW786457:SHW786458 SRS786457:SRS786458 TBO786457:TBO786458 TLK786457:TLK786458 TVG786457:TVG786458 UFC786457:UFC786458 UOY786457:UOY786458 UYU786457:UYU786458 VIQ786457:VIQ786458 VSM786457:VSM786458 WCI786457:WCI786458 WME786457:WME786458 WWA786457:WWA786458 AC851993:AC851994 JO851993:JO851994 TK851993:TK851994 ADG851993:ADG851994 ANC851993:ANC851994 AWY851993:AWY851994 BGU851993:BGU851994 BQQ851993:BQQ851994 CAM851993:CAM851994 CKI851993:CKI851994 CUE851993:CUE851994 DEA851993:DEA851994 DNW851993:DNW851994 DXS851993:DXS851994 EHO851993:EHO851994 ERK851993:ERK851994 FBG851993:FBG851994 FLC851993:FLC851994 FUY851993:FUY851994 GEU851993:GEU851994 GOQ851993:GOQ851994 GYM851993:GYM851994 HII851993:HII851994 HSE851993:HSE851994 ICA851993:ICA851994 ILW851993:ILW851994 IVS851993:IVS851994 JFO851993:JFO851994 JPK851993:JPK851994 JZG851993:JZG851994 KJC851993:KJC851994 KSY851993:KSY851994 LCU851993:LCU851994 LMQ851993:LMQ851994 LWM851993:LWM851994 MGI851993:MGI851994 MQE851993:MQE851994 NAA851993:NAA851994 NJW851993:NJW851994 NTS851993:NTS851994 ODO851993:ODO851994 ONK851993:ONK851994 OXG851993:OXG851994 PHC851993:PHC851994 PQY851993:PQY851994 QAU851993:QAU851994 QKQ851993:QKQ851994 QUM851993:QUM851994 REI851993:REI851994 ROE851993:ROE851994 RYA851993:RYA851994 SHW851993:SHW851994 SRS851993:SRS851994 TBO851993:TBO851994 TLK851993:TLK851994 TVG851993:TVG851994 UFC851993:UFC851994 UOY851993:UOY851994 UYU851993:UYU851994 VIQ851993:VIQ851994 VSM851993:VSM851994 WCI851993:WCI851994 WME851993:WME851994 WWA851993:WWA851994 AC917529:AC917530 JO917529:JO917530 TK917529:TK917530 ADG917529:ADG917530 ANC917529:ANC917530 AWY917529:AWY917530 BGU917529:BGU917530 BQQ917529:BQQ917530 CAM917529:CAM917530 CKI917529:CKI917530 CUE917529:CUE917530 DEA917529:DEA917530 DNW917529:DNW917530 DXS917529:DXS917530 EHO917529:EHO917530 ERK917529:ERK917530 FBG917529:FBG917530 FLC917529:FLC917530 FUY917529:FUY917530 GEU917529:GEU917530 GOQ917529:GOQ917530 GYM917529:GYM917530 HII917529:HII917530 HSE917529:HSE917530 ICA917529:ICA917530 ILW917529:ILW917530 IVS917529:IVS917530 JFO917529:JFO917530 JPK917529:JPK917530 JZG917529:JZG917530 KJC917529:KJC917530 KSY917529:KSY917530 LCU917529:LCU917530 LMQ917529:LMQ917530 LWM917529:LWM917530 MGI917529:MGI917530 MQE917529:MQE917530 NAA917529:NAA917530 NJW917529:NJW917530 NTS917529:NTS917530 ODO917529:ODO917530 ONK917529:ONK917530 OXG917529:OXG917530 PHC917529:PHC917530 PQY917529:PQY917530 QAU917529:QAU917530 QKQ917529:QKQ917530 QUM917529:QUM917530 REI917529:REI917530 ROE917529:ROE917530 RYA917529:RYA917530 SHW917529:SHW917530 SRS917529:SRS917530 TBO917529:TBO917530 TLK917529:TLK917530 TVG917529:TVG917530 UFC917529:UFC917530 UOY917529:UOY917530 UYU917529:UYU917530 VIQ917529:VIQ917530 VSM917529:VSM917530 WCI917529:WCI917530 WME917529:WME917530 WWA917529:WWA917530 AC983065:AC983066 JO983065:JO983066 TK983065:TK983066 ADG983065:ADG983066 ANC983065:ANC983066 AWY983065:AWY983066 BGU983065:BGU983066 BQQ983065:BQQ983066 CAM983065:CAM983066 CKI983065:CKI983066 CUE983065:CUE983066 DEA983065:DEA983066 DNW983065:DNW983066 DXS983065:DXS983066 EHO983065:EHO983066 ERK983065:ERK983066 FBG983065:FBG983066 FLC983065:FLC983066 FUY983065:FUY983066 GEU983065:GEU983066 GOQ983065:GOQ983066 GYM983065:GYM983066 HII983065:HII983066 HSE983065:HSE983066 ICA983065:ICA983066 ILW983065:ILW983066 IVS983065:IVS983066 JFO983065:JFO983066 JPK983065:JPK983066 JZG983065:JZG983066 KJC983065:KJC983066 KSY983065:KSY983066 LCU983065:LCU983066 LMQ983065:LMQ983066 LWM983065:LWM983066 MGI983065:MGI983066 MQE983065:MQE983066 NAA983065:NAA983066 NJW983065:NJW983066 NTS983065:NTS983066 ODO983065:ODO983066 ONK983065:ONK983066 OXG983065:OXG983066 PHC983065:PHC983066 PQY983065:PQY983066 QAU983065:QAU983066 QKQ983065:QKQ983066 QUM983065:QUM983066 REI983065:REI983066 ROE983065:ROE983066 RYA983065:RYA983066 SHW983065:SHW983066 SRS983065:SRS983066 TBO983065:TBO983066 TLK983065:TLK983066 TVG983065:TVG983066 UFC983065:UFC983066 UOY983065:UOY983066 UYU983065:UYU983066 VIQ983065:VIQ983066 VSM983065:VSM983066 WCI983065:WCI983066 WME983065:WME983066 WWA983065:WWA983066 AE655385 JQ23 TM23 ADI23 ANE23 AXA23 BGW23 BQS23 CAO23 CKK23 CUG23 DEC23 DNY23 DXU23 EHQ23 ERM23 FBI23 FLE23 FVA23 GEW23 GOS23 GYO23 HIK23 HSG23 ICC23 ILY23 IVU23 JFQ23 JPM23 JZI23 KJE23 KTA23 LCW23 LMS23 LWO23 MGK23 MQG23 NAC23 NJY23 NTU23 ODQ23 ONM23 OXI23 PHE23 PRA23 QAW23 QKS23 QUO23 REK23 ROG23 RYC23 SHY23 SRU23 TBQ23 TLM23 TVI23 UFE23 UPA23 UYW23 VIS23 VSO23 WCK23 WMG23 WWC23 AE720921 JQ65561 TM65561 ADI65561 ANE65561 AXA65561 BGW65561 BQS65561 CAO65561 CKK65561 CUG65561 DEC65561 DNY65561 DXU65561 EHQ65561 ERM65561 FBI65561 FLE65561 FVA65561 GEW65561 GOS65561 GYO65561 HIK65561 HSG65561 ICC65561 ILY65561 IVU65561 JFQ65561 JPM65561 JZI65561 KJE65561 KTA65561 LCW65561 LMS65561 LWO65561 MGK65561 MQG65561 NAC65561 NJY65561 NTU65561 ODQ65561 ONM65561 OXI65561 PHE65561 PRA65561 QAW65561 QKS65561 QUO65561 REK65561 ROG65561 RYC65561 SHY65561 SRU65561 TBQ65561 TLM65561 TVI65561 UFE65561 UPA65561 UYW65561 VIS65561 VSO65561 WCK65561 WMG65561 WWC65561 AE786457 JQ131097 TM131097 ADI131097 ANE131097 AXA131097 BGW131097 BQS131097 CAO131097 CKK131097 CUG131097 DEC131097 DNY131097 DXU131097 EHQ131097 ERM131097 FBI131097 FLE131097 FVA131097 GEW131097 GOS131097 GYO131097 HIK131097 HSG131097 ICC131097 ILY131097 IVU131097 JFQ131097 JPM131097 JZI131097 KJE131097 KTA131097 LCW131097 LMS131097 LWO131097 MGK131097 MQG131097 NAC131097 NJY131097 NTU131097 ODQ131097 ONM131097 OXI131097 PHE131097 PRA131097 QAW131097 QKS131097 QUO131097 REK131097 ROG131097 RYC131097 SHY131097 SRU131097 TBQ131097 TLM131097 TVI131097 UFE131097 UPA131097 UYW131097 VIS131097 VSO131097 WCK131097 WMG131097 WWC131097 AE851993 JQ196633 TM196633 ADI196633 ANE196633 AXA196633 BGW196633 BQS196633 CAO196633 CKK196633 CUG196633 DEC196633 DNY196633 DXU196633 EHQ196633 ERM196633 FBI196633 FLE196633 FVA196633 GEW196633 GOS196633 GYO196633 HIK196633 HSG196633 ICC196633 ILY196633 IVU196633 JFQ196633 JPM196633 JZI196633 KJE196633 KTA196633 LCW196633 LMS196633 LWO196633 MGK196633 MQG196633 NAC196633 NJY196633 NTU196633 ODQ196633 ONM196633 OXI196633 PHE196633 PRA196633 QAW196633 QKS196633 QUO196633 REK196633 ROG196633 RYC196633 SHY196633 SRU196633 TBQ196633 TLM196633 TVI196633 UFE196633 UPA196633 UYW196633 VIS196633 VSO196633 WCK196633 WMG196633 WWC196633 AE917529 JQ262169 TM262169 ADI262169 ANE262169 AXA262169 BGW262169 BQS262169 CAO262169 CKK262169 CUG262169 DEC262169 DNY262169 DXU262169 EHQ262169 ERM262169 FBI262169 FLE262169 FVA262169 GEW262169 GOS262169 GYO262169 HIK262169 HSG262169 ICC262169 ILY262169 IVU262169 JFQ262169 JPM262169 JZI262169 KJE262169 KTA262169 LCW262169 LMS262169 LWO262169 MGK262169 MQG262169 NAC262169 NJY262169 NTU262169 ODQ262169 ONM262169 OXI262169 PHE262169 PRA262169 QAW262169 QKS262169 QUO262169 REK262169 ROG262169 RYC262169 SHY262169 SRU262169 TBQ262169 TLM262169 TVI262169 UFE262169 UPA262169 UYW262169 VIS262169 VSO262169 WCK262169 WMG262169 WWC262169 AE983065 JQ327705 TM327705 ADI327705 ANE327705 AXA327705 BGW327705 BQS327705 CAO327705 CKK327705 CUG327705 DEC327705 DNY327705 DXU327705 EHQ327705 ERM327705 FBI327705 FLE327705 FVA327705 GEW327705 GOS327705 GYO327705 HIK327705 HSG327705 ICC327705 ILY327705 IVU327705 JFQ327705 JPM327705 JZI327705 KJE327705 KTA327705 LCW327705 LMS327705 LWO327705 MGK327705 MQG327705 NAC327705 NJY327705 NTU327705 ODQ327705 ONM327705 OXI327705 PHE327705 PRA327705 QAW327705 QKS327705 QUO327705 REK327705 ROG327705 RYC327705 SHY327705 SRU327705 TBQ327705 TLM327705 TVI327705 UFE327705 UPA327705 UYW327705 VIS327705 VSO327705 WCK327705 WMG327705 WWC327705 AE65561 JQ393241 TM393241 ADI393241 ANE393241 AXA393241 BGW393241 BQS393241 CAO393241 CKK393241 CUG393241 DEC393241 DNY393241 DXU393241 EHQ393241 ERM393241 FBI393241 FLE393241 FVA393241 GEW393241 GOS393241 GYO393241 HIK393241 HSG393241 ICC393241 ILY393241 IVU393241 JFQ393241 JPM393241 JZI393241 KJE393241 KTA393241 LCW393241 LMS393241 LWO393241 MGK393241 MQG393241 NAC393241 NJY393241 NTU393241 ODQ393241 ONM393241 OXI393241 PHE393241 PRA393241 QAW393241 QKS393241 QUO393241 REK393241 ROG393241 RYC393241 SHY393241 SRU393241 TBQ393241 TLM393241 TVI393241 UFE393241 UPA393241 UYW393241 VIS393241 VSO393241 WCK393241 WMG393241 WWC393241 AE131097 JQ458777 TM458777 ADI458777 ANE458777 AXA458777 BGW458777 BQS458777 CAO458777 CKK458777 CUG458777 DEC458777 DNY458777 DXU458777 EHQ458777 ERM458777 FBI458777 FLE458777 FVA458777 GEW458777 GOS458777 GYO458777 HIK458777 HSG458777 ICC458777 ILY458777 IVU458777 JFQ458777 JPM458777 JZI458777 KJE458777 KTA458777 LCW458777 LMS458777 LWO458777 MGK458777 MQG458777 NAC458777 NJY458777 NTU458777 ODQ458777 ONM458777 OXI458777 PHE458777 PRA458777 QAW458777 QKS458777 QUO458777 REK458777 ROG458777 RYC458777 SHY458777 SRU458777 TBQ458777 TLM458777 TVI458777 UFE458777 UPA458777 UYW458777 VIS458777 VSO458777 WCK458777 WMG458777 WWC458777 AE196633 JQ524313 TM524313 ADI524313 ANE524313 AXA524313 BGW524313 BQS524313 CAO524313 CKK524313 CUG524313 DEC524313 DNY524313 DXU524313 EHQ524313 ERM524313 FBI524313 FLE524313 FVA524313 GEW524313 GOS524313 GYO524313 HIK524313 HSG524313 ICC524313 ILY524313 IVU524313 JFQ524313 JPM524313 JZI524313 KJE524313 KTA524313 LCW524313 LMS524313 LWO524313 MGK524313 MQG524313 NAC524313 NJY524313 NTU524313 ODQ524313 ONM524313 OXI524313 PHE524313 PRA524313 QAW524313 QKS524313 QUO524313 REK524313 ROG524313 RYC524313 SHY524313 SRU524313 TBQ524313 TLM524313 TVI524313 UFE524313 UPA524313 UYW524313 VIS524313 VSO524313 WCK524313 WMG524313 WWC524313 AE262169 JQ589849 TM589849 ADI589849 ANE589849 AXA589849 BGW589849 BQS589849 CAO589849 CKK589849 CUG589849 DEC589849 DNY589849 DXU589849 EHQ589849 ERM589849 FBI589849 FLE589849 FVA589849 GEW589849 GOS589849 GYO589849 HIK589849 HSG589849 ICC589849 ILY589849 IVU589849 JFQ589849 JPM589849 JZI589849 KJE589849 KTA589849 LCW589849 LMS589849 LWO589849 MGK589849 MQG589849 NAC589849 NJY589849 NTU589849 ODQ589849 ONM589849 OXI589849 PHE589849 PRA589849 QAW589849 QKS589849 QUO589849 REK589849 ROG589849 RYC589849 SHY589849 SRU589849 TBQ589849 TLM589849 TVI589849 UFE589849 UPA589849 UYW589849 VIS589849 VSO589849 WCK589849 WMG589849 WWC589849 AE327705 JQ655385 TM655385 ADI655385 ANE655385 AXA655385 BGW655385 BQS655385 CAO655385 CKK655385 CUG655385 DEC655385 DNY655385 DXU655385 EHQ655385 ERM655385 FBI655385 FLE655385 FVA655385 GEW655385 GOS655385 GYO655385 HIK655385 HSG655385 ICC655385 ILY655385 IVU655385 JFQ655385 JPM655385 JZI655385 KJE655385 KTA655385 LCW655385 LMS655385 LWO655385 MGK655385 MQG655385 NAC655385 NJY655385 NTU655385 ODQ655385 ONM655385 OXI655385 PHE655385 PRA655385 QAW655385 QKS655385 QUO655385 REK655385 ROG655385 RYC655385 SHY655385 SRU655385 TBQ655385 TLM655385 TVI655385 UFE655385 UPA655385 UYW655385 VIS655385 VSO655385 WCK655385 WMG655385 WWC655385 AE393241 JQ720921 TM720921 ADI720921 ANE720921 AXA720921 BGW720921 BQS720921 CAO720921 CKK720921 CUG720921 DEC720921 DNY720921 DXU720921 EHQ720921 ERM720921 FBI720921 FLE720921 FVA720921 GEW720921 GOS720921 GYO720921 HIK720921 HSG720921 ICC720921 ILY720921 IVU720921 JFQ720921 JPM720921 JZI720921 KJE720921 KTA720921 LCW720921 LMS720921 LWO720921 MGK720921 MQG720921 NAC720921 NJY720921 NTU720921 ODQ720921 ONM720921 OXI720921 PHE720921 PRA720921 QAW720921 QKS720921 QUO720921 REK720921 ROG720921 RYC720921 SHY720921 SRU720921 TBQ720921 TLM720921 TVI720921 UFE720921 UPA720921 UYW720921 VIS720921 VSO720921 WCK720921 WMG720921 WWC720921 AE23 JQ786457 TM786457 ADI786457 ANE786457 AXA786457 BGW786457 BQS786457 CAO786457 CKK786457 CUG786457 DEC786457 DNY786457 DXU786457 EHQ786457 ERM786457 FBI786457 FLE786457 FVA786457 GEW786457 GOS786457 GYO786457 HIK786457 HSG786457 ICC786457 ILY786457 IVU786457 JFQ786457 JPM786457 JZI786457 KJE786457 KTA786457 LCW786457 LMS786457 LWO786457 MGK786457 MQG786457 NAC786457 NJY786457 NTU786457 ODQ786457 ONM786457 OXI786457 PHE786457 PRA786457 QAW786457 QKS786457 QUO786457 REK786457 ROG786457 RYC786457 SHY786457 SRU786457 TBQ786457 TLM786457 TVI786457 UFE786457 UPA786457 UYW786457 VIS786457 VSO786457 WCK786457 WMG786457 WWC786457 AE458777 JQ851993 TM851993 ADI851993 ANE851993 AXA851993 BGW851993 BQS851993 CAO851993 CKK851993 CUG851993 DEC851993 DNY851993 DXU851993 EHQ851993 ERM851993 FBI851993 FLE851993 FVA851993 GEW851993 GOS851993 GYO851993 HIK851993 HSG851993 ICC851993 ILY851993 IVU851993 JFQ851993 JPM851993 JZI851993 KJE851993 KTA851993 LCW851993 LMS851993 LWO851993 MGK851993 MQG851993 NAC851993 NJY851993 NTU851993 ODQ851993 ONM851993 OXI851993 PHE851993 PRA851993 QAW851993 QKS851993 QUO851993 REK851993 ROG851993 RYC851993 SHY851993 SRU851993 TBQ851993 TLM851993 TVI851993 UFE851993 UPA851993 UYW851993 VIS851993 VSO851993 WCK851993 WMG851993 WWC851993 JQ917529 TM917529 ADI917529 ANE917529 AXA917529 BGW917529 BQS917529 CAO917529 CKK917529 CUG917529 DEC917529 DNY917529 DXU917529 EHQ917529 ERM917529 FBI917529 FLE917529 FVA917529 GEW917529 GOS917529 GYO917529 HIK917529 HSG917529 ICC917529 ILY917529 IVU917529 JFQ917529 JPM917529 JZI917529 KJE917529 KTA917529 LCW917529 LMS917529 LWO917529 MGK917529 MQG917529 NAC917529 NJY917529 NTU917529 ODQ917529 ONM917529 OXI917529 PHE917529 PRA917529 QAW917529 QKS917529 QUO917529 REK917529 ROG917529 RYC917529 SHY917529 SRU917529 TBQ917529 TLM917529 TVI917529 UFE917529 UPA917529 UYW917529 VIS917529 VSO917529 WCK917529 WMG917529 WWC917529 WWC983065 JQ983065 TM983065 ADI983065 ANE983065 AXA983065 BGW983065 BQS983065 CAO983065 CKK983065 CUG983065 DEC983065 DNY983065 DXU983065 EHQ983065 ERM983065 FBI983065 FLE983065 FVA983065 GEW983065 GOS983065 GYO983065 HIK983065 HSG983065 ICC983065 ILY983065 IVU983065 JFQ983065 JPM983065 JZI983065 KJE983065 KTA983065 LCW983065 LMS983065 LWO983065 MGK983065 MQG983065 NAC983065 NJY983065 NTU983065 ODQ983065 ONM983065 OXI983065 PHE983065 PRA983065 QAW983065 QKS983065 QUO983065 REK983065 ROG983065 RYC983065 SHY983065 SRU983065 TBQ983065 TLM983065 TVI983065 UFE983065 UPA983065 UYW983065 VIS983065 VSO983065 WCK983065 WMG983065 AE524313 AE589849 WMQ29 WWM29 V29 JR29 TN29 ADJ29 ANF29 AXB29 BGX29 BQT29 CAP29 CKL29 CUH29 DED29 DNZ29 DXV29 EHR29 ERN29 FBJ29 FLF29 FVB29 GEX29 GOT29 GYP29 HIL29 HSH29 ICD29 ILZ29 IVV29 JFR29 JPN29 JZJ29 KJF29 KTB29 LCX29 LMT29 LWP29 MGL29 MQH29 NAD29 NJZ29 NTV29 ODR29 ONN29 OXJ29 PHF29 PRB29 QAX29 QKT29 QUP29 REL29 ROH29 RYD29 SHZ29 SRV29 TBR29 TLN29 TVJ29 UFF29 UPB29 UYX29 VIT29 VSP29 WCL29 WMH29 WWD29 R29 JN29 TJ29 ADF29 ANB29 AWX29 BGT29 BQP29 CAL29 CKH29 CUD29 DDZ29 DNV29 DXR29 EHN29 ERJ29 FBF29 FLB29 FUX29 GET29 GOP29 GYL29 HIH29 HSD29 IBZ29 ILV29 IVR29 JFN29 JPJ29 JZF29 KJB29 KSX29 LCT29 LMP29 LWL29 MGH29 MQD29 MZZ29 NJV29 NTR29 ODN29 ONJ29 OXF29 PHB29 PQX29 QAT29 QKP29 QUL29 REH29 ROD29 RXZ29 SHV29 SRR29 TBN29 TLJ29 TVF29 UFB29 UOX29 UYT29 VIP29 VSL29 WCH29 WMD29 WVZ29 N29 JJ29 TF29 ADB29 AMX29 AWT29 BGP29 BQL29 CAH29 CKD29 CTZ29 DDV29 DNR29 DXN29 EHJ29 ERF29 FBB29 FKX29 FUT29 GEP29 GOL29 GYH29 HID29 HRZ29 IBV29 ILR29 IVN29 JFJ29 JPF29 JZB29 KIX29 KST29 LCP29 LML29 LWH29 MGD29 MPZ29 MZV29 NJR29 NTN29 ODJ29 ONF29 OXB29 PGX29 PQT29 QAP29 QKL29 QUH29 RED29 RNZ29 RXV29 SHR29 SRN29 TBJ29 TLF29 TVB29 UEX29 UOT29 UYP29 VIL29 VSH29 WCD29 WLZ29 WVV29 AC29:AC30 JY29:JY30 TU29:TU30 ADQ29:ADQ30 ANM29:ANM30 AXI29:AXI30 BHE29:BHE30 BRA29:BRA30 CAW29:CAW30 CKS29:CKS30 CUO29:CUO30 DEK29:DEK30 DOG29:DOG30 DYC29:DYC30 EHY29:EHY30 ERU29:ERU30 FBQ29:FBQ30 FLM29:FLM30 FVI29:FVI30 GFE29:GFE30 GPA29:GPA30 GYW29:GYW30 HIS29:HIS30 HSO29:HSO30 ICK29:ICK30 IMG29:IMG30 IWC29:IWC30 JFY29:JFY30 JPU29:JPU30 JZQ29:JZQ30 KJM29:KJM30 KTI29:KTI30 LDE29:LDE30 LNA29:LNA30 LWW29:LWW30 MGS29:MGS30 MQO29:MQO30 NAK29:NAK30 NKG29:NKG30 NUC29:NUC30 ODY29:ODY30 ONU29:ONU30 OXQ29:OXQ30 PHM29:PHM30 PRI29:PRI30 QBE29:QBE30 QLA29:QLA30 QUW29:QUW30 RES29:RES30 ROO29:ROO30 RYK29:RYK30 SIG29:SIG30 SSC29:SSC30 TBY29:TBY30 TLU29:TLU30 TVQ29:TVQ30 UFM29:UFM30 UPI29:UPI30 UZE29:UZE30 VJA29:VJA30 VSW29:VSW30 WCS29:WCS30 WMO29:WMO30 WWK29:WWK30 KA29 TW29 ADS29 ANO29 AXK29 BHG29 BRC29 CAY29 CKU29 CUQ29 DEM29 DOI29 DYE29 EIA29 ERW29 FBS29 FLO29 FVK29 GFG29 GPC29 GYY29 HIU29 HSQ29 ICM29 IMI29 IWE29 JGA29 JPW29 JZS29 KJO29 KTK29 LDG29 LNC29 LWY29 MGU29 MQQ29 NAM29 NKI29 NUE29 OEA29 ONW29 OXS29 PHO29 PRK29 QBG29 QLC29 QUY29 REU29 ROQ29 RYM29 SII29 SSE29 TCA29 TLW29 TVS29 UFO29 UPK29 UZG29 VJC29 VSY29 WCU29 AC23:AC26 WMQ25 WWM25 V25 JR25 TN25 ADJ25 ANF25 AXB25 BGX25 BQT25 CAP25 CKL25 CUH25 DED25 DNZ25 DXV25 EHR25 ERN25 FBJ25 FLF25 FVB25 GEX25 GOT25 GYP25 HIL25 HSH25 ICD25 ILZ25 IVV25 JFR25 JPN25 JZJ25 KJF25 KTB25 LCX25 LMT25 LWP25 MGL25 MQH25 NAD25 NJZ25 NTV25 ODR25 ONN25 OXJ25 PHF25 PRB25 QAX25 QKT25 QUP25 REL25 ROH25 RYD25 SHZ25 SRV25 TBR25 TLN25 TVJ25 UFF25 UPB25 UYX25 VIT25 VSP25 WCL25 WMH25 WWD25 R25 JN25 TJ25 ADF25 ANB25 AWX25 BGT25 BQP25 CAL25 CKH25 CUD25 DDZ25 DNV25 DXR25 EHN25 ERJ25 FBF25 FLB25 FUX25 GET25 GOP25 GYL25 HIH25 HSD25 IBZ25 ILV25 IVR25 JFN25 JPJ25 JZF25 KJB25 KSX25 LCT25 LMP25 LWL25 MGH25 MQD25 MZZ25 NJV25 NTR25 ODN25 ONJ25 OXF25 PHB25 PQX25 QAT25 QKP25 QUL25 REH25 ROD25 RXZ25 SHV25 SRR25 TBN25 TLJ25 TVF25 UFB25 UOX25 UYT25 VIP25 VSL25 WCH25 WMD25 WVZ25 N25 JJ25 TF25 ADB25 AMX25 AWT25 BGP25 BQL25 CAH25 CKD25 CTZ25 DDV25 DNR25 DXN25 EHJ25 ERF25 FBB25 FKX25 FUT25 GEP25 GOL25 GYH25 HID25 HRZ25 IBV25 ILR25 IVN25 JFJ25 JPF25 JZB25 KIX25 KST25 LCP25 LML25 LWH25 MGD25 MPZ25 MZV25 NJR25 NTN25 ODJ25 ONF25 OXB25 PGX25 PQT25 QAP25 QKL25 QUH25 RED25 RNZ25 RXV25 SHR25 SRN25 TBJ25 TLF25 TVB25 UEX25 UOT25 UYP25 VIL25 VSH25 WCD25 WLZ25 WVV25 JY25:JY26 TU25:TU26 ADQ25:ADQ26 ANM25:ANM26 AXI25:AXI26 BHE25:BHE26 BRA25:BRA26 CAW25:CAW26 CKS25:CKS26 CUO25:CUO26 DEK25:DEK26 DOG25:DOG26 DYC25:DYC26 EHY25:EHY26 ERU25:ERU26 FBQ25:FBQ26 FLM25:FLM26 FVI25:FVI26 GFE25:GFE26 GPA25:GPA26 GYW25:GYW26 HIS25:HIS26 HSO25:HSO26 ICK25:ICK26 IMG25:IMG26 IWC25:IWC26 JFY25:JFY26 JPU25:JPU26 JZQ25:JZQ26 KJM25:KJM26 KTI25:KTI26 LDE25:LDE26 LNA25:LNA26 LWW25:LWW26 MGS25:MGS26 MQO25:MQO26 NAK25:NAK26 NKG25:NKG26 NUC25:NUC26 ODY25:ODY26 ONU25:ONU26 OXQ25:OXQ26 PHM25:PHM26 PRI25:PRI26 QBE25:QBE26 QLA25:QLA26 QUW25:QUW26 RES25:RES26 ROO25:ROO26 RYK25:RYK26 SIG25:SIG26 SSC25:SSC26 TBY25:TBY26 TLU25:TLU26 TVQ25:TVQ26 UFM25:UFM26 UPI25:UPI26 UZE25:UZE26 VJA25:VJA26 VSW25:VSW26 WCS25:WCS26 WMO25:WMO26 WWK25:WWK26 KA25 TW25 ADS25 ANO25 AXK25 BHG25 BRC25 CAY25 CKU25 CUQ25 DEM25 DOI25 DYE25 EIA25 ERW25 FBS25 FLO25 FVK25 GFG25 GPC25 GYY25 HIU25 HSQ25 ICM25 IMI25 IWE25 JGA25 JPW25 JZS25 KJO25 KTK25 LDG25 LNC25 LWY25 MGU25 MQQ25 NAM25 NKI25 NUE25 OEA25 ONW25 OXS25 PHO25 PRK25 QBG25 QLC25 QUY25 REU25 ROQ25 RYM25 SII25 SSE25 TCA25 TLW25 TVS25 UFO25 UPK25 UZG25 VJC25 VSY25 WCU25 AE25"/>
    <dataValidation type="list" allowBlank="1" showInputMessage="1" showErrorMessage="1" errorTitle="Ошибка" error="Выберите значение из списка" prompt="Выберите значение из списка" sqref="U23:U24">
      <formula1>kind_of_nets</formula1>
    </dataValidation>
    <dataValidation type="list" allowBlank="1" showInputMessage="1" showErrorMessage="1" errorTitle="Ошибка" error="Выберите значение из списка" prompt="Выберите значение из списка" sqref="U25:U26">
      <formula1>kind_of_nets</formula1>
    </dataValidation>
    <dataValidation type="list" allowBlank="1" showInputMessage="1" showErrorMessage="1" errorTitle="Ошибка" error="Выберите значение из списка" prompt="Выберите значение из списка" sqref="Y23">
      <formula1>kind_of_diameters</formula1>
    </dataValidation>
    <dataValidation type="list" allowBlank="1" showInputMessage="1" showErrorMessage="1" errorTitle="Ошибка" error="Выберите значение из списка" prompt="Выберите значение из списка" sqref="Y25">
      <formula1>kind_of_diameters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9">
    <tabColor theme="0" tint="-0.249977111117893"/>
  </sheetPr>
  <dimension ref="A1:T19"/>
  <sheetViews>
    <sheetView showGridLines="0" topLeftCell="E1" zoomScaleNormal="100" workbookViewId="0"/>
  </sheetViews>
  <sheetFormatPr defaultColWidth="10.5703125" defaultRowHeight="14.25"/>
  <cols>
    <col min="1" max="1" width="3.7109375" style="207" hidden="1" customWidth="1"/>
    <col min="2" max="4" width="3.7109375" style="194" hidden="1" customWidth="1"/>
    <col min="5" max="5" width="3.7109375" style="82" customWidth="1"/>
    <col min="6" max="6" width="9.7109375" style="35" customWidth="1"/>
    <col min="7" max="7" width="37.7109375" style="35" customWidth="1"/>
    <col min="8" max="8" width="66.85546875" style="35" customWidth="1"/>
    <col min="9" max="9" width="115.7109375" style="35" customWidth="1"/>
    <col min="10" max="11" width="10.5703125" style="194"/>
    <col min="12" max="12" width="11.140625" style="194" customWidth="1"/>
    <col min="13" max="20" width="10.5703125" style="194"/>
    <col min="21" max="16384" width="10.5703125" style="35"/>
  </cols>
  <sheetData>
    <row r="1" spans="1:20" ht="3" customHeight="1">
      <c r="A1" s="207" t="s">
        <v>207</v>
      </c>
    </row>
    <row r="2" spans="1:20" ht="22.5">
      <c r="F2" s="1273" t="s">
        <v>470</v>
      </c>
      <c r="G2" s="1274"/>
      <c r="H2" s="1275"/>
      <c r="I2" s="407"/>
    </row>
    <row r="3" spans="1:20" ht="3" customHeight="1"/>
    <row r="4" spans="1:20" s="182" customFormat="1" ht="11.25">
      <c r="A4" s="206"/>
      <c r="B4" s="206"/>
      <c r="C4" s="206"/>
      <c r="D4" s="206"/>
      <c r="F4" s="1234" t="s">
        <v>445</v>
      </c>
      <c r="G4" s="1234"/>
      <c r="H4" s="1234"/>
      <c r="I4" s="1276" t="s">
        <v>446</v>
      </c>
      <c r="J4" s="206"/>
      <c r="K4" s="206"/>
      <c r="L4" s="206"/>
      <c r="M4" s="206"/>
      <c r="N4" s="206"/>
      <c r="O4" s="206"/>
      <c r="P4" s="206"/>
      <c r="Q4" s="206"/>
      <c r="R4" s="206"/>
      <c r="S4" s="206"/>
      <c r="T4" s="206"/>
    </row>
    <row r="5" spans="1:20" s="182" customFormat="1" ht="11.25" customHeight="1">
      <c r="A5" s="206"/>
      <c r="B5" s="206"/>
      <c r="C5" s="206"/>
      <c r="D5" s="206"/>
      <c r="F5" s="299" t="s">
        <v>91</v>
      </c>
      <c r="G5" s="314" t="s">
        <v>448</v>
      </c>
      <c r="H5" s="298" t="s">
        <v>439</v>
      </c>
      <c r="I5" s="1276"/>
      <c r="J5" s="206"/>
      <c r="K5" s="206"/>
      <c r="L5" s="206"/>
      <c r="M5" s="206"/>
      <c r="N5" s="206"/>
      <c r="O5" s="206"/>
      <c r="P5" s="206"/>
      <c r="Q5" s="206"/>
      <c r="R5" s="206"/>
      <c r="S5" s="206"/>
      <c r="T5" s="206"/>
    </row>
    <row r="6" spans="1:20" s="182" customFormat="1" ht="12" customHeight="1">
      <c r="A6" s="206"/>
      <c r="B6" s="206"/>
      <c r="C6" s="206"/>
      <c r="D6" s="206"/>
      <c r="F6" s="300" t="s">
        <v>92</v>
      </c>
      <c r="G6" s="302">
        <v>2</v>
      </c>
      <c r="H6" s="303">
        <v>3</v>
      </c>
      <c r="I6" s="301">
        <v>4</v>
      </c>
      <c r="J6" s="206">
        <v>4</v>
      </c>
      <c r="K6" s="206"/>
      <c r="L6" s="206"/>
      <c r="M6" s="206"/>
      <c r="N6" s="206"/>
      <c r="O6" s="206"/>
      <c r="P6" s="206"/>
      <c r="Q6" s="206"/>
      <c r="R6" s="206"/>
      <c r="S6" s="206"/>
      <c r="T6" s="206"/>
    </row>
    <row r="7" spans="1:20" s="182" customFormat="1" ht="18.75">
      <c r="A7" s="206"/>
      <c r="B7" s="206"/>
      <c r="C7" s="206"/>
      <c r="D7" s="206"/>
      <c r="F7" s="313">
        <v>1</v>
      </c>
      <c r="G7" s="389" t="s">
        <v>471</v>
      </c>
      <c r="H7" s="297" t="str">
        <f>IF(dateCh="","",dateCh)</f>
        <v>07.11.2022</v>
      </c>
      <c r="I7" s="188" t="s">
        <v>472</v>
      </c>
      <c r="J7" s="312"/>
      <c r="K7" s="206"/>
      <c r="L7" s="206"/>
      <c r="M7" s="206"/>
      <c r="N7" s="206"/>
      <c r="O7" s="206"/>
      <c r="P7" s="206"/>
      <c r="Q7" s="206"/>
      <c r="R7" s="206"/>
      <c r="S7" s="206"/>
      <c r="T7" s="206"/>
    </row>
    <row r="8" spans="1:20" s="182" customFormat="1" ht="45">
      <c r="A8" s="1277">
        <v>1</v>
      </c>
      <c r="B8" s="206"/>
      <c r="C8" s="206"/>
      <c r="D8" s="206"/>
      <c r="F8" s="313" t="e">
        <f ca="1">"2." &amp;mergeValue(A8)</f>
        <v>#NAME?</v>
      </c>
      <c r="G8" s="389" t="s">
        <v>473</v>
      </c>
      <c r="H8" s="297"/>
      <c r="I8" s="188" t="s">
        <v>568</v>
      </c>
      <c r="J8" s="312"/>
      <c r="K8" s="206"/>
      <c r="L8" s="206"/>
      <c r="M8" s="206"/>
      <c r="N8" s="206"/>
      <c r="O8" s="206"/>
      <c r="P8" s="206"/>
      <c r="Q8" s="206"/>
      <c r="R8" s="206"/>
      <c r="S8" s="206"/>
      <c r="T8" s="206"/>
    </row>
    <row r="9" spans="1:20" s="182" customFormat="1" ht="22.5">
      <c r="A9" s="1277"/>
      <c r="B9" s="206"/>
      <c r="C9" s="206"/>
      <c r="D9" s="206"/>
      <c r="F9" s="313" t="e">
        <f ca="1">"3." &amp;mergeValue(A9)</f>
        <v>#NAME?</v>
      </c>
      <c r="G9" s="389" t="s">
        <v>474</v>
      </c>
      <c r="H9" s="297"/>
      <c r="I9" s="188" t="s">
        <v>566</v>
      </c>
      <c r="J9" s="312"/>
      <c r="K9" s="206"/>
      <c r="L9" s="206"/>
      <c r="M9" s="206"/>
      <c r="N9" s="206"/>
      <c r="O9" s="206"/>
      <c r="P9" s="206"/>
      <c r="Q9" s="206"/>
      <c r="R9" s="206"/>
      <c r="S9" s="206"/>
      <c r="T9" s="206"/>
    </row>
    <row r="10" spans="1:20" s="182" customFormat="1" ht="22.5">
      <c r="A10" s="1277"/>
      <c r="B10" s="206"/>
      <c r="C10" s="206"/>
      <c r="D10" s="206"/>
      <c r="F10" s="313" t="e">
        <f ca="1">"4."&amp;mergeValue(A10)</f>
        <v>#NAME?</v>
      </c>
      <c r="G10" s="389" t="s">
        <v>475</v>
      </c>
      <c r="H10" s="298" t="s">
        <v>449</v>
      </c>
      <c r="I10" s="188"/>
      <c r="J10" s="312"/>
      <c r="K10" s="206"/>
      <c r="L10" s="206"/>
      <c r="M10" s="206"/>
      <c r="N10" s="206"/>
      <c r="O10" s="206"/>
      <c r="P10" s="206"/>
      <c r="Q10" s="206"/>
      <c r="R10" s="206"/>
      <c r="S10" s="206"/>
      <c r="T10" s="206"/>
    </row>
    <row r="11" spans="1:20" s="182" customFormat="1" ht="18.75">
      <c r="A11" s="1277"/>
      <c r="B11" s="1277">
        <v>1</v>
      </c>
      <c r="C11" s="321"/>
      <c r="D11" s="321"/>
      <c r="F11" s="313" t="e">
        <f ca="1">"4."&amp;mergeValue(A11) &amp;"."&amp;mergeValue(B11)</f>
        <v>#NAME?</v>
      </c>
      <c r="G11" s="304" t="s">
        <v>570</v>
      </c>
      <c r="H11" s="297" t="str">
        <f>IF(region_name="","",region_name)</f>
        <v>Республика Татарстан</v>
      </c>
      <c r="I11" s="188" t="s">
        <v>478</v>
      </c>
      <c r="J11" s="312"/>
      <c r="K11" s="206"/>
      <c r="L11" s="206"/>
      <c r="M11" s="206"/>
      <c r="N11" s="206"/>
      <c r="O11" s="206"/>
      <c r="P11" s="206"/>
      <c r="Q11" s="206"/>
      <c r="R11" s="206"/>
      <c r="S11" s="206"/>
      <c r="T11" s="206"/>
    </row>
    <row r="12" spans="1:20" s="182" customFormat="1" ht="22.5">
      <c r="A12" s="1277"/>
      <c r="B12" s="1277"/>
      <c r="C12" s="1277">
        <v>1</v>
      </c>
      <c r="D12" s="321"/>
      <c r="F12" s="313" t="e">
        <f ca="1">"4."&amp;mergeValue(A12) &amp;"."&amp;mergeValue(B12)&amp;"."&amp;mergeValue(C12)</f>
        <v>#NAME?</v>
      </c>
      <c r="G12" s="318" t="s">
        <v>476</v>
      </c>
      <c r="H12" s="297"/>
      <c r="I12" s="188" t="s">
        <v>479</v>
      </c>
      <c r="J12" s="312"/>
      <c r="K12" s="206"/>
      <c r="L12" s="206"/>
      <c r="M12" s="206"/>
      <c r="N12" s="206"/>
      <c r="O12" s="206"/>
      <c r="P12" s="206"/>
      <c r="Q12" s="206"/>
      <c r="R12" s="206"/>
      <c r="S12" s="206"/>
      <c r="T12" s="206"/>
    </row>
    <row r="13" spans="1:20" s="182" customFormat="1" ht="39" customHeight="1">
      <c r="A13" s="1277"/>
      <c r="B13" s="1277"/>
      <c r="C13" s="1277"/>
      <c r="D13" s="321">
        <v>1</v>
      </c>
      <c r="F13" s="313" t="e">
        <f ca="1">"4."&amp;mergeValue(A13) &amp;"."&amp;mergeValue(B13)&amp;"."&amp;mergeValue(C13)&amp;"."&amp;mergeValue(D13)</f>
        <v>#NAME?</v>
      </c>
      <c r="G13" s="392" t="s">
        <v>477</v>
      </c>
      <c r="H13" s="297"/>
      <c r="I13" s="1278" t="s">
        <v>569</v>
      </c>
      <c r="J13" s="312"/>
      <c r="K13" s="206"/>
      <c r="L13" s="206"/>
      <c r="M13" s="206"/>
      <c r="N13" s="206"/>
      <c r="O13" s="206"/>
      <c r="P13" s="206"/>
      <c r="Q13" s="206"/>
      <c r="R13" s="206"/>
      <c r="S13" s="206"/>
      <c r="T13" s="206"/>
    </row>
    <row r="14" spans="1:20" s="182" customFormat="1" ht="18.75">
      <c r="A14" s="1277"/>
      <c r="B14" s="1277"/>
      <c r="C14" s="1277"/>
      <c r="D14" s="321"/>
      <c r="F14" s="315"/>
      <c r="G14" s="143" t="s">
        <v>4</v>
      </c>
      <c r="H14" s="320"/>
      <c r="I14" s="1278"/>
      <c r="J14" s="312"/>
      <c r="K14" s="206"/>
      <c r="L14" s="206"/>
      <c r="M14" s="206"/>
      <c r="N14" s="206"/>
      <c r="O14" s="206"/>
      <c r="P14" s="206"/>
      <c r="Q14" s="206"/>
      <c r="R14" s="206"/>
      <c r="S14" s="206"/>
      <c r="T14" s="206"/>
    </row>
    <row r="15" spans="1:20" s="182" customFormat="1" ht="18.75">
      <c r="A15" s="1277"/>
      <c r="B15" s="1277"/>
      <c r="C15" s="321"/>
      <c r="D15" s="321"/>
      <c r="F15" s="393"/>
      <c r="G15" s="187" t="s">
        <v>401</v>
      </c>
      <c r="H15" s="394"/>
      <c r="I15" s="395"/>
      <c r="J15" s="312"/>
      <c r="K15" s="206"/>
      <c r="L15" s="206"/>
      <c r="M15" s="206"/>
      <c r="N15" s="206"/>
      <c r="O15" s="206"/>
      <c r="P15" s="206"/>
      <c r="Q15" s="206"/>
      <c r="R15" s="206"/>
      <c r="S15" s="206"/>
      <c r="T15" s="206"/>
    </row>
    <row r="16" spans="1:20" s="182" customFormat="1" ht="18.75">
      <c r="A16" s="1277"/>
      <c r="B16" s="206"/>
      <c r="C16" s="206"/>
      <c r="D16" s="206"/>
      <c r="F16" s="315"/>
      <c r="G16" s="148" t="s">
        <v>483</v>
      </c>
      <c r="H16" s="316"/>
      <c r="I16" s="317"/>
      <c r="J16" s="312"/>
      <c r="K16" s="206"/>
      <c r="L16" s="206"/>
      <c r="M16" s="206"/>
      <c r="N16" s="206"/>
      <c r="O16" s="206"/>
      <c r="P16" s="206"/>
      <c r="Q16" s="206"/>
      <c r="R16" s="206"/>
      <c r="S16" s="206"/>
      <c r="T16" s="206"/>
    </row>
    <row r="17" spans="1:20" s="182" customFormat="1" ht="18.75">
      <c r="A17" s="206"/>
      <c r="B17" s="206"/>
      <c r="C17" s="206"/>
      <c r="D17" s="206"/>
      <c r="F17" s="315"/>
      <c r="G17" s="158" t="s">
        <v>482</v>
      </c>
      <c r="H17" s="316"/>
      <c r="I17" s="317"/>
      <c r="J17" s="312"/>
      <c r="K17" s="206"/>
      <c r="L17" s="206"/>
      <c r="M17" s="206"/>
      <c r="N17" s="206"/>
      <c r="O17" s="206"/>
      <c r="P17" s="206"/>
      <c r="Q17" s="206"/>
      <c r="R17" s="206"/>
      <c r="S17" s="206"/>
      <c r="T17" s="206"/>
    </row>
    <row r="18" spans="1:20" s="306" customFormat="1" ht="3" customHeight="1">
      <c r="A18" s="307"/>
      <c r="B18" s="307"/>
      <c r="C18" s="307"/>
      <c r="D18" s="307"/>
      <c r="F18" s="322"/>
      <c r="G18" s="323"/>
      <c r="H18" s="324"/>
      <c r="I18" s="325"/>
      <c r="J18" s="307"/>
      <c r="K18" s="307"/>
      <c r="L18" s="307"/>
      <c r="M18" s="307"/>
      <c r="N18" s="307"/>
      <c r="O18" s="307"/>
      <c r="P18" s="307"/>
      <c r="Q18" s="307"/>
      <c r="R18" s="307"/>
      <c r="S18" s="307"/>
      <c r="T18" s="307"/>
    </row>
    <row r="19" spans="1:20" s="306" customFormat="1" ht="15" customHeight="1">
      <c r="A19" s="307"/>
      <c r="B19" s="307"/>
      <c r="C19" s="307"/>
      <c r="D19" s="307"/>
      <c r="F19" s="305"/>
      <c r="G19" s="1272" t="s">
        <v>571</v>
      </c>
      <c r="H19" s="1272"/>
      <c r="I19" s="218"/>
      <c r="J19" s="307"/>
      <c r="K19" s="307"/>
      <c r="L19" s="307"/>
      <c r="M19" s="307"/>
      <c r="N19" s="307"/>
      <c r="O19" s="307"/>
      <c r="P19" s="307"/>
      <c r="Q19" s="307"/>
      <c r="R19" s="307"/>
      <c r="S19" s="307"/>
      <c r="T19" s="307"/>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9">
    <tabColor rgb="FFEAEBEE"/>
    <pageSetUpPr fitToPage="1"/>
  </sheetPr>
  <dimension ref="A1:AC32"/>
  <sheetViews>
    <sheetView showGridLines="0" topLeftCell="I4" zoomScaleNormal="100" workbookViewId="0"/>
  </sheetViews>
  <sheetFormatPr defaultColWidth="10.5703125" defaultRowHeight="14.25"/>
  <cols>
    <col min="1" max="6" width="10.5703125" style="470" hidden="1" customWidth="1"/>
    <col min="7" max="8" width="9.140625" style="476" hidden="1" customWidth="1"/>
    <col min="9" max="9" width="3.7109375" style="453" customWidth="1"/>
    <col min="10" max="11" width="3.7109375" style="452" customWidth="1"/>
    <col min="12" max="12" width="12.7109375" style="446" customWidth="1"/>
    <col min="13" max="13" width="47.42578125" style="446" customWidth="1"/>
    <col min="14" max="14" width="2.7109375" style="446" hidden="1" customWidth="1"/>
    <col min="15" max="18" width="23.7109375" style="446" customWidth="1"/>
    <col min="19" max="19" width="11.7109375" style="446" customWidth="1"/>
    <col min="20" max="20" width="3.7109375" style="446" customWidth="1"/>
    <col min="21" max="21" width="11.7109375" style="446" customWidth="1"/>
    <col min="22" max="22" width="8.5703125" style="446" hidden="1" customWidth="1"/>
    <col min="23" max="23" width="4.7109375" style="446" customWidth="1"/>
    <col min="24" max="24" width="115.7109375" style="446" customWidth="1"/>
    <col min="25" max="25" width="10.5703125" style="956"/>
    <col min="26" max="29" width="10.5703125" style="470"/>
    <col min="30" max="246" width="10.5703125" style="446"/>
    <col min="247" max="254" width="0" style="446" hidden="1" customWidth="1"/>
    <col min="255" max="257" width="3.7109375" style="446" customWidth="1"/>
    <col min="258" max="258" width="12.7109375" style="446" customWidth="1"/>
    <col min="259" max="259" width="47.42578125" style="446" customWidth="1"/>
    <col min="260" max="260" width="0" style="446" hidden="1" customWidth="1"/>
    <col min="261" max="261" width="24.7109375" style="446" customWidth="1"/>
    <col min="262" max="262" width="14.7109375" style="446" customWidth="1"/>
    <col min="263" max="264" width="15.7109375" style="446" customWidth="1"/>
    <col min="265" max="265" width="11.7109375" style="446" customWidth="1"/>
    <col min="266" max="266" width="6.42578125" style="446" bestFit="1" customWidth="1"/>
    <col min="267" max="267" width="11.7109375" style="446" customWidth="1"/>
    <col min="268" max="268" width="0" style="446" hidden="1" customWidth="1"/>
    <col min="269" max="269" width="3.7109375" style="446" customWidth="1"/>
    <col min="270" max="270" width="11.140625" style="446" bestFit="1" customWidth="1"/>
    <col min="271" max="502" width="10.5703125" style="446"/>
    <col min="503" max="510" width="0" style="446" hidden="1" customWidth="1"/>
    <col min="511" max="513" width="3.7109375" style="446" customWidth="1"/>
    <col min="514" max="514" width="12.7109375" style="446" customWidth="1"/>
    <col min="515" max="515" width="47.42578125" style="446" customWidth="1"/>
    <col min="516" max="516" width="0" style="446" hidden="1" customWidth="1"/>
    <col min="517" max="517" width="24.7109375" style="446" customWidth="1"/>
    <col min="518" max="518" width="14.7109375" style="446" customWidth="1"/>
    <col min="519" max="520" width="15.7109375" style="446" customWidth="1"/>
    <col min="521" max="521" width="11.7109375" style="446" customWidth="1"/>
    <col min="522" max="522" width="6.42578125" style="446" bestFit="1" customWidth="1"/>
    <col min="523" max="523" width="11.7109375" style="446" customWidth="1"/>
    <col min="524" max="524" width="0" style="446" hidden="1" customWidth="1"/>
    <col min="525" max="525" width="3.7109375" style="446" customWidth="1"/>
    <col min="526" max="526" width="11.140625" style="446" bestFit="1" customWidth="1"/>
    <col min="527" max="758" width="10.5703125" style="446"/>
    <col min="759" max="766" width="0" style="446" hidden="1" customWidth="1"/>
    <col min="767" max="769" width="3.7109375" style="446" customWidth="1"/>
    <col min="770" max="770" width="12.7109375" style="446" customWidth="1"/>
    <col min="771" max="771" width="47.42578125" style="446" customWidth="1"/>
    <col min="772" max="772" width="0" style="446" hidden="1" customWidth="1"/>
    <col min="773" max="773" width="24.7109375" style="446" customWidth="1"/>
    <col min="774" max="774" width="14.7109375" style="446" customWidth="1"/>
    <col min="775" max="776" width="15.7109375" style="446" customWidth="1"/>
    <col min="777" max="777" width="11.7109375" style="446" customWidth="1"/>
    <col min="778" max="778" width="6.42578125" style="446" bestFit="1" customWidth="1"/>
    <col min="779" max="779" width="11.7109375" style="446" customWidth="1"/>
    <col min="780" max="780" width="0" style="446" hidden="1" customWidth="1"/>
    <col min="781" max="781" width="3.7109375" style="446" customWidth="1"/>
    <col min="782" max="782" width="11.140625" style="446" bestFit="1" customWidth="1"/>
    <col min="783" max="1014" width="10.5703125" style="446"/>
    <col min="1015" max="1022" width="0" style="446" hidden="1" customWidth="1"/>
    <col min="1023" max="1025" width="3.7109375" style="446" customWidth="1"/>
    <col min="1026" max="1026" width="12.7109375" style="446" customWidth="1"/>
    <col min="1027" max="1027" width="47.42578125" style="446" customWidth="1"/>
    <col min="1028" max="1028" width="0" style="446" hidden="1" customWidth="1"/>
    <col min="1029" max="1029" width="24.7109375" style="446" customWidth="1"/>
    <col min="1030" max="1030" width="14.7109375" style="446" customWidth="1"/>
    <col min="1031" max="1032" width="15.7109375" style="446" customWidth="1"/>
    <col min="1033" max="1033" width="11.7109375" style="446" customWidth="1"/>
    <col min="1034" max="1034" width="6.42578125" style="446" bestFit="1" customWidth="1"/>
    <col min="1035" max="1035" width="11.7109375" style="446" customWidth="1"/>
    <col min="1036" max="1036" width="0" style="446" hidden="1" customWidth="1"/>
    <col min="1037" max="1037" width="3.7109375" style="446" customWidth="1"/>
    <col min="1038" max="1038" width="11.140625" style="446" bestFit="1" customWidth="1"/>
    <col min="1039" max="1270" width="10.5703125" style="446"/>
    <col min="1271" max="1278" width="0" style="446" hidden="1" customWidth="1"/>
    <col min="1279" max="1281" width="3.7109375" style="446" customWidth="1"/>
    <col min="1282" max="1282" width="12.7109375" style="446" customWidth="1"/>
    <col min="1283" max="1283" width="47.42578125" style="446" customWidth="1"/>
    <col min="1284" max="1284" width="0" style="446" hidden="1" customWidth="1"/>
    <col min="1285" max="1285" width="24.7109375" style="446" customWidth="1"/>
    <col min="1286" max="1286" width="14.7109375" style="446" customWidth="1"/>
    <col min="1287" max="1288" width="15.7109375" style="446" customWidth="1"/>
    <col min="1289" max="1289" width="11.7109375" style="446" customWidth="1"/>
    <col min="1290" max="1290" width="6.42578125" style="446" bestFit="1" customWidth="1"/>
    <col min="1291" max="1291" width="11.7109375" style="446" customWidth="1"/>
    <col min="1292" max="1292" width="0" style="446" hidden="1" customWidth="1"/>
    <col min="1293" max="1293" width="3.7109375" style="446" customWidth="1"/>
    <col min="1294" max="1294" width="11.140625" style="446" bestFit="1" customWidth="1"/>
    <col min="1295" max="1526" width="10.5703125" style="446"/>
    <col min="1527" max="1534" width="0" style="446" hidden="1" customWidth="1"/>
    <col min="1535" max="1537" width="3.7109375" style="446" customWidth="1"/>
    <col min="1538" max="1538" width="12.7109375" style="446" customWidth="1"/>
    <col min="1539" max="1539" width="47.42578125" style="446" customWidth="1"/>
    <col min="1540" max="1540" width="0" style="446" hidden="1" customWidth="1"/>
    <col min="1541" max="1541" width="24.7109375" style="446" customWidth="1"/>
    <col min="1542" max="1542" width="14.7109375" style="446" customWidth="1"/>
    <col min="1543" max="1544" width="15.7109375" style="446" customWidth="1"/>
    <col min="1545" max="1545" width="11.7109375" style="446" customWidth="1"/>
    <col min="1546" max="1546" width="6.42578125" style="446" bestFit="1" customWidth="1"/>
    <col min="1547" max="1547" width="11.7109375" style="446" customWidth="1"/>
    <col min="1548" max="1548" width="0" style="446" hidden="1" customWidth="1"/>
    <col min="1549" max="1549" width="3.7109375" style="446" customWidth="1"/>
    <col min="1550" max="1550" width="11.140625" style="446" bestFit="1" customWidth="1"/>
    <col min="1551" max="1782" width="10.5703125" style="446"/>
    <col min="1783" max="1790" width="0" style="446" hidden="1" customWidth="1"/>
    <col min="1791" max="1793" width="3.7109375" style="446" customWidth="1"/>
    <col min="1794" max="1794" width="12.7109375" style="446" customWidth="1"/>
    <col min="1795" max="1795" width="47.42578125" style="446" customWidth="1"/>
    <col min="1796" max="1796" width="0" style="446" hidden="1" customWidth="1"/>
    <col min="1797" max="1797" width="24.7109375" style="446" customWidth="1"/>
    <col min="1798" max="1798" width="14.7109375" style="446" customWidth="1"/>
    <col min="1799" max="1800" width="15.7109375" style="446" customWidth="1"/>
    <col min="1801" max="1801" width="11.7109375" style="446" customWidth="1"/>
    <col min="1802" max="1802" width="6.42578125" style="446" bestFit="1" customWidth="1"/>
    <col min="1803" max="1803" width="11.7109375" style="446" customWidth="1"/>
    <col min="1804" max="1804" width="0" style="446" hidden="1" customWidth="1"/>
    <col min="1805" max="1805" width="3.7109375" style="446" customWidth="1"/>
    <col min="1806" max="1806" width="11.140625" style="446" bestFit="1" customWidth="1"/>
    <col min="1807" max="2038" width="10.5703125" style="446"/>
    <col min="2039" max="2046" width="0" style="446" hidden="1" customWidth="1"/>
    <col min="2047" max="2049" width="3.7109375" style="446" customWidth="1"/>
    <col min="2050" max="2050" width="12.7109375" style="446" customWidth="1"/>
    <col min="2051" max="2051" width="47.42578125" style="446" customWidth="1"/>
    <col min="2052" max="2052" width="0" style="446" hidden="1" customWidth="1"/>
    <col min="2053" max="2053" width="24.7109375" style="446" customWidth="1"/>
    <col min="2054" max="2054" width="14.7109375" style="446" customWidth="1"/>
    <col min="2055" max="2056" width="15.7109375" style="446" customWidth="1"/>
    <col min="2057" max="2057" width="11.7109375" style="446" customWidth="1"/>
    <col min="2058" max="2058" width="6.42578125" style="446" bestFit="1" customWidth="1"/>
    <col min="2059" max="2059" width="11.7109375" style="446" customWidth="1"/>
    <col min="2060" max="2060" width="0" style="446" hidden="1" customWidth="1"/>
    <col min="2061" max="2061" width="3.7109375" style="446" customWidth="1"/>
    <col min="2062" max="2062" width="11.140625" style="446" bestFit="1" customWidth="1"/>
    <col min="2063" max="2294" width="10.5703125" style="446"/>
    <col min="2295" max="2302" width="0" style="446" hidden="1" customWidth="1"/>
    <col min="2303" max="2305" width="3.7109375" style="446" customWidth="1"/>
    <col min="2306" max="2306" width="12.7109375" style="446" customWidth="1"/>
    <col min="2307" max="2307" width="47.42578125" style="446" customWidth="1"/>
    <col min="2308" max="2308" width="0" style="446" hidden="1" customWidth="1"/>
    <col min="2309" max="2309" width="24.7109375" style="446" customWidth="1"/>
    <col min="2310" max="2310" width="14.7109375" style="446" customWidth="1"/>
    <col min="2311" max="2312" width="15.7109375" style="446" customWidth="1"/>
    <col min="2313" max="2313" width="11.7109375" style="446" customWidth="1"/>
    <col min="2314" max="2314" width="6.42578125" style="446" bestFit="1" customWidth="1"/>
    <col min="2315" max="2315" width="11.7109375" style="446" customWidth="1"/>
    <col min="2316" max="2316" width="0" style="446" hidden="1" customWidth="1"/>
    <col min="2317" max="2317" width="3.7109375" style="446" customWidth="1"/>
    <col min="2318" max="2318" width="11.140625" style="446" bestFit="1" customWidth="1"/>
    <col min="2319" max="2550" width="10.5703125" style="446"/>
    <col min="2551" max="2558" width="0" style="446" hidden="1" customWidth="1"/>
    <col min="2559" max="2561" width="3.7109375" style="446" customWidth="1"/>
    <col min="2562" max="2562" width="12.7109375" style="446" customWidth="1"/>
    <col min="2563" max="2563" width="47.42578125" style="446" customWidth="1"/>
    <col min="2564" max="2564" width="0" style="446" hidden="1" customWidth="1"/>
    <col min="2565" max="2565" width="24.7109375" style="446" customWidth="1"/>
    <col min="2566" max="2566" width="14.7109375" style="446" customWidth="1"/>
    <col min="2567" max="2568" width="15.7109375" style="446" customWidth="1"/>
    <col min="2569" max="2569" width="11.7109375" style="446" customWidth="1"/>
    <col min="2570" max="2570" width="6.42578125" style="446" bestFit="1" customWidth="1"/>
    <col min="2571" max="2571" width="11.7109375" style="446" customWidth="1"/>
    <col min="2572" max="2572" width="0" style="446" hidden="1" customWidth="1"/>
    <col min="2573" max="2573" width="3.7109375" style="446" customWidth="1"/>
    <col min="2574" max="2574" width="11.140625" style="446" bestFit="1" customWidth="1"/>
    <col min="2575" max="2806" width="10.5703125" style="446"/>
    <col min="2807" max="2814" width="0" style="446" hidden="1" customWidth="1"/>
    <col min="2815" max="2817" width="3.7109375" style="446" customWidth="1"/>
    <col min="2818" max="2818" width="12.7109375" style="446" customWidth="1"/>
    <col min="2819" max="2819" width="47.42578125" style="446" customWidth="1"/>
    <col min="2820" max="2820" width="0" style="446" hidden="1" customWidth="1"/>
    <col min="2821" max="2821" width="24.7109375" style="446" customWidth="1"/>
    <col min="2822" max="2822" width="14.7109375" style="446" customWidth="1"/>
    <col min="2823" max="2824" width="15.7109375" style="446" customWidth="1"/>
    <col min="2825" max="2825" width="11.7109375" style="446" customWidth="1"/>
    <col min="2826" max="2826" width="6.42578125" style="446" bestFit="1" customWidth="1"/>
    <col min="2827" max="2827" width="11.7109375" style="446" customWidth="1"/>
    <col min="2828" max="2828" width="0" style="446" hidden="1" customWidth="1"/>
    <col min="2829" max="2829" width="3.7109375" style="446" customWidth="1"/>
    <col min="2830" max="2830" width="11.140625" style="446" bestFit="1" customWidth="1"/>
    <col min="2831" max="3062" width="10.5703125" style="446"/>
    <col min="3063" max="3070" width="0" style="446" hidden="1" customWidth="1"/>
    <col min="3071" max="3073" width="3.7109375" style="446" customWidth="1"/>
    <col min="3074" max="3074" width="12.7109375" style="446" customWidth="1"/>
    <col min="3075" max="3075" width="47.42578125" style="446" customWidth="1"/>
    <col min="3076" max="3076" width="0" style="446" hidden="1" customWidth="1"/>
    <col min="3077" max="3077" width="24.7109375" style="446" customWidth="1"/>
    <col min="3078" max="3078" width="14.7109375" style="446" customWidth="1"/>
    <col min="3079" max="3080" width="15.7109375" style="446" customWidth="1"/>
    <col min="3081" max="3081" width="11.7109375" style="446" customWidth="1"/>
    <col min="3082" max="3082" width="6.42578125" style="446" bestFit="1" customWidth="1"/>
    <col min="3083" max="3083" width="11.7109375" style="446" customWidth="1"/>
    <col min="3084" max="3084" width="0" style="446" hidden="1" customWidth="1"/>
    <col min="3085" max="3085" width="3.7109375" style="446" customWidth="1"/>
    <col min="3086" max="3086" width="11.140625" style="446" bestFit="1" customWidth="1"/>
    <col min="3087" max="3318" width="10.5703125" style="446"/>
    <col min="3319" max="3326" width="0" style="446" hidden="1" customWidth="1"/>
    <col min="3327" max="3329" width="3.7109375" style="446" customWidth="1"/>
    <col min="3330" max="3330" width="12.7109375" style="446" customWidth="1"/>
    <col min="3331" max="3331" width="47.42578125" style="446" customWidth="1"/>
    <col min="3332" max="3332" width="0" style="446" hidden="1" customWidth="1"/>
    <col min="3333" max="3333" width="24.7109375" style="446" customWidth="1"/>
    <col min="3334" max="3334" width="14.7109375" style="446" customWidth="1"/>
    <col min="3335" max="3336" width="15.7109375" style="446" customWidth="1"/>
    <col min="3337" max="3337" width="11.7109375" style="446" customWidth="1"/>
    <col min="3338" max="3338" width="6.42578125" style="446" bestFit="1" customWidth="1"/>
    <col min="3339" max="3339" width="11.7109375" style="446" customWidth="1"/>
    <col min="3340" max="3340" width="0" style="446" hidden="1" customWidth="1"/>
    <col min="3341" max="3341" width="3.7109375" style="446" customWidth="1"/>
    <col min="3342" max="3342" width="11.140625" style="446" bestFit="1" customWidth="1"/>
    <col min="3343" max="3574" width="10.5703125" style="446"/>
    <col min="3575" max="3582" width="0" style="446" hidden="1" customWidth="1"/>
    <col min="3583" max="3585" width="3.7109375" style="446" customWidth="1"/>
    <col min="3586" max="3586" width="12.7109375" style="446" customWidth="1"/>
    <col min="3587" max="3587" width="47.42578125" style="446" customWidth="1"/>
    <col min="3588" max="3588" width="0" style="446" hidden="1" customWidth="1"/>
    <col min="3589" max="3589" width="24.7109375" style="446" customWidth="1"/>
    <col min="3590" max="3590" width="14.7109375" style="446" customWidth="1"/>
    <col min="3591" max="3592" width="15.7109375" style="446" customWidth="1"/>
    <col min="3593" max="3593" width="11.7109375" style="446" customWidth="1"/>
    <col min="3594" max="3594" width="6.42578125" style="446" bestFit="1" customWidth="1"/>
    <col min="3595" max="3595" width="11.7109375" style="446" customWidth="1"/>
    <col min="3596" max="3596" width="0" style="446" hidden="1" customWidth="1"/>
    <col min="3597" max="3597" width="3.7109375" style="446" customWidth="1"/>
    <col min="3598" max="3598" width="11.140625" style="446" bestFit="1" customWidth="1"/>
    <col min="3599" max="3830" width="10.5703125" style="446"/>
    <col min="3831" max="3838" width="0" style="446" hidden="1" customWidth="1"/>
    <col min="3839" max="3841" width="3.7109375" style="446" customWidth="1"/>
    <col min="3842" max="3842" width="12.7109375" style="446" customWidth="1"/>
    <col min="3843" max="3843" width="47.42578125" style="446" customWidth="1"/>
    <col min="3844" max="3844" width="0" style="446" hidden="1" customWidth="1"/>
    <col min="3845" max="3845" width="24.7109375" style="446" customWidth="1"/>
    <col min="3846" max="3846" width="14.7109375" style="446" customWidth="1"/>
    <col min="3847" max="3848" width="15.7109375" style="446" customWidth="1"/>
    <col min="3849" max="3849" width="11.7109375" style="446" customWidth="1"/>
    <col min="3850" max="3850" width="6.42578125" style="446" bestFit="1" customWidth="1"/>
    <col min="3851" max="3851" width="11.7109375" style="446" customWidth="1"/>
    <col min="3852" max="3852" width="0" style="446" hidden="1" customWidth="1"/>
    <col min="3853" max="3853" width="3.7109375" style="446" customWidth="1"/>
    <col min="3854" max="3854" width="11.140625" style="446" bestFit="1" customWidth="1"/>
    <col min="3855" max="4086" width="10.5703125" style="446"/>
    <col min="4087" max="4094" width="0" style="446" hidden="1" customWidth="1"/>
    <col min="4095" max="4097" width="3.7109375" style="446" customWidth="1"/>
    <col min="4098" max="4098" width="12.7109375" style="446" customWidth="1"/>
    <col min="4099" max="4099" width="47.42578125" style="446" customWidth="1"/>
    <col min="4100" max="4100" width="0" style="446" hidden="1" customWidth="1"/>
    <col min="4101" max="4101" width="24.7109375" style="446" customWidth="1"/>
    <col min="4102" max="4102" width="14.7109375" style="446" customWidth="1"/>
    <col min="4103" max="4104" width="15.7109375" style="446" customWidth="1"/>
    <col min="4105" max="4105" width="11.7109375" style="446" customWidth="1"/>
    <col min="4106" max="4106" width="6.42578125" style="446" bestFit="1" customWidth="1"/>
    <col min="4107" max="4107" width="11.7109375" style="446" customWidth="1"/>
    <col min="4108" max="4108" width="0" style="446" hidden="1" customWidth="1"/>
    <col min="4109" max="4109" width="3.7109375" style="446" customWidth="1"/>
    <col min="4110" max="4110" width="11.140625" style="446" bestFit="1" customWidth="1"/>
    <col min="4111" max="4342" width="10.5703125" style="446"/>
    <col min="4343" max="4350" width="0" style="446" hidden="1" customWidth="1"/>
    <col min="4351" max="4353" width="3.7109375" style="446" customWidth="1"/>
    <col min="4354" max="4354" width="12.7109375" style="446" customWidth="1"/>
    <col min="4355" max="4355" width="47.42578125" style="446" customWidth="1"/>
    <col min="4356" max="4356" width="0" style="446" hidden="1" customWidth="1"/>
    <col min="4357" max="4357" width="24.7109375" style="446" customWidth="1"/>
    <col min="4358" max="4358" width="14.7109375" style="446" customWidth="1"/>
    <col min="4359" max="4360" width="15.7109375" style="446" customWidth="1"/>
    <col min="4361" max="4361" width="11.7109375" style="446" customWidth="1"/>
    <col min="4362" max="4362" width="6.42578125" style="446" bestFit="1" customWidth="1"/>
    <col min="4363" max="4363" width="11.7109375" style="446" customWidth="1"/>
    <col min="4364" max="4364" width="0" style="446" hidden="1" customWidth="1"/>
    <col min="4365" max="4365" width="3.7109375" style="446" customWidth="1"/>
    <col min="4366" max="4366" width="11.140625" style="446" bestFit="1" customWidth="1"/>
    <col min="4367" max="4598" width="10.5703125" style="446"/>
    <col min="4599" max="4606" width="0" style="446" hidden="1" customWidth="1"/>
    <col min="4607" max="4609" width="3.7109375" style="446" customWidth="1"/>
    <col min="4610" max="4610" width="12.7109375" style="446" customWidth="1"/>
    <col min="4611" max="4611" width="47.42578125" style="446" customWidth="1"/>
    <col min="4612" max="4612" width="0" style="446" hidden="1" customWidth="1"/>
    <col min="4613" max="4613" width="24.7109375" style="446" customWidth="1"/>
    <col min="4614" max="4614" width="14.7109375" style="446" customWidth="1"/>
    <col min="4615" max="4616" width="15.7109375" style="446" customWidth="1"/>
    <col min="4617" max="4617" width="11.7109375" style="446" customWidth="1"/>
    <col min="4618" max="4618" width="6.42578125" style="446" bestFit="1" customWidth="1"/>
    <col min="4619" max="4619" width="11.7109375" style="446" customWidth="1"/>
    <col min="4620" max="4620" width="0" style="446" hidden="1" customWidth="1"/>
    <col min="4621" max="4621" width="3.7109375" style="446" customWidth="1"/>
    <col min="4622" max="4622" width="11.140625" style="446" bestFit="1" customWidth="1"/>
    <col min="4623" max="4854" width="10.5703125" style="446"/>
    <col min="4855" max="4862" width="0" style="446" hidden="1" customWidth="1"/>
    <col min="4863" max="4865" width="3.7109375" style="446" customWidth="1"/>
    <col min="4866" max="4866" width="12.7109375" style="446" customWidth="1"/>
    <col min="4867" max="4867" width="47.42578125" style="446" customWidth="1"/>
    <col min="4868" max="4868" width="0" style="446" hidden="1" customWidth="1"/>
    <col min="4869" max="4869" width="24.7109375" style="446" customWidth="1"/>
    <col min="4870" max="4870" width="14.7109375" style="446" customWidth="1"/>
    <col min="4871" max="4872" width="15.7109375" style="446" customWidth="1"/>
    <col min="4873" max="4873" width="11.7109375" style="446" customWidth="1"/>
    <col min="4874" max="4874" width="6.42578125" style="446" bestFit="1" customWidth="1"/>
    <col min="4875" max="4875" width="11.7109375" style="446" customWidth="1"/>
    <col min="4876" max="4876" width="0" style="446" hidden="1" customWidth="1"/>
    <col min="4877" max="4877" width="3.7109375" style="446" customWidth="1"/>
    <col min="4878" max="4878" width="11.140625" style="446" bestFit="1" customWidth="1"/>
    <col min="4879" max="5110" width="10.5703125" style="446"/>
    <col min="5111" max="5118" width="0" style="446" hidden="1" customWidth="1"/>
    <col min="5119" max="5121" width="3.7109375" style="446" customWidth="1"/>
    <col min="5122" max="5122" width="12.7109375" style="446" customWidth="1"/>
    <col min="5123" max="5123" width="47.42578125" style="446" customWidth="1"/>
    <col min="5124" max="5124" width="0" style="446" hidden="1" customWidth="1"/>
    <col min="5125" max="5125" width="24.7109375" style="446" customWidth="1"/>
    <col min="5126" max="5126" width="14.7109375" style="446" customWidth="1"/>
    <col min="5127" max="5128" width="15.7109375" style="446" customWidth="1"/>
    <col min="5129" max="5129" width="11.7109375" style="446" customWidth="1"/>
    <col min="5130" max="5130" width="6.42578125" style="446" bestFit="1" customWidth="1"/>
    <col min="5131" max="5131" width="11.7109375" style="446" customWidth="1"/>
    <col min="5132" max="5132" width="0" style="446" hidden="1" customWidth="1"/>
    <col min="5133" max="5133" width="3.7109375" style="446" customWidth="1"/>
    <col min="5134" max="5134" width="11.140625" style="446" bestFit="1" customWidth="1"/>
    <col min="5135" max="5366" width="10.5703125" style="446"/>
    <col min="5367" max="5374" width="0" style="446" hidden="1" customWidth="1"/>
    <col min="5375" max="5377" width="3.7109375" style="446" customWidth="1"/>
    <col min="5378" max="5378" width="12.7109375" style="446" customWidth="1"/>
    <col min="5379" max="5379" width="47.42578125" style="446" customWidth="1"/>
    <col min="5380" max="5380" width="0" style="446" hidden="1" customWidth="1"/>
    <col min="5381" max="5381" width="24.7109375" style="446" customWidth="1"/>
    <col min="5382" max="5382" width="14.7109375" style="446" customWidth="1"/>
    <col min="5383" max="5384" width="15.7109375" style="446" customWidth="1"/>
    <col min="5385" max="5385" width="11.7109375" style="446" customWidth="1"/>
    <col min="5386" max="5386" width="6.42578125" style="446" bestFit="1" customWidth="1"/>
    <col min="5387" max="5387" width="11.7109375" style="446" customWidth="1"/>
    <col min="5388" max="5388" width="0" style="446" hidden="1" customWidth="1"/>
    <col min="5389" max="5389" width="3.7109375" style="446" customWidth="1"/>
    <col min="5390" max="5390" width="11.140625" style="446" bestFit="1" customWidth="1"/>
    <col min="5391" max="5622" width="10.5703125" style="446"/>
    <col min="5623" max="5630" width="0" style="446" hidden="1" customWidth="1"/>
    <col min="5631" max="5633" width="3.7109375" style="446" customWidth="1"/>
    <col min="5634" max="5634" width="12.7109375" style="446" customWidth="1"/>
    <col min="5635" max="5635" width="47.42578125" style="446" customWidth="1"/>
    <col min="5636" max="5636" width="0" style="446" hidden="1" customWidth="1"/>
    <col min="5637" max="5637" width="24.7109375" style="446" customWidth="1"/>
    <col min="5638" max="5638" width="14.7109375" style="446" customWidth="1"/>
    <col min="5639" max="5640" width="15.7109375" style="446" customWidth="1"/>
    <col min="5641" max="5641" width="11.7109375" style="446" customWidth="1"/>
    <col min="5642" max="5642" width="6.42578125" style="446" bestFit="1" customWidth="1"/>
    <col min="5643" max="5643" width="11.7109375" style="446" customWidth="1"/>
    <col min="5644" max="5644" width="0" style="446" hidden="1" customWidth="1"/>
    <col min="5645" max="5645" width="3.7109375" style="446" customWidth="1"/>
    <col min="5646" max="5646" width="11.140625" style="446" bestFit="1" customWidth="1"/>
    <col min="5647" max="5878" width="10.5703125" style="446"/>
    <col min="5879" max="5886" width="0" style="446" hidden="1" customWidth="1"/>
    <col min="5887" max="5889" width="3.7109375" style="446" customWidth="1"/>
    <col min="5890" max="5890" width="12.7109375" style="446" customWidth="1"/>
    <col min="5891" max="5891" width="47.42578125" style="446" customWidth="1"/>
    <col min="5892" max="5892" width="0" style="446" hidden="1" customWidth="1"/>
    <col min="5893" max="5893" width="24.7109375" style="446" customWidth="1"/>
    <col min="5894" max="5894" width="14.7109375" style="446" customWidth="1"/>
    <col min="5895" max="5896" width="15.7109375" style="446" customWidth="1"/>
    <col min="5897" max="5897" width="11.7109375" style="446" customWidth="1"/>
    <col min="5898" max="5898" width="6.42578125" style="446" bestFit="1" customWidth="1"/>
    <col min="5899" max="5899" width="11.7109375" style="446" customWidth="1"/>
    <col min="5900" max="5900" width="0" style="446" hidden="1" customWidth="1"/>
    <col min="5901" max="5901" width="3.7109375" style="446" customWidth="1"/>
    <col min="5902" max="5902" width="11.140625" style="446" bestFit="1" customWidth="1"/>
    <col min="5903" max="6134" width="10.5703125" style="446"/>
    <col min="6135" max="6142" width="0" style="446" hidden="1" customWidth="1"/>
    <col min="6143" max="6145" width="3.7109375" style="446" customWidth="1"/>
    <col min="6146" max="6146" width="12.7109375" style="446" customWidth="1"/>
    <col min="6147" max="6147" width="47.42578125" style="446" customWidth="1"/>
    <col min="6148" max="6148" width="0" style="446" hidden="1" customWidth="1"/>
    <col min="6149" max="6149" width="24.7109375" style="446" customWidth="1"/>
    <col min="6150" max="6150" width="14.7109375" style="446" customWidth="1"/>
    <col min="6151" max="6152" width="15.7109375" style="446" customWidth="1"/>
    <col min="6153" max="6153" width="11.7109375" style="446" customWidth="1"/>
    <col min="6154" max="6154" width="6.42578125" style="446" bestFit="1" customWidth="1"/>
    <col min="6155" max="6155" width="11.7109375" style="446" customWidth="1"/>
    <col min="6156" max="6156" width="0" style="446" hidden="1" customWidth="1"/>
    <col min="6157" max="6157" width="3.7109375" style="446" customWidth="1"/>
    <col min="6158" max="6158" width="11.140625" style="446" bestFit="1" customWidth="1"/>
    <col min="6159" max="6390" width="10.5703125" style="446"/>
    <col min="6391" max="6398" width="0" style="446" hidden="1" customWidth="1"/>
    <col min="6399" max="6401" width="3.7109375" style="446" customWidth="1"/>
    <col min="6402" max="6402" width="12.7109375" style="446" customWidth="1"/>
    <col min="6403" max="6403" width="47.42578125" style="446" customWidth="1"/>
    <col min="6404" max="6404" width="0" style="446" hidden="1" customWidth="1"/>
    <col min="6405" max="6405" width="24.7109375" style="446" customWidth="1"/>
    <col min="6406" max="6406" width="14.7109375" style="446" customWidth="1"/>
    <col min="6407" max="6408" width="15.7109375" style="446" customWidth="1"/>
    <col min="6409" max="6409" width="11.7109375" style="446" customWidth="1"/>
    <col min="6410" max="6410" width="6.42578125" style="446" bestFit="1" customWidth="1"/>
    <col min="6411" max="6411" width="11.7109375" style="446" customWidth="1"/>
    <col min="6412" max="6412" width="0" style="446" hidden="1" customWidth="1"/>
    <col min="6413" max="6413" width="3.7109375" style="446" customWidth="1"/>
    <col min="6414" max="6414" width="11.140625" style="446" bestFit="1" customWidth="1"/>
    <col min="6415" max="6646" width="10.5703125" style="446"/>
    <col min="6647" max="6654" width="0" style="446" hidden="1" customWidth="1"/>
    <col min="6655" max="6657" width="3.7109375" style="446" customWidth="1"/>
    <col min="6658" max="6658" width="12.7109375" style="446" customWidth="1"/>
    <col min="6659" max="6659" width="47.42578125" style="446" customWidth="1"/>
    <col min="6660" max="6660" width="0" style="446" hidden="1" customWidth="1"/>
    <col min="6661" max="6661" width="24.7109375" style="446" customWidth="1"/>
    <col min="6662" max="6662" width="14.7109375" style="446" customWidth="1"/>
    <col min="6663" max="6664" width="15.7109375" style="446" customWidth="1"/>
    <col min="6665" max="6665" width="11.7109375" style="446" customWidth="1"/>
    <col min="6666" max="6666" width="6.42578125" style="446" bestFit="1" customWidth="1"/>
    <col min="6667" max="6667" width="11.7109375" style="446" customWidth="1"/>
    <col min="6668" max="6668" width="0" style="446" hidden="1" customWidth="1"/>
    <col min="6669" max="6669" width="3.7109375" style="446" customWidth="1"/>
    <col min="6670" max="6670" width="11.140625" style="446" bestFit="1" customWidth="1"/>
    <col min="6671" max="6902" width="10.5703125" style="446"/>
    <col min="6903" max="6910" width="0" style="446" hidden="1" customWidth="1"/>
    <col min="6911" max="6913" width="3.7109375" style="446" customWidth="1"/>
    <col min="6914" max="6914" width="12.7109375" style="446" customWidth="1"/>
    <col min="6915" max="6915" width="47.42578125" style="446" customWidth="1"/>
    <col min="6916" max="6916" width="0" style="446" hidden="1" customWidth="1"/>
    <col min="6917" max="6917" width="24.7109375" style="446" customWidth="1"/>
    <col min="6918" max="6918" width="14.7109375" style="446" customWidth="1"/>
    <col min="6919" max="6920" width="15.7109375" style="446" customWidth="1"/>
    <col min="6921" max="6921" width="11.7109375" style="446" customWidth="1"/>
    <col min="6922" max="6922" width="6.42578125" style="446" bestFit="1" customWidth="1"/>
    <col min="6923" max="6923" width="11.7109375" style="446" customWidth="1"/>
    <col min="6924" max="6924" width="0" style="446" hidden="1" customWidth="1"/>
    <col min="6925" max="6925" width="3.7109375" style="446" customWidth="1"/>
    <col min="6926" max="6926" width="11.140625" style="446" bestFit="1" customWidth="1"/>
    <col min="6927" max="7158" width="10.5703125" style="446"/>
    <col min="7159" max="7166" width="0" style="446" hidden="1" customWidth="1"/>
    <col min="7167" max="7169" width="3.7109375" style="446" customWidth="1"/>
    <col min="7170" max="7170" width="12.7109375" style="446" customWidth="1"/>
    <col min="7171" max="7171" width="47.42578125" style="446" customWidth="1"/>
    <col min="7172" max="7172" width="0" style="446" hidden="1" customWidth="1"/>
    <col min="7173" max="7173" width="24.7109375" style="446" customWidth="1"/>
    <col min="7174" max="7174" width="14.7109375" style="446" customWidth="1"/>
    <col min="7175" max="7176" width="15.7109375" style="446" customWidth="1"/>
    <col min="7177" max="7177" width="11.7109375" style="446" customWidth="1"/>
    <col min="7178" max="7178" width="6.42578125" style="446" bestFit="1" customWidth="1"/>
    <col min="7179" max="7179" width="11.7109375" style="446" customWidth="1"/>
    <col min="7180" max="7180" width="0" style="446" hidden="1" customWidth="1"/>
    <col min="7181" max="7181" width="3.7109375" style="446" customWidth="1"/>
    <col min="7182" max="7182" width="11.140625" style="446" bestFit="1" customWidth="1"/>
    <col min="7183" max="7414" width="10.5703125" style="446"/>
    <col min="7415" max="7422" width="0" style="446" hidden="1" customWidth="1"/>
    <col min="7423" max="7425" width="3.7109375" style="446" customWidth="1"/>
    <col min="7426" max="7426" width="12.7109375" style="446" customWidth="1"/>
    <col min="7427" max="7427" width="47.42578125" style="446" customWidth="1"/>
    <col min="7428" max="7428" width="0" style="446" hidden="1" customWidth="1"/>
    <col min="7429" max="7429" width="24.7109375" style="446" customWidth="1"/>
    <col min="7430" max="7430" width="14.7109375" style="446" customWidth="1"/>
    <col min="7431" max="7432" width="15.7109375" style="446" customWidth="1"/>
    <col min="7433" max="7433" width="11.7109375" style="446" customWidth="1"/>
    <col min="7434" max="7434" width="6.42578125" style="446" bestFit="1" customWidth="1"/>
    <col min="7435" max="7435" width="11.7109375" style="446" customWidth="1"/>
    <col min="7436" max="7436" width="0" style="446" hidden="1" customWidth="1"/>
    <col min="7437" max="7437" width="3.7109375" style="446" customWidth="1"/>
    <col min="7438" max="7438" width="11.140625" style="446" bestFit="1" customWidth="1"/>
    <col min="7439" max="7670" width="10.5703125" style="446"/>
    <col min="7671" max="7678" width="0" style="446" hidden="1" customWidth="1"/>
    <col min="7679" max="7681" width="3.7109375" style="446" customWidth="1"/>
    <col min="7682" max="7682" width="12.7109375" style="446" customWidth="1"/>
    <col min="7683" max="7683" width="47.42578125" style="446" customWidth="1"/>
    <col min="7684" max="7684" width="0" style="446" hidden="1" customWidth="1"/>
    <col min="7685" max="7685" width="24.7109375" style="446" customWidth="1"/>
    <col min="7686" max="7686" width="14.7109375" style="446" customWidth="1"/>
    <col min="7687" max="7688" width="15.7109375" style="446" customWidth="1"/>
    <col min="7689" max="7689" width="11.7109375" style="446" customWidth="1"/>
    <col min="7690" max="7690" width="6.42578125" style="446" bestFit="1" customWidth="1"/>
    <col min="7691" max="7691" width="11.7109375" style="446" customWidth="1"/>
    <col min="7692" max="7692" width="0" style="446" hidden="1" customWidth="1"/>
    <col min="7693" max="7693" width="3.7109375" style="446" customWidth="1"/>
    <col min="7694" max="7694" width="11.140625" style="446" bestFit="1" customWidth="1"/>
    <col min="7695" max="7926" width="10.5703125" style="446"/>
    <col min="7927" max="7934" width="0" style="446" hidden="1" customWidth="1"/>
    <col min="7935" max="7937" width="3.7109375" style="446" customWidth="1"/>
    <col min="7938" max="7938" width="12.7109375" style="446" customWidth="1"/>
    <col min="7939" max="7939" width="47.42578125" style="446" customWidth="1"/>
    <col min="7940" max="7940" width="0" style="446" hidden="1" customWidth="1"/>
    <col min="7941" max="7941" width="24.7109375" style="446" customWidth="1"/>
    <col min="7942" max="7942" width="14.7109375" style="446" customWidth="1"/>
    <col min="7943" max="7944" width="15.7109375" style="446" customWidth="1"/>
    <col min="7945" max="7945" width="11.7109375" style="446" customWidth="1"/>
    <col min="7946" max="7946" width="6.42578125" style="446" bestFit="1" customWidth="1"/>
    <col min="7947" max="7947" width="11.7109375" style="446" customWidth="1"/>
    <col min="7948" max="7948" width="0" style="446" hidden="1" customWidth="1"/>
    <col min="7949" max="7949" width="3.7109375" style="446" customWidth="1"/>
    <col min="7950" max="7950" width="11.140625" style="446" bestFit="1" customWidth="1"/>
    <col min="7951" max="8182" width="10.5703125" style="446"/>
    <col min="8183" max="8190" width="0" style="446" hidden="1" customWidth="1"/>
    <col min="8191" max="8193" width="3.7109375" style="446" customWidth="1"/>
    <col min="8194" max="8194" width="12.7109375" style="446" customWidth="1"/>
    <col min="8195" max="8195" width="47.42578125" style="446" customWidth="1"/>
    <col min="8196" max="8196" width="0" style="446" hidden="1" customWidth="1"/>
    <col min="8197" max="8197" width="24.7109375" style="446" customWidth="1"/>
    <col min="8198" max="8198" width="14.7109375" style="446" customWidth="1"/>
    <col min="8199" max="8200" width="15.7109375" style="446" customWidth="1"/>
    <col min="8201" max="8201" width="11.7109375" style="446" customWidth="1"/>
    <col min="8202" max="8202" width="6.42578125" style="446" bestFit="1" customWidth="1"/>
    <col min="8203" max="8203" width="11.7109375" style="446" customWidth="1"/>
    <col min="8204" max="8204" width="0" style="446" hidden="1" customWidth="1"/>
    <col min="8205" max="8205" width="3.7109375" style="446" customWidth="1"/>
    <col min="8206" max="8206" width="11.140625" style="446" bestFit="1" customWidth="1"/>
    <col min="8207" max="8438" width="10.5703125" style="446"/>
    <col min="8439" max="8446" width="0" style="446" hidden="1" customWidth="1"/>
    <col min="8447" max="8449" width="3.7109375" style="446" customWidth="1"/>
    <col min="8450" max="8450" width="12.7109375" style="446" customWidth="1"/>
    <col min="8451" max="8451" width="47.42578125" style="446" customWidth="1"/>
    <col min="8452" max="8452" width="0" style="446" hidden="1" customWidth="1"/>
    <col min="8453" max="8453" width="24.7109375" style="446" customWidth="1"/>
    <col min="8454" max="8454" width="14.7109375" style="446" customWidth="1"/>
    <col min="8455" max="8456" width="15.7109375" style="446" customWidth="1"/>
    <col min="8457" max="8457" width="11.7109375" style="446" customWidth="1"/>
    <col min="8458" max="8458" width="6.42578125" style="446" bestFit="1" customWidth="1"/>
    <col min="8459" max="8459" width="11.7109375" style="446" customWidth="1"/>
    <col min="8460" max="8460" width="0" style="446" hidden="1" customWidth="1"/>
    <col min="8461" max="8461" width="3.7109375" style="446" customWidth="1"/>
    <col min="8462" max="8462" width="11.140625" style="446" bestFit="1" customWidth="1"/>
    <col min="8463" max="8694" width="10.5703125" style="446"/>
    <col min="8695" max="8702" width="0" style="446" hidden="1" customWidth="1"/>
    <col min="8703" max="8705" width="3.7109375" style="446" customWidth="1"/>
    <col min="8706" max="8706" width="12.7109375" style="446" customWidth="1"/>
    <col min="8707" max="8707" width="47.42578125" style="446" customWidth="1"/>
    <col min="8708" max="8708" width="0" style="446" hidden="1" customWidth="1"/>
    <col min="8709" max="8709" width="24.7109375" style="446" customWidth="1"/>
    <col min="8710" max="8710" width="14.7109375" style="446" customWidth="1"/>
    <col min="8711" max="8712" width="15.7109375" style="446" customWidth="1"/>
    <col min="8713" max="8713" width="11.7109375" style="446" customWidth="1"/>
    <col min="8714" max="8714" width="6.42578125" style="446" bestFit="1" customWidth="1"/>
    <col min="8715" max="8715" width="11.7109375" style="446" customWidth="1"/>
    <col min="8716" max="8716" width="0" style="446" hidden="1" customWidth="1"/>
    <col min="8717" max="8717" width="3.7109375" style="446" customWidth="1"/>
    <col min="8718" max="8718" width="11.140625" style="446" bestFit="1" customWidth="1"/>
    <col min="8719" max="8950" width="10.5703125" style="446"/>
    <col min="8951" max="8958" width="0" style="446" hidden="1" customWidth="1"/>
    <col min="8959" max="8961" width="3.7109375" style="446" customWidth="1"/>
    <col min="8962" max="8962" width="12.7109375" style="446" customWidth="1"/>
    <col min="8963" max="8963" width="47.42578125" style="446" customWidth="1"/>
    <col min="8964" max="8964" width="0" style="446" hidden="1" customWidth="1"/>
    <col min="8965" max="8965" width="24.7109375" style="446" customWidth="1"/>
    <col min="8966" max="8966" width="14.7109375" style="446" customWidth="1"/>
    <col min="8967" max="8968" width="15.7109375" style="446" customWidth="1"/>
    <col min="8969" max="8969" width="11.7109375" style="446" customWidth="1"/>
    <col min="8970" max="8970" width="6.42578125" style="446" bestFit="1" customWidth="1"/>
    <col min="8971" max="8971" width="11.7109375" style="446" customWidth="1"/>
    <col min="8972" max="8972" width="0" style="446" hidden="1" customWidth="1"/>
    <col min="8973" max="8973" width="3.7109375" style="446" customWidth="1"/>
    <col min="8974" max="8974" width="11.140625" style="446" bestFit="1" customWidth="1"/>
    <col min="8975" max="9206" width="10.5703125" style="446"/>
    <col min="9207" max="9214" width="0" style="446" hidden="1" customWidth="1"/>
    <col min="9215" max="9217" width="3.7109375" style="446" customWidth="1"/>
    <col min="9218" max="9218" width="12.7109375" style="446" customWidth="1"/>
    <col min="9219" max="9219" width="47.42578125" style="446" customWidth="1"/>
    <col min="9220" max="9220" width="0" style="446" hidden="1" customWidth="1"/>
    <col min="9221" max="9221" width="24.7109375" style="446" customWidth="1"/>
    <col min="9222" max="9222" width="14.7109375" style="446" customWidth="1"/>
    <col min="9223" max="9224" width="15.7109375" style="446" customWidth="1"/>
    <col min="9225" max="9225" width="11.7109375" style="446" customWidth="1"/>
    <col min="9226" max="9226" width="6.42578125" style="446" bestFit="1" customWidth="1"/>
    <col min="9227" max="9227" width="11.7109375" style="446" customWidth="1"/>
    <col min="9228" max="9228" width="0" style="446" hidden="1" customWidth="1"/>
    <col min="9229" max="9229" width="3.7109375" style="446" customWidth="1"/>
    <col min="9230" max="9230" width="11.140625" style="446" bestFit="1" customWidth="1"/>
    <col min="9231" max="9462" width="10.5703125" style="446"/>
    <col min="9463" max="9470" width="0" style="446" hidden="1" customWidth="1"/>
    <col min="9471" max="9473" width="3.7109375" style="446" customWidth="1"/>
    <col min="9474" max="9474" width="12.7109375" style="446" customWidth="1"/>
    <col min="9475" max="9475" width="47.42578125" style="446" customWidth="1"/>
    <col min="9476" max="9476" width="0" style="446" hidden="1" customWidth="1"/>
    <col min="9477" max="9477" width="24.7109375" style="446" customWidth="1"/>
    <col min="9478" max="9478" width="14.7109375" style="446" customWidth="1"/>
    <col min="9479" max="9480" width="15.7109375" style="446" customWidth="1"/>
    <col min="9481" max="9481" width="11.7109375" style="446" customWidth="1"/>
    <col min="9482" max="9482" width="6.42578125" style="446" bestFit="1" customWidth="1"/>
    <col min="9483" max="9483" width="11.7109375" style="446" customWidth="1"/>
    <col min="9484" max="9484" width="0" style="446" hidden="1" customWidth="1"/>
    <col min="9485" max="9485" width="3.7109375" style="446" customWidth="1"/>
    <col min="9486" max="9486" width="11.140625" style="446" bestFit="1" customWidth="1"/>
    <col min="9487" max="9718" width="10.5703125" style="446"/>
    <col min="9719" max="9726" width="0" style="446" hidden="1" customWidth="1"/>
    <col min="9727" max="9729" width="3.7109375" style="446" customWidth="1"/>
    <col min="9730" max="9730" width="12.7109375" style="446" customWidth="1"/>
    <col min="9731" max="9731" width="47.42578125" style="446" customWidth="1"/>
    <col min="9732" max="9732" width="0" style="446" hidden="1" customWidth="1"/>
    <col min="9733" max="9733" width="24.7109375" style="446" customWidth="1"/>
    <col min="9734" max="9734" width="14.7109375" style="446" customWidth="1"/>
    <col min="9735" max="9736" width="15.7109375" style="446" customWidth="1"/>
    <col min="9737" max="9737" width="11.7109375" style="446" customWidth="1"/>
    <col min="9738" max="9738" width="6.42578125" style="446" bestFit="1" customWidth="1"/>
    <col min="9739" max="9739" width="11.7109375" style="446" customWidth="1"/>
    <col min="9740" max="9740" width="0" style="446" hidden="1" customWidth="1"/>
    <col min="9741" max="9741" width="3.7109375" style="446" customWidth="1"/>
    <col min="9742" max="9742" width="11.140625" style="446" bestFit="1" customWidth="1"/>
    <col min="9743" max="9974" width="10.5703125" style="446"/>
    <col min="9975" max="9982" width="0" style="446" hidden="1" customWidth="1"/>
    <col min="9983" max="9985" width="3.7109375" style="446" customWidth="1"/>
    <col min="9986" max="9986" width="12.7109375" style="446" customWidth="1"/>
    <col min="9987" max="9987" width="47.42578125" style="446" customWidth="1"/>
    <col min="9988" max="9988" width="0" style="446" hidden="1" customWidth="1"/>
    <col min="9989" max="9989" width="24.7109375" style="446" customWidth="1"/>
    <col min="9990" max="9990" width="14.7109375" style="446" customWidth="1"/>
    <col min="9991" max="9992" width="15.7109375" style="446" customWidth="1"/>
    <col min="9993" max="9993" width="11.7109375" style="446" customWidth="1"/>
    <col min="9994" max="9994" width="6.42578125" style="446" bestFit="1" customWidth="1"/>
    <col min="9995" max="9995" width="11.7109375" style="446" customWidth="1"/>
    <col min="9996" max="9996" width="0" style="446" hidden="1" customWidth="1"/>
    <col min="9997" max="9997" width="3.7109375" style="446" customWidth="1"/>
    <col min="9998" max="9998" width="11.140625" style="446" bestFit="1" customWidth="1"/>
    <col min="9999" max="10230" width="10.5703125" style="446"/>
    <col min="10231" max="10238" width="0" style="446" hidden="1" customWidth="1"/>
    <col min="10239" max="10241" width="3.7109375" style="446" customWidth="1"/>
    <col min="10242" max="10242" width="12.7109375" style="446" customWidth="1"/>
    <col min="10243" max="10243" width="47.42578125" style="446" customWidth="1"/>
    <col min="10244" max="10244" width="0" style="446" hidden="1" customWidth="1"/>
    <col min="10245" max="10245" width="24.7109375" style="446" customWidth="1"/>
    <col min="10246" max="10246" width="14.7109375" style="446" customWidth="1"/>
    <col min="10247" max="10248" width="15.7109375" style="446" customWidth="1"/>
    <col min="10249" max="10249" width="11.7109375" style="446" customWidth="1"/>
    <col min="10250" max="10250" width="6.42578125" style="446" bestFit="1" customWidth="1"/>
    <col min="10251" max="10251" width="11.7109375" style="446" customWidth="1"/>
    <col min="10252" max="10252" width="0" style="446" hidden="1" customWidth="1"/>
    <col min="10253" max="10253" width="3.7109375" style="446" customWidth="1"/>
    <col min="10254" max="10254" width="11.140625" style="446" bestFit="1" customWidth="1"/>
    <col min="10255" max="10486" width="10.5703125" style="446"/>
    <col min="10487" max="10494" width="0" style="446" hidden="1" customWidth="1"/>
    <col min="10495" max="10497" width="3.7109375" style="446" customWidth="1"/>
    <col min="10498" max="10498" width="12.7109375" style="446" customWidth="1"/>
    <col min="10499" max="10499" width="47.42578125" style="446" customWidth="1"/>
    <col min="10500" max="10500" width="0" style="446" hidden="1" customWidth="1"/>
    <col min="10501" max="10501" width="24.7109375" style="446" customWidth="1"/>
    <col min="10502" max="10502" width="14.7109375" style="446" customWidth="1"/>
    <col min="10503" max="10504" width="15.7109375" style="446" customWidth="1"/>
    <col min="10505" max="10505" width="11.7109375" style="446" customWidth="1"/>
    <col min="10506" max="10506" width="6.42578125" style="446" bestFit="1" customWidth="1"/>
    <col min="10507" max="10507" width="11.7109375" style="446" customWidth="1"/>
    <col min="10508" max="10508" width="0" style="446" hidden="1" customWidth="1"/>
    <col min="10509" max="10509" width="3.7109375" style="446" customWidth="1"/>
    <col min="10510" max="10510" width="11.140625" style="446" bestFit="1" customWidth="1"/>
    <col min="10511" max="10742" width="10.5703125" style="446"/>
    <col min="10743" max="10750" width="0" style="446" hidden="1" customWidth="1"/>
    <col min="10751" max="10753" width="3.7109375" style="446" customWidth="1"/>
    <col min="10754" max="10754" width="12.7109375" style="446" customWidth="1"/>
    <col min="10755" max="10755" width="47.42578125" style="446" customWidth="1"/>
    <col min="10756" max="10756" width="0" style="446" hidden="1" customWidth="1"/>
    <col min="10757" max="10757" width="24.7109375" style="446" customWidth="1"/>
    <col min="10758" max="10758" width="14.7109375" style="446" customWidth="1"/>
    <col min="10759" max="10760" width="15.7109375" style="446" customWidth="1"/>
    <col min="10761" max="10761" width="11.7109375" style="446" customWidth="1"/>
    <col min="10762" max="10762" width="6.42578125" style="446" bestFit="1" customWidth="1"/>
    <col min="10763" max="10763" width="11.7109375" style="446" customWidth="1"/>
    <col min="10764" max="10764" width="0" style="446" hidden="1" customWidth="1"/>
    <col min="10765" max="10765" width="3.7109375" style="446" customWidth="1"/>
    <col min="10766" max="10766" width="11.140625" style="446" bestFit="1" customWidth="1"/>
    <col min="10767" max="10998" width="10.5703125" style="446"/>
    <col min="10999" max="11006" width="0" style="446" hidden="1" customWidth="1"/>
    <col min="11007" max="11009" width="3.7109375" style="446" customWidth="1"/>
    <col min="11010" max="11010" width="12.7109375" style="446" customWidth="1"/>
    <col min="11011" max="11011" width="47.42578125" style="446" customWidth="1"/>
    <col min="11012" max="11012" width="0" style="446" hidden="1" customWidth="1"/>
    <col min="11013" max="11013" width="24.7109375" style="446" customWidth="1"/>
    <col min="11014" max="11014" width="14.7109375" style="446" customWidth="1"/>
    <col min="11015" max="11016" width="15.7109375" style="446" customWidth="1"/>
    <col min="11017" max="11017" width="11.7109375" style="446" customWidth="1"/>
    <col min="11018" max="11018" width="6.42578125" style="446" bestFit="1" customWidth="1"/>
    <col min="11019" max="11019" width="11.7109375" style="446" customWidth="1"/>
    <col min="11020" max="11020" width="0" style="446" hidden="1" customWidth="1"/>
    <col min="11021" max="11021" width="3.7109375" style="446" customWidth="1"/>
    <col min="11022" max="11022" width="11.140625" style="446" bestFit="1" customWidth="1"/>
    <col min="11023" max="11254" width="10.5703125" style="446"/>
    <col min="11255" max="11262" width="0" style="446" hidden="1" customWidth="1"/>
    <col min="11263" max="11265" width="3.7109375" style="446" customWidth="1"/>
    <col min="11266" max="11266" width="12.7109375" style="446" customWidth="1"/>
    <col min="11267" max="11267" width="47.42578125" style="446" customWidth="1"/>
    <col min="11268" max="11268" width="0" style="446" hidden="1" customWidth="1"/>
    <col min="11269" max="11269" width="24.7109375" style="446" customWidth="1"/>
    <col min="11270" max="11270" width="14.7109375" style="446" customWidth="1"/>
    <col min="11271" max="11272" width="15.7109375" style="446" customWidth="1"/>
    <col min="11273" max="11273" width="11.7109375" style="446" customWidth="1"/>
    <col min="11274" max="11274" width="6.42578125" style="446" bestFit="1" customWidth="1"/>
    <col min="11275" max="11275" width="11.7109375" style="446" customWidth="1"/>
    <col min="11276" max="11276" width="0" style="446" hidden="1" customWidth="1"/>
    <col min="11277" max="11277" width="3.7109375" style="446" customWidth="1"/>
    <col min="11278" max="11278" width="11.140625" style="446" bestFit="1" customWidth="1"/>
    <col min="11279" max="11510" width="10.5703125" style="446"/>
    <col min="11511" max="11518" width="0" style="446" hidden="1" customWidth="1"/>
    <col min="11519" max="11521" width="3.7109375" style="446" customWidth="1"/>
    <col min="11522" max="11522" width="12.7109375" style="446" customWidth="1"/>
    <col min="11523" max="11523" width="47.42578125" style="446" customWidth="1"/>
    <col min="11524" max="11524" width="0" style="446" hidden="1" customWidth="1"/>
    <col min="11525" max="11525" width="24.7109375" style="446" customWidth="1"/>
    <col min="11526" max="11526" width="14.7109375" style="446" customWidth="1"/>
    <col min="11527" max="11528" width="15.7109375" style="446" customWidth="1"/>
    <col min="11529" max="11529" width="11.7109375" style="446" customWidth="1"/>
    <col min="11530" max="11530" width="6.42578125" style="446" bestFit="1" customWidth="1"/>
    <col min="11531" max="11531" width="11.7109375" style="446" customWidth="1"/>
    <col min="11532" max="11532" width="0" style="446" hidden="1" customWidth="1"/>
    <col min="11533" max="11533" width="3.7109375" style="446" customWidth="1"/>
    <col min="11534" max="11534" width="11.140625" style="446" bestFit="1" customWidth="1"/>
    <col min="11535" max="11766" width="10.5703125" style="446"/>
    <col min="11767" max="11774" width="0" style="446" hidden="1" customWidth="1"/>
    <col min="11775" max="11777" width="3.7109375" style="446" customWidth="1"/>
    <col min="11778" max="11778" width="12.7109375" style="446" customWidth="1"/>
    <col min="11779" max="11779" width="47.42578125" style="446" customWidth="1"/>
    <col min="11780" max="11780" width="0" style="446" hidden="1" customWidth="1"/>
    <col min="11781" max="11781" width="24.7109375" style="446" customWidth="1"/>
    <col min="11782" max="11782" width="14.7109375" style="446" customWidth="1"/>
    <col min="11783" max="11784" width="15.7109375" style="446" customWidth="1"/>
    <col min="11785" max="11785" width="11.7109375" style="446" customWidth="1"/>
    <col min="11786" max="11786" width="6.42578125" style="446" bestFit="1" customWidth="1"/>
    <col min="11787" max="11787" width="11.7109375" style="446" customWidth="1"/>
    <col min="11788" max="11788" width="0" style="446" hidden="1" customWidth="1"/>
    <col min="11789" max="11789" width="3.7109375" style="446" customWidth="1"/>
    <col min="11790" max="11790" width="11.140625" style="446" bestFit="1" customWidth="1"/>
    <col min="11791" max="12022" width="10.5703125" style="446"/>
    <col min="12023" max="12030" width="0" style="446" hidden="1" customWidth="1"/>
    <col min="12031" max="12033" width="3.7109375" style="446" customWidth="1"/>
    <col min="12034" max="12034" width="12.7109375" style="446" customWidth="1"/>
    <col min="12035" max="12035" width="47.42578125" style="446" customWidth="1"/>
    <col min="12036" max="12036" width="0" style="446" hidden="1" customWidth="1"/>
    <col min="12037" max="12037" width="24.7109375" style="446" customWidth="1"/>
    <col min="12038" max="12038" width="14.7109375" style="446" customWidth="1"/>
    <col min="12039" max="12040" width="15.7109375" style="446" customWidth="1"/>
    <col min="12041" max="12041" width="11.7109375" style="446" customWidth="1"/>
    <col min="12042" max="12042" width="6.42578125" style="446" bestFit="1" customWidth="1"/>
    <col min="12043" max="12043" width="11.7109375" style="446" customWidth="1"/>
    <col min="12044" max="12044" width="0" style="446" hidden="1" customWidth="1"/>
    <col min="12045" max="12045" width="3.7109375" style="446" customWidth="1"/>
    <col min="12046" max="12046" width="11.140625" style="446" bestFit="1" customWidth="1"/>
    <col min="12047" max="12278" width="10.5703125" style="446"/>
    <col min="12279" max="12286" width="0" style="446" hidden="1" customWidth="1"/>
    <col min="12287" max="12289" width="3.7109375" style="446" customWidth="1"/>
    <col min="12290" max="12290" width="12.7109375" style="446" customWidth="1"/>
    <col min="12291" max="12291" width="47.42578125" style="446" customWidth="1"/>
    <col min="12292" max="12292" width="0" style="446" hidden="1" customWidth="1"/>
    <col min="12293" max="12293" width="24.7109375" style="446" customWidth="1"/>
    <col min="12294" max="12294" width="14.7109375" style="446" customWidth="1"/>
    <col min="12295" max="12296" width="15.7109375" style="446" customWidth="1"/>
    <col min="12297" max="12297" width="11.7109375" style="446" customWidth="1"/>
    <col min="12298" max="12298" width="6.42578125" style="446" bestFit="1" customWidth="1"/>
    <col min="12299" max="12299" width="11.7109375" style="446" customWidth="1"/>
    <col min="12300" max="12300" width="0" style="446" hidden="1" customWidth="1"/>
    <col min="12301" max="12301" width="3.7109375" style="446" customWidth="1"/>
    <col min="12302" max="12302" width="11.140625" style="446" bestFit="1" customWidth="1"/>
    <col min="12303" max="12534" width="10.5703125" style="446"/>
    <col min="12535" max="12542" width="0" style="446" hidden="1" customWidth="1"/>
    <col min="12543" max="12545" width="3.7109375" style="446" customWidth="1"/>
    <col min="12546" max="12546" width="12.7109375" style="446" customWidth="1"/>
    <col min="12547" max="12547" width="47.42578125" style="446" customWidth="1"/>
    <col min="12548" max="12548" width="0" style="446" hidden="1" customWidth="1"/>
    <col min="12549" max="12549" width="24.7109375" style="446" customWidth="1"/>
    <col min="12550" max="12550" width="14.7109375" style="446" customWidth="1"/>
    <col min="12551" max="12552" width="15.7109375" style="446" customWidth="1"/>
    <col min="12553" max="12553" width="11.7109375" style="446" customWidth="1"/>
    <col min="12554" max="12554" width="6.42578125" style="446" bestFit="1" customWidth="1"/>
    <col min="12555" max="12555" width="11.7109375" style="446" customWidth="1"/>
    <col min="12556" max="12556" width="0" style="446" hidden="1" customWidth="1"/>
    <col min="12557" max="12557" width="3.7109375" style="446" customWidth="1"/>
    <col min="12558" max="12558" width="11.140625" style="446" bestFit="1" customWidth="1"/>
    <col min="12559" max="12790" width="10.5703125" style="446"/>
    <col min="12791" max="12798" width="0" style="446" hidden="1" customWidth="1"/>
    <col min="12799" max="12801" width="3.7109375" style="446" customWidth="1"/>
    <col min="12802" max="12802" width="12.7109375" style="446" customWidth="1"/>
    <col min="12803" max="12803" width="47.42578125" style="446" customWidth="1"/>
    <col min="12804" max="12804" width="0" style="446" hidden="1" customWidth="1"/>
    <col min="12805" max="12805" width="24.7109375" style="446" customWidth="1"/>
    <col min="12806" max="12806" width="14.7109375" style="446" customWidth="1"/>
    <col min="12807" max="12808" width="15.7109375" style="446" customWidth="1"/>
    <col min="12809" max="12809" width="11.7109375" style="446" customWidth="1"/>
    <col min="12810" max="12810" width="6.42578125" style="446" bestFit="1" customWidth="1"/>
    <col min="12811" max="12811" width="11.7109375" style="446" customWidth="1"/>
    <col min="12812" max="12812" width="0" style="446" hidden="1" customWidth="1"/>
    <col min="12813" max="12813" width="3.7109375" style="446" customWidth="1"/>
    <col min="12814" max="12814" width="11.140625" style="446" bestFit="1" customWidth="1"/>
    <col min="12815" max="13046" width="10.5703125" style="446"/>
    <col min="13047" max="13054" width="0" style="446" hidden="1" customWidth="1"/>
    <col min="13055" max="13057" width="3.7109375" style="446" customWidth="1"/>
    <col min="13058" max="13058" width="12.7109375" style="446" customWidth="1"/>
    <col min="13059" max="13059" width="47.42578125" style="446" customWidth="1"/>
    <col min="13060" max="13060" width="0" style="446" hidden="1" customWidth="1"/>
    <col min="13061" max="13061" width="24.7109375" style="446" customWidth="1"/>
    <col min="13062" max="13062" width="14.7109375" style="446" customWidth="1"/>
    <col min="13063" max="13064" width="15.7109375" style="446" customWidth="1"/>
    <col min="13065" max="13065" width="11.7109375" style="446" customWidth="1"/>
    <col min="13066" max="13066" width="6.42578125" style="446" bestFit="1" customWidth="1"/>
    <col min="13067" max="13067" width="11.7109375" style="446" customWidth="1"/>
    <col min="13068" max="13068" width="0" style="446" hidden="1" customWidth="1"/>
    <col min="13069" max="13069" width="3.7109375" style="446" customWidth="1"/>
    <col min="13070" max="13070" width="11.140625" style="446" bestFit="1" customWidth="1"/>
    <col min="13071" max="13302" width="10.5703125" style="446"/>
    <col min="13303" max="13310" width="0" style="446" hidden="1" customWidth="1"/>
    <col min="13311" max="13313" width="3.7109375" style="446" customWidth="1"/>
    <col min="13314" max="13314" width="12.7109375" style="446" customWidth="1"/>
    <col min="13315" max="13315" width="47.42578125" style="446" customWidth="1"/>
    <col min="13316" max="13316" width="0" style="446" hidden="1" customWidth="1"/>
    <col min="13317" max="13317" width="24.7109375" style="446" customWidth="1"/>
    <col min="13318" max="13318" width="14.7109375" style="446" customWidth="1"/>
    <col min="13319" max="13320" width="15.7109375" style="446" customWidth="1"/>
    <col min="13321" max="13321" width="11.7109375" style="446" customWidth="1"/>
    <col min="13322" max="13322" width="6.42578125" style="446" bestFit="1" customWidth="1"/>
    <col min="13323" max="13323" width="11.7109375" style="446" customWidth="1"/>
    <col min="13324" max="13324" width="0" style="446" hidden="1" customWidth="1"/>
    <col min="13325" max="13325" width="3.7109375" style="446" customWidth="1"/>
    <col min="13326" max="13326" width="11.140625" style="446" bestFit="1" customWidth="1"/>
    <col min="13327" max="13558" width="10.5703125" style="446"/>
    <col min="13559" max="13566" width="0" style="446" hidden="1" customWidth="1"/>
    <col min="13567" max="13569" width="3.7109375" style="446" customWidth="1"/>
    <col min="13570" max="13570" width="12.7109375" style="446" customWidth="1"/>
    <col min="13571" max="13571" width="47.42578125" style="446" customWidth="1"/>
    <col min="13572" max="13572" width="0" style="446" hidden="1" customWidth="1"/>
    <col min="13573" max="13573" width="24.7109375" style="446" customWidth="1"/>
    <col min="13574" max="13574" width="14.7109375" style="446" customWidth="1"/>
    <col min="13575" max="13576" width="15.7109375" style="446" customWidth="1"/>
    <col min="13577" max="13577" width="11.7109375" style="446" customWidth="1"/>
    <col min="13578" max="13578" width="6.42578125" style="446" bestFit="1" customWidth="1"/>
    <col min="13579" max="13579" width="11.7109375" style="446" customWidth="1"/>
    <col min="13580" max="13580" width="0" style="446" hidden="1" customWidth="1"/>
    <col min="13581" max="13581" width="3.7109375" style="446" customWidth="1"/>
    <col min="13582" max="13582" width="11.140625" style="446" bestFit="1" customWidth="1"/>
    <col min="13583" max="13814" width="10.5703125" style="446"/>
    <col min="13815" max="13822" width="0" style="446" hidden="1" customWidth="1"/>
    <col min="13823" max="13825" width="3.7109375" style="446" customWidth="1"/>
    <col min="13826" max="13826" width="12.7109375" style="446" customWidth="1"/>
    <col min="13827" max="13827" width="47.42578125" style="446" customWidth="1"/>
    <col min="13828" max="13828" width="0" style="446" hidden="1" customWidth="1"/>
    <col min="13829" max="13829" width="24.7109375" style="446" customWidth="1"/>
    <col min="13830" max="13830" width="14.7109375" style="446" customWidth="1"/>
    <col min="13831" max="13832" width="15.7109375" style="446" customWidth="1"/>
    <col min="13833" max="13833" width="11.7109375" style="446" customWidth="1"/>
    <col min="13834" max="13834" width="6.42578125" style="446" bestFit="1" customWidth="1"/>
    <col min="13835" max="13835" width="11.7109375" style="446" customWidth="1"/>
    <col min="13836" max="13836" width="0" style="446" hidden="1" customWidth="1"/>
    <col min="13837" max="13837" width="3.7109375" style="446" customWidth="1"/>
    <col min="13838" max="13838" width="11.140625" style="446" bestFit="1" customWidth="1"/>
    <col min="13839" max="14070" width="10.5703125" style="446"/>
    <col min="14071" max="14078" width="0" style="446" hidden="1" customWidth="1"/>
    <col min="14079" max="14081" width="3.7109375" style="446" customWidth="1"/>
    <col min="14082" max="14082" width="12.7109375" style="446" customWidth="1"/>
    <col min="14083" max="14083" width="47.42578125" style="446" customWidth="1"/>
    <col min="14084" max="14084" width="0" style="446" hidden="1" customWidth="1"/>
    <col min="14085" max="14085" width="24.7109375" style="446" customWidth="1"/>
    <col min="14086" max="14086" width="14.7109375" style="446" customWidth="1"/>
    <col min="14087" max="14088" width="15.7109375" style="446" customWidth="1"/>
    <col min="14089" max="14089" width="11.7109375" style="446" customWidth="1"/>
    <col min="14090" max="14090" width="6.42578125" style="446" bestFit="1" customWidth="1"/>
    <col min="14091" max="14091" width="11.7109375" style="446" customWidth="1"/>
    <col min="14092" max="14092" width="0" style="446" hidden="1" customWidth="1"/>
    <col min="14093" max="14093" width="3.7109375" style="446" customWidth="1"/>
    <col min="14094" max="14094" width="11.140625" style="446" bestFit="1" customWidth="1"/>
    <col min="14095" max="14326" width="10.5703125" style="446"/>
    <col min="14327" max="14334" width="0" style="446" hidden="1" customWidth="1"/>
    <col min="14335" max="14337" width="3.7109375" style="446" customWidth="1"/>
    <col min="14338" max="14338" width="12.7109375" style="446" customWidth="1"/>
    <col min="14339" max="14339" width="47.42578125" style="446" customWidth="1"/>
    <col min="14340" max="14340" width="0" style="446" hidden="1" customWidth="1"/>
    <col min="14341" max="14341" width="24.7109375" style="446" customWidth="1"/>
    <col min="14342" max="14342" width="14.7109375" style="446" customWidth="1"/>
    <col min="14343" max="14344" width="15.7109375" style="446" customWidth="1"/>
    <col min="14345" max="14345" width="11.7109375" style="446" customWidth="1"/>
    <col min="14346" max="14346" width="6.42578125" style="446" bestFit="1" customWidth="1"/>
    <col min="14347" max="14347" width="11.7109375" style="446" customWidth="1"/>
    <col min="14348" max="14348" width="0" style="446" hidden="1" customWidth="1"/>
    <col min="14349" max="14349" width="3.7109375" style="446" customWidth="1"/>
    <col min="14350" max="14350" width="11.140625" style="446" bestFit="1" customWidth="1"/>
    <col min="14351" max="14582" width="10.5703125" style="446"/>
    <col min="14583" max="14590" width="0" style="446" hidden="1" customWidth="1"/>
    <col min="14591" max="14593" width="3.7109375" style="446" customWidth="1"/>
    <col min="14594" max="14594" width="12.7109375" style="446" customWidth="1"/>
    <col min="14595" max="14595" width="47.42578125" style="446" customWidth="1"/>
    <col min="14596" max="14596" width="0" style="446" hidden="1" customWidth="1"/>
    <col min="14597" max="14597" width="24.7109375" style="446" customWidth="1"/>
    <col min="14598" max="14598" width="14.7109375" style="446" customWidth="1"/>
    <col min="14599" max="14600" width="15.7109375" style="446" customWidth="1"/>
    <col min="14601" max="14601" width="11.7109375" style="446" customWidth="1"/>
    <col min="14602" max="14602" width="6.42578125" style="446" bestFit="1" customWidth="1"/>
    <col min="14603" max="14603" width="11.7109375" style="446" customWidth="1"/>
    <col min="14604" max="14604" width="0" style="446" hidden="1" customWidth="1"/>
    <col min="14605" max="14605" width="3.7109375" style="446" customWidth="1"/>
    <col min="14606" max="14606" width="11.140625" style="446" bestFit="1" customWidth="1"/>
    <col min="14607" max="14838" width="10.5703125" style="446"/>
    <col min="14839" max="14846" width="0" style="446" hidden="1" customWidth="1"/>
    <col min="14847" max="14849" width="3.7109375" style="446" customWidth="1"/>
    <col min="14850" max="14850" width="12.7109375" style="446" customWidth="1"/>
    <col min="14851" max="14851" width="47.42578125" style="446" customWidth="1"/>
    <col min="14852" max="14852" width="0" style="446" hidden="1" customWidth="1"/>
    <col min="14853" max="14853" width="24.7109375" style="446" customWidth="1"/>
    <col min="14854" max="14854" width="14.7109375" style="446" customWidth="1"/>
    <col min="14855" max="14856" width="15.7109375" style="446" customWidth="1"/>
    <col min="14857" max="14857" width="11.7109375" style="446" customWidth="1"/>
    <col min="14858" max="14858" width="6.42578125" style="446" bestFit="1" customWidth="1"/>
    <col min="14859" max="14859" width="11.7109375" style="446" customWidth="1"/>
    <col min="14860" max="14860" width="0" style="446" hidden="1" customWidth="1"/>
    <col min="14861" max="14861" width="3.7109375" style="446" customWidth="1"/>
    <col min="14862" max="14862" width="11.140625" style="446" bestFit="1" customWidth="1"/>
    <col min="14863" max="15094" width="10.5703125" style="446"/>
    <col min="15095" max="15102" width="0" style="446" hidden="1" customWidth="1"/>
    <col min="15103" max="15105" width="3.7109375" style="446" customWidth="1"/>
    <col min="15106" max="15106" width="12.7109375" style="446" customWidth="1"/>
    <col min="15107" max="15107" width="47.42578125" style="446" customWidth="1"/>
    <col min="15108" max="15108" width="0" style="446" hidden="1" customWidth="1"/>
    <col min="15109" max="15109" width="24.7109375" style="446" customWidth="1"/>
    <col min="15110" max="15110" width="14.7109375" style="446" customWidth="1"/>
    <col min="15111" max="15112" width="15.7109375" style="446" customWidth="1"/>
    <col min="15113" max="15113" width="11.7109375" style="446" customWidth="1"/>
    <col min="15114" max="15114" width="6.42578125" style="446" bestFit="1" customWidth="1"/>
    <col min="15115" max="15115" width="11.7109375" style="446" customWidth="1"/>
    <col min="15116" max="15116" width="0" style="446" hidden="1" customWidth="1"/>
    <col min="15117" max="15117" width="3.7109375" style="446" customWidth="1"/>
    <col min="15118" max="15118" width="11.140625" style="446" bestFit="1" customWidth="1"/>
    <col min="15119" max="15350" width="10.5703125" style="446"/>
    <col min="15351" max="15358" width="0" style="446" hidden="1" customWidth="1"/>
    <col min="15359" max="15361" width="3.7109375" style="446" customWidth="1"/>
    <col min="15362" max="15362" width="12.7109375" style="446" customWidth="1"/>
    <col min="15363" max="15363" width="47.42578125" style="446" customWidth="1"/>
    <col min="15364" max="15364" width="0" style="446" hidden="1" customWidth="1"/>
    <col min="15365" max="15365" width="24.7109375" style="446" customWidth="1"/>
    <col min="15366" max="15366" width="14.7109375" style="446" customWidth="1"/>
    <col min="15367" max="15368" width="15.7109375" style="446" customWidth="1"/>
    <col min="15369" max="15369" width="11.7109375" style="446" customWidth="1"/>
    <col min="15370" max="15370" width="6.42578125" style="446" bestFit="1" customWidth="1"/>
    <col min="15371" max="15371" width="11.7109375" style="446" customWidth="1"/>
    <col min="15372" max="15372" width="0" style="446" hidden="1" customWidth="1"/>
    <col min="15373" max="15373" width="3.7109375" style="446" customWidth="1"/>
    <col min="15374" max="15374" width="11.140625" style="446" bestFit="1" customWidth="1"/>
    <col min="15375" max="15606" width="10.5703125" style="446"/>
    <col min="15607" max="15614" width="0" style="446" hidden="1" customWidth="1"/>
    <col min="15615" max="15617" width="3.7109375" style="446" customWidth="1"/>
    <col min="15618" max="15618" width="12.7109375" style="446" customWidth="1"/>
    <col min="15619" max="15619" width="47.42578125" style="446" customWidth="1"/>
    <col min="15620" max="15620" width="0" style="446" hidden="1" customWidth="1"/>
    <col min="15621" max="15621" width="24.7109375" style="446" customWidth="1"/>
    <col min="15622" max="15622" width="14.7109375" style="446" customWidth="1"/>
    <col min="15623" max="15624" width="15.7109375" style="446" customWidth="1"/>
    <col min="15625" max="15625" width="11.7109375" style="446" customWidth="1"/>
    <col min="15626" max="15626" width="6.42578125" style="446" bestFit="1" customWidth="1"/>
    <col min="15627" max="15627" width="11.7109375" style="446" customWidth="1"/>
    <col min="15628" max="15628" width="0" style="446" hidden="1" customWidth="1"/>
    <col min="15629" max="15629" width="3.7109375" style="446" customWidth="1"/>
    <col min="15630" max="15630" width="11.140625" style="446" bestFit="1" customWidth="1"/>
    <col min="15631" max="15862" width="10.5703125" style="446"/>
    <col min="15863" max="15870" width="0" style="446" hidden="1" customWidth="1"/>
    <col min="15871" max="15873" width="3.7109375" style="446" customWidth="1"/>
    <col min="15874" max="15874" width="12.7109375" style="446" customWidth="1"/>
    <col min="15875" max="15875" width="47.42578125" style="446" customWidth="1"/>
    <col min="15876" max="15876" width="0" style="446" hidden="1" customWidth="1"/>
    <col min="15877" max="15877" width="24.7109375" style="446" customWidth="1"/>
    <col min="15878" max="15878" width="14.7109375" style="446" customWidth="1"/>
    <col min="15879" max="15880" width="15.7109375" style="446" customWidth="1"/>
    <col min="15881" max="15881" width="11.7109375" style="446" customWidth="1"/>
    <col min="15882" max="15882" width="6.42578125" style="446" bestFit="1" customWidth="1"/>
    <col min="15883" max="15883" width="11.7109375" style="446" customWidth="1"/>
    <col min="15884" max="15884" width="0" style="446" hidden="1" customWidth="1"/>
    <col min="15885" max="15885" width="3.7109375" style="446" customWidth="1"/>
    <col min="15886" max="15886" width="11.140625" style="446" bestFit="1" customWidth="1"/>
    <col min="15887" max="16118" width="10.5703125" style="446"/>
    <col min="16119" max="16126" width="0" style="446" hidden="1" customWidth="1"/>
    <col min="16127" max="16129" width="3.7109375" style="446" customWidth="1"/>
    <col min="16130" max="16130" width="12.7109375" style="446" customWidth="1"/>
    <col min="16131" max="16131" width="47.42578125" style="446" customWidth="1"/>
    <col min="16132" max="16132" width="0" style="446" hidden="1" customWidth="1"/>
    <col min="16133" max="16133" width="24.7109375" style="446" customWidth="1"/>
    <col min="16134" max="16134" width="14.7109375" style="446" customWidth="1"/>
    <col min="16135" max="16136" width="15.7109375" style="446" customWidth="1"/>
    <col min="16137" max="16137" width="11.7109375" style="446" customWidth="1"/>
    <col min="16138" max="16138" width="6.42578125" style="446" bestFit="1" customWidth="1"/>
    <col min="16139" max="16139" width="11.7109375" style="446" customWidth="1"/>
    <col min="16140" max="16140" width="0" style="446" hidden="1" customWidth="1"/>
    <col min="16141" max="16141" width="3.7109375" style="446" customWidth="1"/>
    <col min="16142" max="16142" width="11.140625" style="446" bestFit="1" customWidth="1"/>
    <col min="16143" max="16384" width="10.5703125" style="446"/>
  </cols>
  <sheetData>
    <row r="1" spans="1:29" hidden="1"/>
    <row r="2" spans="1:29" hidden="1"/>
    <row r="3" spans="1:29" hidden="1"/>
    <row r="4" spans="1:29" ht="3" customHeight="1">
      <c r="J4" s="451"/>
      <c r="K4" s="451"/>
      <c r="L4" s="447"/>
      <c r="M4" s="447"/>
      <c r="N4" s="447"/>
      <c r="O4" s="454"/>
      <c r="P4" s="454"/>
      <c r="Q4" s="454"/>
      <c r="R4" s="454"/>
      <c r="S4" s="454"/>
      <c r="T4" s="454"/>
      <c r="U4" s="454"/>
      <c r="V4" s="447"/>
    </row>
    <row r="5" spans="1:29" ht="22.5" customHeight="1">
      <c r="J5" s="451"/>
      <c r="K5" s="451"/>
      <c r="L5" s="1306" t="s">
        <v>744</v>
      </c>
      <c r="M5" s="1306"/>
      <c r="N5" s="1306"/>
      <c r="O5" s="1306"/>
      <c r="P5" s="1306"/>
      <c r="Q5" s="1306"/>
      <c r="R5" s="1306"/>
      <c r="S5" s="1306"/>
      <c r="T5" s="1306"/>
      <c r="U5" s="548"/>
      <c r="V5" s="467"/>
    </row>
    <row r="6" spans="1:29" ht="3" customHeight="1">
      <c r="J6" s="451"/>
      <c r="K6" s="451"/>
      <c r="L6" s="447"/>
      <c r="M6" s="447"/>
      <c r="N6" s="447"/>
      <c r="O6" s="450"/>
      <c r="P6" s="450"/>
      <c r="Q6" s="450"/>
      <c r="R6" s="450"/>
      <c r="S6" s="450"/>
      <c r="T6" s="450"/>
      <c r="U6" s="447"/>
    </row>
    <row r="7" spans="1:29" s="746" customFormat="1" ht="5.25" hidden="1">
      <c r="A7" s="1122"/>
      <c r="B7" s="1122"/>
      <c r="C7" s="1122"/>
      <c r="D7" s="1122"/>
      <c r="E7" s="1122"/>
      <c r="F7" s="1122"/>
      <c r="G7" s="1122"/>
      <c r="H7" s="1122"/>
      <c r="L7" s="1173"/>
      <c r="M7" s="1046"/>
      <c r="O7" s="1282"/>
      <c r="P7" s="1282"/>
      <c r="Q7" s="1282"/>
      <c r="R7" s="1282"/>
      <c r="S7" s="1282"/>
      <c r="T7" s="1282"/>
      <c r="U7" s="780"/>
      <c r="V7" s="780"/>
      <c r="X7" s="1122"/>
      <c r="Y7" s="1122"/>
      <c r="Z7" s="1122"/>
      <c r="AA7" s="1122"/>
      <c r="AB7" s="1122"/>
    </row>
    <row r="8" spans="1:29" s="539" customFormat="1" ht="18.75">
      <c r="A8" s="559"/>
      <c r="B8" s="559"/>
      <c r="C8" s="559"/>
      <c r="D8" s="559"/>
      <c r="E8" s="559"/>
      <c r="F8" s="559"/>
      <c r="G8" s="559"/>
      <c r="H8" s="559"/>
      <c r="L8" s="469"/>
      <c r="M8" s="586" t="str">
        <f>"Дата подачи заявления об "&amp;IF(datePr_ch="","утверждении","изменении") &amp; " тарифов"</f>
        <v>Дата подачи заявления об утверждении тарифов</v>
      </c>
      <c r="N8" s="1126"/>
      <c r="O8" s="1283" t="str">
        <f>IF(datePr_ch="",IF(datePr="","",datePr),datePr_ch)</f>
        <v>31.08.2022</v>
      </c>
      <c r="P8" s="1283"/>
      <c r="Q8" s="1283"/>
      <c r="R8" s="1283"/>
      <c r="S8" s="1283"/>
      <c r="T8" s="1283"/>
      <c r="U8" s="635"/>
      <c r="Y8" s="961"/>
      <c r="Z8" s="559"/>
      <c r="AA8" s="559"/>
      <c r="AB8" s="559"/>
      <c r="AC8" s="559"/>
    </row>
    <row r="9" spans="1:29" s="461" customFormat="1" ht="18.75">
      <c r="A9" s="475"/>
      <c r="B9" s="475"/>
      <c r="C9" s="475"/>
      <c r="D9" s="475"/>
      <c r="E9" s="475"/>
      <c r="F9" s="475"/>
      <c r="G9" s="475"/>
      <c r="H9" s="475"/>
      <c r="L9" s="522"/>
      <c r="M9" s="586" t="str">
        <f>"Номер подачи заявления об "&amp;IF(numberPr_ch="","утверждении","изменении") &amp; " тарифов"</f>
        <v>Номер подачи заявления об утверждении тарифов</v>
      </c>
      <c r="N9" s="1126"/>
      <c r="O9" s="1283" t="str">
        <f>IF(numberPr_ch="",IF(numberPr="","",numberPr),numberPr_ch)</f>
        <v>Исх.№ 5191/05-02 (Вх.№ 7599)</v>
      </c>
      <c r="P9" s="1283"/>
      <c r="Q9" s="1283"/>
      <c r="R9" s="1283"/>
      <c r="S9" s="1283"/>
      <c r="T9" s="1283"/>
      <c r="U9" s="635"/>
      <c r="Y9" s="961"/>
      <c r="Z9" s="475"/>
      <c r="AA9" s="475"/>
      <c r="AB9" s="475"/>
      <c r="AC9" s="475"/>
    </row>
    <row r="10" spans="1:29" s="746" customFormat="1" ht="5.25" hidden="1">
      <c r="A10" s="1122"/>
      <c r="B10" s="1122"/>
      <c r="C10" s="1122"/>
      <c r="D10" s="1122"/>
      <c r="E10" s="1122"/>
      <c r="F10" s="1122"/>
      <c r="G10" s="1122"/>
      <c r="H10" s="1122"/>
      <c r="L10" s="1173"/>
      <c r="M10" s="1046"/>
      <c r="O10" s="1282"/>
      <c r="P10" s="1282"/>
      <c r="Q10" s="1282"/>
      <c r="R10" s="1282"/>
      <c r="S10" s="1282"/>
      <c r="T10" s="1282"/>
      <c r="U10" s="780"/>
      <c r="V10" s="780"/>
      <c r="X10" s="1122"/>
      <c r="Y10" s="1122"/>
      <c r="Z10" s="1122"/>
      <c r="AA10" s="1122"/>
      <c r="AB10" s="1122"/>
    </row>
    <row r="11" spans="1:29" s="582" customFormat="1" ht="18.75" hidden="1">
      <c r="A11" s="583"/>
      <c r="B11" s="583"/>
      <c r="C11" s="583"/>
      <c r="D11" s="583"/>
      <c r="E11" s="583"/>
      <c r="F11" s="583"/>
      <c r="G11" s="583"/>
      <c r="H11" s="583"/>
      <c r="L11" s="715"/>
      <c r="M11" s="713"/>
      <c r="O11" s="712"/>
      <c r="P11" s="712"/>
      <c r="Q11" s="734" t="s">
        <v>635</v>
      </c>
      <c r="R11" s="734" t="s">
        <v>636</v>
      </c>
      <c r="S11" s="712"/>
      <c r="T11" s="712"/>
      <c r="U11" s="635"/>
      <c r="Y11" s="736"/>
      <c r="Z11" s="583"/>
      <c r="AA11" s="583"/>
      <c r="AB11" s="583"/>
      <c r="AC11" s="583"/>
    </row>
    <row r="12" spans="1:29" s="461" customFormat="1" ht="11.25" hidden="1">
      <c r="A12" s="475"/>
      <c r="B12" s="475"/>
      <c r="C12" s="475"/>
      <c r="D12" s="475"/>
      <c r="E12" s="475"/>
      <c r="F12" s="475"/>
      <c r="G12" s="475"/>
      <c r="H12" s="475"/>
      <c r="L12" s="1307"/>
      <c r="M12" s="1307"/>
      <c r="N12" s="458"/>
      <c r="O12" s="730"/>
      <c r="P12" s="730"/>
      <c r="Q12" s="730"/>
      <c r="R12" s="730"/>
      <c r="S12" s="730"/>
      <c r="T12" s="730"/>
      <c r="U12" s="456"/>
      <c r="V12" s="473" t="s">
        <v>371</v>
      </c>
      <c r="Y12" s="961"/>
      <c r="Z12" s="475"/>
      <c r="AA12" s="475"/>
      <c r="AB12" s="475"/>
      <c r="AC12" s="475"/>
    </row>
    <row r="13" spans="1:29" ht="15" customHeight="1">
      <c r="J13" s="451"/>
      <c r="K13" s="451"/>
      <c r="L13" s="447"/>
      <c r="M13" s="447"/>
      <c r="N13" s="447"/>
      <c r="O13" s="568"/>
      <c r="P13" s="568"/>
      <c r="Q13" s="1323"/>
      <c r="R13" s="1323"/>
      <c r="S13" s="1323"/>
      <c r="T13" s="1323"/>
      <c r="U13" s="1323"/>
      <c r="V13" s="1323"/>
    </row>
    <row r="14" spans="1:29">
      <c r="J14" s="451"/>
      <c r="K14" s="451"/>
      <c r="L14" s="1234" t="s">
        <v>445</v>
      </c>
      <c r="M14" s="1234"/>
      <c r="N14" s="1234"/>
      <c r="O14" s="1234"/>
      <c r="P14" s="1234"/>
      <c r="Q14" s="1234"/>
      <c r="R14" s="1234"/>
      <c r="S14" s="1234"/>
      <c r="T14" s="1234"/>
      <c r="U14" s="1234"/>
      <c r="V14" s="1234"/>
      <c r="W14" s="1234"/>
      <c r="X14" s="1234" t="s">
        <v>446</v>
      </c>
    </row>
    <row r="15" spans="1:29" ht="14.25" customHeight="1">
      <c r="J15" s="451"/>
      <c r="K15" s="451"/>
      <c r="L15" s="1290" t="s">
        <v>91</v>
      </c>
      <c r="M15" s="1290" t="s">
        <v>595</v>
      </c>
      <c r="N15" s="504"/>
      <c r="O15" s="1290" t="s">
        <v>596</v>
      </c>
      <c r="P15" s="1341" t="s">
        <v>597</v>
      </c>
      <c r="Q15" s="1341" t="s">
        <v>604</v>
      </c>
      <c r="R15" s="1341"/>
      <c r="S15" s="1341"/>
      <c r="T15" s="1341"/>
      <c r="U15" s="1341"/>
      <c r="V15" s="1290" t="s">
        <v>339</v>
      </c>
      <c r="W15" s="1322" t="s">
        <v>274</v>
      </c>
      <c r="X15" s="1234"/>
    </row>
    <row r="16" spans="1:29" s="493" customFormat="1" ht="25.5" customHeight="1">
      <c r="A16" s="554"/>
      <c r="B16" s="554"/>
      <c r="C16" s="554"/>
      <c r="D16" s="554"/>
      <c r="E16" s="554"/>
      <c r="F16" s="554"/>
      <c r="G16" s="560"/>
      <c r="H16" s="560"/>
      <c r="I16" s="501"/>
      <c r="J16" s="499"/>
      <c r="K16" s="499"/>
      <c r="L16" s="1290"/>
      <c r="M16" s="1290"/>
      <c r="N16" s="504"/>
      <c r="O16" s="1290"/>
      <c r="P16" s="1341"/>
      <c r="Q16" s="1341" t="s">
        <v>621</v>
      </c>
      <c r="R16" s="1341"/>
      <c r="S16" s="1330" t="s">
        <v>615</v>
      </c>
      <c r="T16" s="1330"/>
      <c r="U16" s="1330"/>
      <c r="V16" s="1290"/>
      <c r="W16" s="1322"/>
      <c r="X16" s="1234"/>
      <c r="Y16" s="956"/>
      <c r="Z16" s="554"/>
      <c r="AA16" s="554"/>
      <c r="AB16" s="554"/>
      <c r="AC16" s="554"/>
    </row>
    <row r="17" spans="1:29" ht="14.25" customHeight="1">
      <c r="J17" s="451"/>
      <c r="K17" s="451"/>
      <c r="L17" s="1290"/>
      <c r="M17" s="1290"/>
      <c r="N17" s="504"/>
      <c r="O17" s="1290"/>
      <c r="P17" s="1341"/>
      <c r="Q17" s="504" t="s">
        <v>619</v>
      </c>
      <c r="R17" s="504" t="s">
        <v>620</v>
      </c>
      <c r="S17" s="506" t="s">
        <v>273</v>
      </c>
      <c r="T17" s="1332" t="s">
        <v>272</v>
      </c>
      <c r="U17" s="1332"/>
      <c r="V17" s="1290"/>
      <c r="W17" s="1322"/>
      <c r="X17" s="1234"/>
    </row>
    <row r="18" spans="1:29">
      <c r="J18" s="451"/>
      <c r="K18" s="459">
        <v>1</v>
      </c>
      <c r="L18" s="448" t="s">
        <v>92</v>
      </c>
      <c r="M18" s="448" t="s">
        <v>48</v>
      </c>
      <c r="N18" s="466" t="s">
        <v>48</v>
      </c>
      <c r="O18" s="457">
        <f t="shared" ref="O18:T18" ca="1" si="0">OFFSET(O18,0,-1)+1</f>
        <v>3</v>
      </c>
      <c r="P18" s="457">
        <f t="shared" ca="1" si="0"/>
        <v>4</v>
      </c>
      <c r="Q18" s="457">
        <f t="shared" ca="1" si="0"/>
        <v>5</v>
      </c>
      <c r="R18" s="457">
        <f t="shared" ca="1" si="0"/>
        <v>6</v>
      </c>
      <c r="S18" s="457">
        <f t="shared" ca="1" si="0"/>
        <v>7</v>
      </c>
      <c r="T18" s="1342">
        <f t="shared" ca="1" si="0"/>
        <v>8</v>
      </c>
      <c r="U18" s="1342"/>
      <c r="V18" s="457">
        <f ca="1">OFFSET(V18,0,-2)+1</f>
        <v>9</v>
      </c>
      <c r="W18" s="493"/>
      <c r="X18" s="457">
        <f ca="1">OFFSET(X18,0,-2)+1</f>
        <v>10</v>
      </c>
    </row>
    <row r="19" spans="1:29" ht="22.5">
      <c r="A19" s="1309">
        <v>1</v>
      </c>
      <c r="B19" s="928"/>
      <c r="C19" s="928"/>
      <c r="D19" s="928"/>
      <c r="E19" s="928"/>
      <c r="F19" s="928"/>
      <c r="G19" s="929"/>
      <c r="H19" s="929"/>
      <c r="I19" s="931"/>
      <c r="J19" s="923"/>
      <c r="K19" s="923"/>
      <c r="L19" s="562" t="e">
        <f ca="1">mergeValue(A19)</f>
        <v>#NAME?</v>
      </c>
      <c r="M19" s="610" t="s">
        <v>19</v>
      </c>
      <c r="N19" s="549"/>
      <c r="O19" s="1321"/>
      <c r="P19" s="1321"/>
      <c r="Q19" s="1321"/>
      <c r="R19" s="1321"/>
      <c r="S19" s="1321"/>
      <c r="T19" s="1321"/>
      <c r="U19" s="1321"/>
      <c r="V19" s="1321"/>
      <c r="W19" s="1321"/>
      <c r="X19" s="550" t="s">
        <v>718</v>
      </c>
    </row>
    <row r="20" spans="1:29" ht="22.5">
      <c r="A20" s="1309"/>
      <c r="B20" s="1309">
        <v>1</v>
      </c>
      <c r="C20" s="928"/>
      <c r="D20" s="928"/>
      <c r="E20" s="928"/>
      <c r="F20" s="928"/>
      <c r="G20" s="933"/>
      <c r="H20" s="930"/>
      <c r="I20" s="935"/>
      <c r="J20" s="920"/>
      <c r="K20" s="919"/>
      <c r="L20" s="562" t="e">
        <f ca="1">mergeValue(A20) &amp;"."&amp; mergeValue(B20)</f>
        <v>#NAME?</v>
      </c>
      <c r="M20" s="516" t="s">
        <v>15</v>
      </c>
      <c r="N20" s="549"/>
      <c r="O20" s="1321"/>
      <c r="P20" s="1321"/>
      <c r="Q20" s="1321"/>
      <c r="R20" s="1321"/>
      <c r="S20" s="1321"/>
      <c r="T20" s="1321"/>
      <c r="U20" s="1321"/>
      <c r="V20" s="1321"/>
      <c r="W20" s="1321"/>
      <c r="X20" s="550" t="s">
        <v>459</v>
      </c>
    </row>
    <row r="21" spans="1:29" ht="22.5">
      <c r="A21" s="1309"/>
      <c r="B21" s="1309"/>
      <c r="C21" s="1309">
        <v>1</v>
      </c>
      <c r="D21" s="928"/>
      <c r="E21" s="928"/>
      <c r="F21" s="928"/>
      <c r="G21" s="933"/>
      <c r="H21" s="930"/>
      <c r="I21" s="936"/>
      <c r="J21" s="920"/>
      <c r="K21" s="919"/>
      <c r="L21" s="562" t="e">
        <f ca="1">mergeValue(A21) &amp;"."&amp; mergeValue(B21)&amp;"."&amp; mergeValue(C21)</f>
        <v>#NAME?</v>
      </c>
      <c r="M21" s="517" t="s">
        <v>7</v>
      </c>
      <c r="N21" s="549"/>
      <c r="O21" s="1321"/>
      <c r="P21" s="1321"/>
      <c r="Q21" s="1321"/>
      <c r="R21" s="1321"/>
      <c r="S21" s="1321"/>
      <c r="T21" s="1321"/>
      <c r="U21" s="1321"/>
      <c r="V21" s="1321"/>
      <c r="W21" s="1321"/>
      <c r="X21" s="550" t="s">
        <v>600</v>
      </c>
    </row>
    <row r="22" spans="1:29">
      <c r="A22" s="1309"/>
      <c r="B22" s="1309"/>
      <c r="C22" s="1309"/>
      <c r="D22" s="1309">
        <v>1</v>
      </c>
      <c r="E22" s="928"/>
      <c r="F22" s="928"/>
      <c r="G22" s="933"/>
      <c r="H22" s="930"/>
      <c r="I22" s="936"/>
      <c r="J22" s="934"/>
      <c r="K22" s="919"/>
      <c r="L22" s="562" t="e">
        <f ca="1">mergeValue(A22) &amp;"."&amp; mergeValue(B22)&amp;"."&amp; mergeValue(C22)&amp;"."&amp; mergeValue(D22)</f>
        <v>#NAME?</v>
      </c>
      <c r="M22" s="518" t="s">
        <v>21</v>
      </c>
      <c r="N22" s="549"/>
      <c r="O22" s="1321"/>
      <c r="P22" s="1321"/>
      <c r="Q22" s="1321"/>
      <c r="R22" s="1321"/>
      <c r="S22" s="1321"/>
      <c r="T22" s="1321"/>
      <c r="U22" s="1321"/>
      <c r="V22" s="1321"/>
      <c r="W22" s="1321"/>
      <c r="X22" s="968" t="s">
        <v>623</v>
      </c>
    </row>
    <row r="23" spans="1:29" ht="42.95" customHeight="1">
      <c r="A23" s="1309"/>
      <c r="B23" s="1309"/>
      <c r="C23" s="1309"/>
      <c r="D23" s="1309"/>
      <c r="E23" s="928">
        <v>1</v>
      </c>
      <c r="F23" s="928"/>
      <c r="G23" s="933"/>
      <c r="H23" s="930"/>
      <c r="I23" s="936"/>
      <c r="J23" s="934"/>
      <c r="K23" s="924"/>
      <c r="L23" s="562" t="e">
        <f ca="1">mergeValue(A23) &amp;"."&amp; mergeValue(B23)&amp;"."&amp; mergeValue(C23)&amp;"."&amp; mergeValue(D23)&amp;"."&amp; mergeValue(E23)</f>
        <v>#NAME?</v>
      </c>
      <c r="M23" s="1019"/>
      <c r="N23" s="512"/>
      <c r="O23" s="1021"/>
      <c r="P23" s="1022"/>
      <c r="Q23" s="1177"/>
      <c r="R23" s="1177"/>
      <c r="S23" s="1178"/>
      <c r="T23" s="619" t="s">
        <v>83</v>
      </c>
      <c r="U23" s="1178"/>
      <c r="V23" s="737" t="s">
        <v>84</v>
      </c>
      <c r="W23" s="787"/>
      <c r="X23" s="1279" t="s">
        <v>748</v>
      </c>
      <c r="Y23" s="956" t="e">
        <f ca="1">strCheckDateTwo(N23:W23)</f>
        <v>#NAME?</v>
      </c>
    </row>
    <row r="24" spans="1:29" hidden="1">
      <c r="A24" s="1309"/>
      <c r="B24" s="1309"/>
      <c r="C24" s="1309"/>
      <c r="D24" s="1309"/>
      <c r="E24" s="928"/>
      <c r="F24" s="928"/>
      <c r="G24" s="933"/>
      <c r="H24" s="930"/>
      <c r="I24" s="936"/>
      <c r="J24" s="934"/>
      <c r="K24" s="924"/>
      <c r="L24" s="600"/>
      <c r="M24" s="531"/>
      <c r="N24" s="615"/>
      <c r="O24" s="615"/>
      <c r="P24" s="615"/>
      <c r="Q24" s="615"/>
      <c r="R24" s="553" t="str">
        <f>S23 &amp; "-" &amp; U23</f>
        <v>-</v>
      </c>
      <c r="S24" s="482"/>
      <c r="T24" s="555"/>
      <c r="U24" s="482"/>
      <c r="V24" s="615"/>
      <c r="W24" s="786"/>
      <c r="X24" s="1280"/>
    </row>
    <row r="25" spans="1:29" ht="15" customHeight="1">
      <c r="A25" s="1309"/>
      <c r="B25" s="1309"/>
      <c r="C25" s="1309"/>
      <c r="D25" s="1309"/>
      <c r="E25" s="928"/>
      <c r="F25" s="928"/>
      <c r="G25" s="933"/>
      <c r="H25" s="930"/>
      <c r="I25" s="936"/>
      <c r="J25" s="934"/>
      <c r="K25" s="924"/>
      <c r="L25" s="508"/>
      <c r="M25" s="521" t="s">
        <v>5</v>
      </c>
      <c r="N25" s="519"/>
      <c r="O25" s="515"/>
      <c r="P25" s="515"/>
      <c r="Q25" s="515"/>
      <c r="R25" s="515"/>
      <c r="S25" s="542"/>
      <c r="T25" s="534"/>
      <c r="U25" s="533"/>
      <c r="V25" s="519"/>
      <c r="W25" s="519"/>
      <c r="X25" s="1281"/>
    </row>
    <row r="26" spans="1:29" s="445" customFormat="1" ht="15" customHeight="1">
      <c r="A26" s="1309"/>
      <c r="B26" s="1309"/>
      <c r="C26" s="1309"/>
      <c r="D26" s="932"/>
      <c r="E26" s="932"/>
      <c r="F26" s="932"/>
      <c r="G26" s="933"/>
      <c r="H26" s="932"/>
      <c r="I26" s="936"/>
      <c r="J26" s="922"/>
      <c r="K26" s="926"/>
      <c r="L26" s="508"/>
      <c r="M26" s="520" t="s">
        <v>16</v>
      </c>
      <c r="N26" s="519"/>
      <c r="O26" s="515"/>
      <c r="P26" s="515"/>
      <c r="Q26" s="515"/>
      <c r="R26" s="515"/>
      <c r="S26" s="542"/>
      <c r="T26" s="534"/>
      <c r="U26" s="533"/>
      <c r="V26" s="519"/>
      <c r="W26" s="534"/>
      <c r="X26" s="952"/>
      <c r="Y26" s="1024"/>
      <c r="Z26" s="471"/>
      <c r="AA26" s="471"/>
      <c r="AB26" s="471"/>
      <c r="AC26" s="471"/>
    </row>
    <row r="27" spans="1:29" s="445" customFormat="1" ht="15" customHeight="1">
      <c r="A27" s="1309"/>
      <c r="B27" s="1309"/>
      <c r="C27" s="932"/>
      <c r="D27" s="932"/>
      <c r="E27" s="932"/>
      <c r="F27" s="932"/>
      <c r="G27" s="933"/>
      <c r="H27" s="932"/>
      <c r="I27" s="927"/>
      <c r="J27" s="922"/>
      <c r="K27" s="926"/>
      <c r="L27" s="508"/>
      <c r="M27" s="519" t="s">
        <v>17</v>
      </c>
      <c r="N27" s="519"/>
      <c r="O27" s="515"/>
      <c r="P27" s="515"/>
      <c r="Q27" s="515"/>
      <c r="R27" s="515"/>
      <c r="S27" s="542"/>
      <c r="T27" s="534"/>
      <c r="U27" s="533"/>
      <c r="V27" s="519"/>
      <c r="W27" s="534"/>
      <c r="X27" s="530"/>
      <c r="Y27" s="1024"/>
      <c r="Z27" s="471"/>
      <c r="AA27" s="471"/>
      <c r="AB27" s="471"/>
      <c r="AC27" s="471"/>
    </row>
    <row r="28" spans="1:29" s="445" customFormat="1" ht="15" customHeight="1">
      <c r="A28" s="1309"/>
      <c r="B28" s="932"/>
      <c r="C28" s="932"/>
      <c r="D28" s="932"/>
      <c r="E28" s="932"/>
      <c r="F28" s="932"/>
      <c r="G28" s="933"/>
      <c r="H28" s="932"/>
      <c r="I28" s="927"/>
      <c r="J28" s="922"/>
      <c r="K28" s="926"/>
      <c r="L28" s="508"/>
      <c r="M28" s="528" t="s">
        <v>18</v>
      </c>
      <c r="N28" s="519"/>
      <c r="O28" s="515"/>
      <c r="P28" s="515"/>
      <c r="Q28" s="515"/>
      <c r="R28" s="515"/>
      <c r="S28" s="542"/>
      <c r="T28" s="534"/>
      <c r="U28" s="533"/>
      <c r="V28" s="519"/>
      <c r="W28" s="534"/>
      <c r="X28" s="530"/>
      <c r="Y28" s="1024"/>
      <c r="Z28" s="471"/>
      <c r="AA28" s="471"/>
      <c r="AB28" s="471"/>
      <c r="AC28" s="471"/>
    </row>
    <row r="29" spans="1:29" s="445" customFormat="1" ht="15" customHeight="1">
      <c r="A29" s="918"/>
      <c r="B29" s="918"/>
      <c r="C29" s="918"/>
      <c r="D29" s="918"/>
      <c r="E29" s="918"/>
      <c r="F29" s="918"/>
      <c r="G29" s="925"/>
      <c r="H29" s="926"/>
      <c r="I29" s="921"/>
      <c r="J29" s="922"/>
      <c r="K29" s="918"/>
      <c r="L29" s="508"/>
      <c r="M29" s="535" t="s">
        <v>308</v>
      </c>
      <c r="N29" s="519"/>
      <c r="O29" s="515"/>
      <c r="P29" s="515"/>
      <c r="Q29" s="515"/>
      <c r="R29" s="515"/>
      <c r="S29" s="542"/>
      <c r="T29" s="534"/>
      <c r="U29" s="533"/>
      <c r="V29" s="519"/>
      <c r="W29" s="534"/>
      <c r="X29" s="530"/>
      <c r="Y29" s="1024"/>
      <c r="Z29" s="471"/>
      <c r="AA29" s="471"/>
      <c r="AB29" s="471"/>
      <c r="AC29" s="471"/>
    </row>
    <row r="30" spans="1:29" ht="3" customHeight="1"/>
    <row r="31" spans="1:29" ht="96" customHeight="1">
      <c r="L31" s="1">
        <v>1</v>
      </c>
      <c r="M31" s="1272" t="s">
        <v>749</v>
      </c>
      <c r="N31" s="1272"/>
      <c r="O31" s="1272"/>
      <c r="P31" s="1272"/>
      <c r="Q31" s="1272"/>
      <c r="R31" s="1272"/>
      <c r="S31" s="1272"/>
      <c r="T31" s="1272"/>
      <c r="U31" s="1272"/>
      <c r="V31" s="1272"/>
      <c r="W31" s="1272"/>
      <c r="X31" s="1272"/>
      <c r="Y31" s="1044"/>
      <c r="Z31" s="486"/>
      <c r="AA31" s="486"/>
      <c r="AB31" s="486"/>
      <c r="AC31" s="486"/>
    </row>
    <row r="32" spans="1:29">
      <c r="M32" s="485"/>
      <c r="N32" s="485"/>
      <c r="O32" s="485"/>
      <c r="P32" s="485"/>
      <c r="Q32" s="485"/>
      <c r="R32" s="485"/>
      <c r="S32" s="485"/>
      <c r="T32" s="485"/>
      <c r="U32" s="485"/>
      <c r="V32" s="485"/>
      <c r="W32" s="485"/>
      <c r="X32" s="485"/>
      <c r="Y32" s="962"/>
      <c r="Z32" s="476"/>
      <c r="AA32" s="476"/>
      <c r="AB32" s="476"/>
      <c r="AC32" s="476"/>
    </row>
  </sheetData>
  <sheetProtection password="FA9C" sheet="1" objects="1" scenarios="1" formatColumns="0" formatRows="0"/>
  <dataConsolidate link="1"/>
  <mergeCells count="30">
    <mergeCell ref="A19:A28"/>
    <mergeCell ref="O19:W19"/>
    <mergeCell ref="B20:B27"/>
    <mergeCell ref="O20:W20"/>
    <mergeCell ref="C21:C26"/>
    <mergeCell ref="D22:D25"/>
    <mergeCell ref="O22:W22"/>
    <mergeCell ref="L5:T5"/>
    <mergeCell ref="T18:U18"/>
    <mergeCell ref="V15:V17"/>
    <mergeCell ref="W15:W17"/>
    <mergeCell ref="L15:L17"/>
    <mergeCell ref="M15:M17"/>
    <mergeCell ref="O15:O17"/>
    <mergeCell ref="T17:U17"/>
    <mergeCell ref="L12:M12"/>
    <mergeCell ref="Q13:V13"/>
    <mergeCell ref="O9:T9"/>
    <mergeCell ref="O10:T10"/>
    <mergeCell ref="M31:X31"/>
    <mergeCell ref="P15:P17"/>
    <mergeCell ref="L14:W14"/>
    <mergeCell ref="O7:T7"/>
    <mergeCell ref="O8:T8"/>
    <mergeCell ref="Q15:U15"/>
    <mergeCell ref="S16:U16"/>
    <mergeCell ref="Q16:R16"/>
    <mergeCell ref="O21:W21"/>
    <mergeCell ref="X14:X17"/>
    <mergeCell ref="X23:X25"/>
  </mergeCells>
  <dataValidations count="9">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IY23 SU23 ACQ23 M23 AMM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AWI23 BGE23">
      <formula1>900</formula1>
    </dataValidation>
    <dataValidation type="decimal" allowBlank="1" showErrorMessage="1" errorTitle="Ошибка" error="Допускается ввод только неотрицательных чисел!" sqref="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JB23 SX23 ACT23 P23 AMP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AWL23 BGH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JE23 TA23 ACW23 AMS23 AWO23 BGK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TC23 ACY23 S23 AMU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AWQ23 BGM23"/>
    <dataValidation type="decimal" allowBlank="1" showErrorMessage="1" errorTitle="Ошибка" error="Допускается ввод только действительных чисел!" sqref="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JC23:JD23 SY23:SZ23 ACU23:ACV23 Q23:R23 AMQ23:AMR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AWM23:AWN23 BGI23:BGJ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ACZ23 AMV23 AWR23 BGN23 V720919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JF23 TB23 ACX23 V23 V786455 V91752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98306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6555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T23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131095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19663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26216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32770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39323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45877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524311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851991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AMT2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V589847 AWP23 V655383 BGL23"/>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JA23 SW23 ACS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O23 AMO23 WLZ24 WCD24 VSH24 VIL24 UYP24 UOT24 UEX24 TVB24 TLF24 TBJ24 SRN24 SHR24 RXV24 RNZ24 RED24 QUH24 QKL24 QAP24 PQT24 PGX24 OXB24 ONF24 ODJ24 NTN24 NJR24 MZV24 MPZ24 MGD24 LWH24 LML24 LCP24 KST24 KIX24 JZB24 JPF24 JFJ24 IVN24 ILR24 IBV24 HRZ24 HID24 GYH24 GOL24 GEP24 FUT24 FKX24 FBB24 ERF24 EHJ24 DXN24 DNR24 DDV24 CTZ24 CKD24 CAH24 BQL24 BGP24 AWT24 AMX24 ADB24 TF24 JJ24 WVV24 AWK23 WVV19:WVV23 JJ19:JJ23 TF19:TF23 ADB19:ADB23 AMX19:AMX23 AWT19:AWT23 BGP19:BGP23 BQL19:BQL23 CAH19:CAH23 CKD19:CKD23 CTZ19:CTZ23 DDV19:DDV23 DNR19:DNR23 DXN19:DXN23 EHJ19:EHJ23 ERF19:ERF23 FBB19:FBB23 FKX19:FKX23 FUT19:FUT23 GEP19:GEP23 GOL19:GOL23 GYH19:GYH23 HID19:HID23 HRZ19:HRZ23 IBV19:IBV23 ILR19:ILR23 IVN19:IVN23 JFJ19:JFJ23 JPF19:JPF23 JZB19:JZB23 KIX19:KIX23 KST19:KST23 LCP19:LCP23 LML19:LML23 LWH19:LWH23 MGD19:MGD23 MPZ19:MPZ23 MZV19:MZV23 NJR19:NJR23 NTN19:NTN23 ODJ19:ODJ23 ONF19:ONF23 OXB19:OXB23 PGX19:PGX23 PQT19:PQT23 QAP19:QAP23 QKL19:QKL23 QUH19:QUH23 RED19:RED23 RNZ19:RNZ23 RXV19:RXV23 SHR19:SHR23 SRN19:SRN23 TBJ19:TBJ23 TLF19:TLF23 TVB19:TVB23 UEX19:UEX23 UOT19:UOT23 UYP19:UYP23 VIL19:VIL23 VSH19:VSH23 WCD19:WCD23 WLZ19:WLZ23 BGG23">
      <formula1>900</formula1>
    </dataValidation>
    <dataValidation type="textLength" operator="lessThanOrEqual"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U23">
      <formula1>900</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1">
    <tabColor theme="0" tint="-0.249977111117893"/>
  </sheetPr>
  <dimension ref="A1:T15"/>
  <sheetViews>
    <sheetView showGridLines="0" topLeftCell="E1" zoomScaleNormal="100" workbookViewId="0"/>
  </sheetViews>
  <sheetFormatPr defaultColWidth="10.5703125" defaultRowHeight="14.25"/>
  <cols>
    <col min="1" max="1" width="3.7109375" style="1103" hidden="1" customWidth="1"/>
    <col min="2" max="4" width="3.7109375" style="1100" hidden="1" customWidth="1"/>
    <col min="5" max="5" width="3.7109375" style="1081" customWidth="1"/>
    <col min="6" max="6" width="9.7109375" style="1074" customWidth="1"/>
    <col min="7" max="7" width="37.7109375" style="1074" customWidth="1"/>
    <col min="8" max="8" width="66.85546875" style="1074" customWidth="1"/>
    <col min="9" max="9" width="115.7109375" style="1074" customWidth="1"/>
    <col min="10" max="11" width="10.5703125" style="1100"/>
    <col min="12" max="12" width="11.140625" style="1100" customWidth="1"/>
    <col min="13" max="20" width="10.5703125" style="1100"/>
    <col min="21" max="16384" width="10.5703125" style="1074"/>
  </cols>
  <sheetData>
    <row r="1" spans="1:20" ht="3" customHeight="1">
      <c r="A1" s="1103" t="s">
        <v>209</v>
      </c>
    </row>
    <row r="2" spans="1:20" ht="22.5">
      <c r="F2" s="1273" t="s">
        <v>470</v>
      </c>
      <c r="G2" s="1274"/>
      <c r="H2" s="1275"/>
      <c r="I2" s="1137"/>
    </row>
    <row r="3" spans="1:20" ht="3" customHeight="1"/>
    <row r="4" spans="1:20" s="1097" customFormat="1" ht="11.25">
      <c r="A4" s="1102"/>
      <c r="B4" s="1102"/>
      <c r="C4" s="1102"/>
      <c r="D4" s="1102"/>
      <c r="F4" s="1234" t="s">
        <v>445</v>
      </c>
      <c r="G4" s="1234"/>
      <c r="H4" s="1234"/>
      <c r="I4" s="1276" t="s">
        <v>446</v>
      </c>
      <c r="J4" s="1102"/>
      <c r="K4" s="1102"/>
      <c r="L4" s="1102"/>
      <c r="M4" s="1102"/>
      <c r="N4" s="1102"/>
      <c r="O4" s="1102"/>
      <c r="P4" s="1102"/>
      <c r="Q4" s="1102"/>
      <c r="R4" s="1102"/>
      <c r="S4" s="1102"/>
      <c r="T4" s="1102"/>
    </row>
    <row r="5" spans="1:20" s="1097" customFormat="1" ht="11.25" customHeight="1">
      <c r="A5" s="1102"/>
      <c r="B5" s="1102"/>
      <c r="C5" s="1102"/>
      <c r="D5" s="1102"/>
      <c r="F5" s="1114" t="s">
        <v>91</v>
      </c>
      <c r="G5" s="1127" t="s">
        <v>448</v>
      </c>
      <c r="H5" s="1113" t="s">
        <v>439</v>
      </c>
      <c r="I5" s="1276"/>
      <c r="J5" s="1102"/>
      <c r="K5" s="1102"/>
      <c r="L5" s="1102"/>
      <c r="M5" s="1102"/>
      <c r="N5" s="1102"/>
      <c r="O5" s="1102"/>
      <c r="P5" s="1102"/>
      <c r="Q5" s="1102"/>
      <c r="R5" s="1102"/>
      <c r="S5" s="1102"/>
      <c r="T5" s="1102"/>
    </row>
    <row r="6" spans="1:20" s="1097" customFormat="1" ht="12" customHeight="1">
      <c r="A6" s="1102"/>
      <c r="B6" s="1102"/>
      <c r="C6" s="1102"/>
      <c r="D6" s="1102"/>
      <c r="F6" s="1115" t="s">
        <v>92</v>
      </c>
      <c r="G6" s="1117">
        <v>2</v>
      </c>
      <c r="H6" s="1118">
        <v>3</v>
      </c>
      <c r="I6" s="1116">
        <v>4</v>
      </c>
      <c r="J6" s="1102">
        <v>4</v>
      </c>
      <c r="K6" s="1102"/>
      <c r="L6" s="1102"/>
      <c r="M6" s="1102"/>
      <c r="N6" s="1102"/>
      <c r="O6" s="1102"/>
      <c r="P6" s="1102"/>
      <c r="Q6" s="1102"/>
      <c r="R6" s="1102"/>
      <c r="S6" s="1102"/>
      <c r="T6" s="1102"/>
    </row>
    <row r="7" spans="1:20" s="1097" customFormat="1" ht="18.75">
      <c r="A7" s="1102"/>
      <c r="B7" s="1102"/>
      <c r="C7" s="1102"/>
      <c r="D7" s="1102"/>
      <c r="F7" s="1124">
        <v>1</v>
      </c>
      <c r="G7" s="1133" t="s">
        <v>471</v>
      </c>
      <c r="H7" s="1112" t="str">
        <f>IF(dateCh="","",dateCh)</f>
        <v>07.11.2022</v>
      </c>
      <c r="I7" s="1098" t="s">
        <v>472</v>
      </c>
      <c r="J7" s="1123"/>
      <c r="K7" s="1102"/>
      <c r="L7" s="1102"/>
      <c r="M7" s="1102"/>
      <c r="N7" s="1102"/>
      <c r="O7" s="1102"/>
      <c r="P7" s="1102"/>
      <c r="Q7" s="1102"/>
      <c r="R7" s="1102"/>
      <c r="S7" s="1102"/>
      <c r="T7" s="1102"/>
    </row>
    <row r="8" spans="1:20" s="1097" customFormat="1" ht="45">
      <c r="A8" s="1277">
        <v>1</v>
      </c>
      <c r="B8" s="1102"/>
      <c r="C8" s="1102"/>
      <c r="D8" s="1102"/>
      <c r="F8" s="1124" t="e">
        <f ca="1">"2." &amp;mergeValue(A8)</f>
        <v>#NAME?</v>
      </c>
      <c r="G8" s="1133" t="s">
        <v>473</v>
      </c>
      <c r="H8" s="1112" t="str">
        <f>IF('Перечень тарифов'!R21="","наименование отсутствует","" &amp; 'Перечень тарифов'!R21 &amp; "")</f>
        <v>наименование отсутствует</v>
      </c>
      <c r="I8" s="1098" t="s">
        <v>568</v>
      </c>
      <c r="J8" s="1123"/>
      <c r="K8" s="1102"/>
      <c r="L8" s="1102"/>
      <c r="M8" s="1102"/>
      <c r="N8" s="1102"/>
      <c r="O8" s="1102"/>
      <c r="P8" s="1102"/>
      <c r="Q8" s="1102"/>
      <c r="R8" s="1102"/>
      <c r="S8" s="1102"/>
      <c r="T8" s="1102"/>
    </row>
    <row r="9" spans="1:20" s="1097" customFormat="1" ht="22.5">
      <c r="A9" s="1277"/>
      <c r="B9" s="1102"/>
      <c r="C9" s="1102"/>
      <c r="D9" s="1102"/>
      <c r="F9" s="1124" t="e">
        <f ca="1">"3." &amp;mergeValue(A9)</f>
        <v>#NAME?</v>
      </c>
      <c r="G9" s="1133" t="s">
        <v>474</v>
      </c>
      <c r="H9" s="1112" t="str">
        <f>IF('Перечень тарифов'!F21="","наименование отсутствует","" &amp; 'Перечень тарифов'!F21 &amp; "")</f>
        <v>Подключение (технологическое присоединение) к системе теплоснабжения</v>
      </c>
      <c r="I9" s="1098" t="s">
        <v>566</v>
      </c>
      <c r="J9" s="1123"/>
      <c r="K9" s="1102"/>
      <c r="L9" s="1102"/>
      <c r="M9" s="1102"/>
      <c r="N9" s="1102"/>
      <c r="O9" s="1102"/>
      <c r="P9" s="1102"/>
      <c r="Q9" s="1102"/>
      <c r="R9" s="1102"/>
      <c r="S9" s="1102"/>
      <c r="T9" s="1102"/>
    </row>
    <row r="10" spans="1:20" s="1097" customFormat="1" ht="22.5">
      <c r="A10" s="1277"/>
      <c r="B10" s="1102"/>
      <c r="C10" s="1102"/>
      <c r="D10" s="1102"/>
      <c r="F10" s="1124" t="e">
        <f ca="1">"4."&amp;mergeValue(A10)</f>
        <v>#NAME?</v>
      </c>
      <c r="G10" s="1133" t="s">
        <v>475</v>
      </c>
      <c r="H10" s="1113" t="s">
        <v>449</v>
      </c>
      <c r="I10" s="1098"/>
      <c r="J10" s="1123"/>
      <c r="K10" s="1102"/>
      <c r="L10" s="1102"/>
      <c r="M10" s="1102"/>
      <c r="N10" s="1102"/>
      <c r="O10" s="1102"/>
      <c r="P10" s="1102"/>
      <c r="Q10" s="1102"/>
      <c r="R10" s="1102"/>
      <c r="S10" s="1102"/>
      <c r="T10" s="1102"/>
    </row>
    <row r="11" spans="1:20" s="1097" customFormat="1" ht="18.75">
      <c r="A11" s="1277"/>
      <c r="B11" s="1277">
        <v>1</v>
      </c>
      <c r="C11" s="1129"/>
      <c r="D11" s="1129"/>
      <c r="F11" s="1124" t="e">
        <f ca="1">"4."&amp;mergeValue(A11) &amp;"."&amp;mergeValue(B11)</f>
        <v>#NAME?</v>
      </c>
      <c r="G11" s="1119" t="s">
        <v>570</v>
      </c>
      <c r="H11" s="1112" t="str">
        <f>IF(region_name="","",region_name)</f>
        <v>Республика Татарстан</v>
      </c>
      <c r="I11" s="1098" t="s">
        <v>478</v>
      </c>
      <c r="J11" s="1123"/>
      <c r="K11" s="1102"/>
      <c r="L11" s="1102"/>
      <c r="M11" s="1102"/>
      <c r="N11" s="1102"/>
      <c r="O11" s="1102"/>
      <c r="P11" s="1102"/>
      <c r="Q11" s="1102"/>
      <c r="R11" s="1102"/>
      <c r="S11" s="1102"/>
      <c r="T11" s="1102"/>
    </row>
    <row r="12" spans="1:20" s="1097" customFormat="1" ht="22.5">
      <c r="A12" s="1277"/>
      <c r="B12" s="1277"/>
      <c r="C12" s="1277">
        <v>1</v>
      </c>
      <c r="D12" s="1129"/>
      <c r="F12" s="1124" t="e">
        <f ca="1">"4."&amp;mergeValue(A12) &amp;"."&amp;mergeValue(B12)&amp;"."&amp;mergeValue(C12)</f>
        <v>#NAME?</v>
      </c>
      <c r="G12" s="1128" t="s">
        <v>476</v>
      </c>
      <c r="H12" s="1112" t="str">
        <f>IF(Территории!H13="","","" &amp; Территории!H13 &amp; "")</f>
        <v>Город Казань</v>
      </c>
      <c r="I12" s="1098" t="s">
        <v>479</v>
      </c>
      <c r="J12" s="1123"/>
      <c r="K12" s="1102"/>
      <c r="L12" s="1102"/>
      <c r="M12" s="1102"/>
      <c r="N12" s="1102"/>
      <c r="O12" s="1102"/>
      <c r="P12" s="1102"/>
      <c r="Q12" s="1102"/>
      <c r="R12" s="1102"/>
      <c r="S12" s="1102"/>
      <c r="T12" s="1102"/>
    </row>
    <row r="13" spans="1:20" s="1097" customFormat="1" ht="56.25">
      <c r="A13" s="1277"/>
      <c r="B13" s="1277"/>
      <c r="C13" s="1277"/>
      <c r="D13" s="1129">
        <v>1</v>
      </c>
      <c r="F13" s="1124" t="e">
        <f ca="1">"4."&amp;mergeValue(A13) &amp;"."&amp;mergeValue(B13)&amp;"."&amp;mergeValue(C13)&amp;"."&amp;mergeValue(D13)</f>
        <v>#NAME?</v>
      </c>
      <c r="G13" s="1136" t="s">
        <v>477</v>
      </c>
      <c r="H13" s="1112" t="str">
        <f>IF(Территории!R14="","","" &amp; Территории!R14 &amp; "")</f>
        <v>Город Казань (92701000)</v>
      </c>
      <c r="I13" s="1184" t="s">
        <v>569</v>
      </c>
      <c r="J13" s="1123"/>
      <c r="K13" s="1102"/>
      <c r="L13" s="1102"/>
      <c r="M13" s="1102"/>
      <c r="N13" s="1102"/>
      <c r="O13" s="1102"/>
      <c r="P13" s="1102"/>
      <c r="Q13" s="1102"/>
      <c r="R13" s="1102"/>
      <c r="S13" s="1102"/>
      <c r="T13" s="1102"/>
    </row>
    <row r="14" spans="1:20" s="1121" customFormat="1" ht="3" customHeight="1">
      <c r="A14" s="1122"/>
      <c r="B14" s="1122"/>
      <c r="C14" s="1122"/>
      <c r="D14" s="1122"/>
      <c r="F14" s="1120"/>
      <c r="G14" s="1134"/>
      <c r="H14" s="1135"/>
      <c r="I14" s="1105"/>
      <c r="J14" s="1122"/>
      <c r="K14" s="1122"/>
      <c r="L14" s="1122"/>
      <c r="M14" s="1122"/>
      <c r="N14" s="1122"/>
      <c r="O14" s="1122"/>
      <c r="P14" s="1122"/>
      <c r="Q14" s="1122"/>
      <c r="R14" s="1122"/>
      <c r="S14" s="1122"/>
      <c r="T14" s="1122"/>
    </row>
    <row r="15" spans="1:20" s="1121" customFormat="1" ht="15" customHeight="1">
      <c r="A15" s="1122"/>
      <c r="B15" s="1122"/>
      <c r="C15" s="1122"/>
      <c r="D15" s="1122"/>
      <c r="F15" s="1120"/>
      <c r="G15" s="1272" t="s">
        <v>571</v>
      </c>
      <c r="H15" s="1272"/>
      <c r="I15" s="1105"/>
      <c r="J15" s="1122"/>
      <c r="K15" s="1122"/>
      <c r="L15" s="1122"/>
      <c r="M15" s="1122"/>
      <c r="N15" s="1122"/>
      <c r="O15" s="1122"/>
      <c r="P15" s="1122"/>
      <c r="Q15" s="1122"/>
      <c r="R15" s="1122"/>
      <c r="S15" s="1122"/>
      <c r="T15" s="1122"/>
    </row>
  </sheetData>
  <sheetProtection algorithmName="SHA-512" hashValue="ds3vtkk3uqD4Jx8AUzE315WcmiS5APPcDZx+k+TP8emM56MQxyQvV7h1RsR2gmJEDWwKuZPBOchomDgAmkzP0w==" saltValue="CzRJTtiH22KlYHoQjoDkYg==" spinCount="100000"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formula1>900</formula1>
    </dataValidation>
  </dataValidation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rgb="FFEAEBEE"/>
    <pageSetUpPr fitToPage="1"/>
  </sheetPr>
  <dimension ref="A1:Q15"/>
  <sheetViews>
    <sheetView showGridLines="0" topLeftCell="C4" zoomScaleNormal="100" workbookViewId="0"/>
  </sheetViews>
  <sheetFormatPr defaultColWidth="10.5703125" defaultRowHeight="14.25"/>
  <cols>
    <col min="1" max="1" width="9.140625" style="1082" hidden="1" customWidth="1"/>
    <col min="2" max="2" width="9.140625" style="1095" hidden="1" customWidth="1"/>
    <col min="3" max="3" width="3.7109375" style="1081" customWidth="1"/>
    <col min="4" max="4" width="6.28515625" style="1074" bestFit="1" customWidth="1"/>
    <col min="5" max="5" width="64.140625" style="1074" customWidth="1"/>
    <col min="6" max="7" width="35.7109375" style="1074" customWidth="1"/>
    <col min="8" max="8" width="115.7109375" style="1074" customWidth="1"/>
    <col min="9" max="9" width="10.5703125" style="1074"/>
    <col min="10" max="11" width="10.5703125" style="1101"/>
    <col min="12" max="16384" width="10.5703125" style="1074"/>
  </cols>
  <sheetData>
    <row r="1" spans="1:17" hidden="1">
      <c r="N1" s="1150"/>
      <c r="O1" s="1150"/>
      <c r="Q1" s="1150"/>
    </row>
    <row r="2" spans="1:17" hidden="1"/>
    <row r="3" spans="1:17" hidden="1"/>
    <row r="4" spans="1:17" ht="3" customHeight="1">
      <c r="C4" s="1080"/>
      <c r="D4" s="1075"/>
      <c r="E4" s="1075"/>
      <c r="F4" s="1075"/>
      <c r="G4" s="1141"/>
      <c r="H4" s="1141"/>
    </row>
    <row r="5" spans="1:17" ht="26.1" customHeight="1">
      <c r="C5" s="1080"/>
      <c r="D5" s="1306" t="s">
        <v>695</v>
      </c>
      <c r="E5" s="1306"/>
      <c r="F5" s="1306"/>
      <c r="G5" s="1306"/>
      <c r="H5" s="1138"/>
    </row>
    <row r="6" spans="1:17" ht="3" customHeight="1">
      <c r="C6" s="1080"/>
      <c r="D6" s="1075"/>
      <c r="E6" s="1142"/>
      <c r="F6" s="1142"/>
      <c r="G6" s="1079"/>
      <c r="H6" s="1143"/>
    </row>
    <row r="7" spans="1:17">
      <c r="C7" s="1080"/>
      <c r="D7" s="1290" t="s">
        <v>445</v>
      </c>
      <c r="E7" s="1290"/>
      <c r="F7" s="1290"/>
      <c r="G7" s="1290"/>
      <c r="H7" s="1352" t="s">
        <v>446</v>
      </c>
    </row>
    <row r="8" spans="1:17">
      <c r="C8" s="1080"/>
      <c r="D8" s="1084" t="s">
        <v>91</v>
      </c>
      <c r="E8" s="1085" t="s">
        <v>448</v>
      </c>
      <c r="F8" s="1085" t="s">
        <v>439</v>
      </c>
      <c r="G8" s="1085" t="s">
        <v>447</v>
      </c>
      <c r="H8" s="1352"/>
    </row>
    <row r="9" spans="1:17" ht="12" customHeight="1">
      <c r="C9" s="1080"/>
      <c r="D9" s="1076" t="s">
        <v>92</v>
      </c>
      <c r="E9" s="1076" t="s">
        <v>48</v>
      </c>
      <c r="F9" s="1076" t="s">
        <v>49</v>
      </c>
      <c r="G9" s="1076" t="s">
        <v>50</v>
      </c>
      <c r="H9" s="1076" t="s">
        <v>67</v>
      </c>
    </row>
    <row r="10" spans="1:17" ht="21" customHeight="1">
      <c r="A10" s="1106"/>
      <c r="C10" s="1080"/>
      <c r="D10" s="1096" t="s">
        <v>92</v>
      </c>
      <c r="E10" s="1151" t="s">
        <v>698</v>
      </c>
      <c r="F10" s="1131"/>
      <c r="G10" s="1111"/>
      <c r="H10" s="1279" t="s">
        <v>700</v>
      </c>
    </row>
    <row r="11" spans="1:17" ht="21" customHeight="1">
      <c r="A11" s="1106"/>
      <c r="C11" s="1080"/>
      <c r="D11" s="1096" t="s">
        <v>48</v>
      </c>
      <c r="E11" s="1151" t="s">
        <v>699</v>
      </c>
      <c r="F11" s="1131"/>
      <c r="G11" s="1111"/>
      <c r="H11" s="1280"/>
    </row>
    <row r="12" spans="1:17" ht="21" customHeight="1">
      <c r="A12" s="1083"/>
      <c r="C12" s="1078"/>
      <c r="D12" s="1096" t="s">
        <v>49</v>
      </c>
      <c r="E12" s="1151" t="s">
        <v>682</v>
      </c>
      <c r="F12" s="1131"/>
      <c r="G12" s="1111"/>
      <c r="H12" s="1280"/>
      <c r="I12" s="1101"/>
      <c r="K12" s="1074"/>
    </row>
    <row r="13" spans="1:17" ht="21" customHeight="1">
      <c r="A13" s="1083"/>
      <c r="C13" s="1078"/>
      <c r="D13" s="1096" t="s">
        <v>50</v>
      </c>
      <c r="E13" s="1151" t="s">
        <v>683</v>
      </c>
      <c r="F13" s="1131"/>
      <c r="G13" s="1111"/>
      <c r="H13" s="1280"/>
      <c r="I13" s="1101"/>
      <c r="K13" s="1074"/>
    </row>
    <row r="14" spans="1:17" ht="15" customHeight="1">
      <c r="A14" s="1106"/>
      <c r="C14" s="1080"/>
      <c r="D14" s="1086"/>
      <c r="E14" s="1153" t="s">
        <v>327</v>
      </c>
      <c r="F14" s="1148"/>
      <c r="G14" s="1146"/>
      <c r="H14" s="1281"/>
    </row>
    <row r="15" spans="1:17">
      <c r="D15" s="1155"/>
      <c r="E15" s="1155"/>
      <c r="F15" s="1155"/>
      <c r="G15" s="1155"/>
      <c r="H15" s="1155"/>
    </row>
  </sheetData>
  <sheetProtection password="FA9C" sheet="1" objects="1" scenarios="1" formatColumns="0" formatRows="0"/>
  <dataConsolidate/>
  <mergeCells count="4">
    <mergeCell ref="D5:G5"/>
    <mergeCell ref="D7:G7"/>
    <mergeCell ref="H7:H8"/>
    <mergeCell ref="H10:H14"/>
  </mergeCells>
  <dataValidations count="2">
    <dataValidation type="textLength" operator="lessThanOrEqual" allowBlank="1" showInputMessage="1" showErrorMessage="1" errorTitle="Ошибка" error="Допускается ввод не более 900 символов!" sqref="H10 F10:F13 E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10:G13">
      <formula1>900</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2">
    <tabColor theme="0" tint="-0.249977111117893"/>
  </sheetPr>
  <dimension ref="A1:T15"/>
  <sheetViews>
    <sheetView showGridLines="0" topLeftCell="E1" zoomScaleNormal="100" workbookViewId="0"/>
  </sheetViews>
  <sheetFormatPr defaultColWidth="10.5703125" defaultRowHeight="14.25"/>
  <cols>
    <col min="1" max="1" width="3.7109375" style="1103" hidden="1" customWidth="1"/>
    <col min="2" max="4" width="3.7109375" style="1100" hidden="1" customWidth="1"/>
    <col min="5" max="5" width="3.7109375" style="1081" customWidth="1"/>
    <col min="6" max="6" width="9.7109375" style="1074" customWidth="1"/>
    <col min="7" max="7" width="37.7109375" style="1074" customWidth="1"/>
    <col min="8" max="8" width="66.85546875" style="1074" customWidth="1"/>
    <col min="9" max="9" width="115.7109375" style="1074" customWidth="1"/>
    <col min="10" max="11" width="10.5703125" style="1100"/>
    <col min="12" max="12" width="11.140625" style="1100" customWidth="1"/>
    <col min="13" max="20" width="10.5703125" style="1100"/>
    <col min="21" max="16384" width="10.5703125" style="1074"/>
  </cols>
  <sheetData>
    <row r="1" spans="1:20" ht="3" customHeight="1">
      <c r="A1" s="1103" t="s">
        <v>209</v>
      </c>
    </row>
    <row r="2" spans="1:20" ht="22.5">
      <c r="F2" s="1273" t="s">
        <v>470</v>
      </c>
      <c r="G2" s="1274"/>
      <c r="H2" s="1275"/>
      <c r="I2" s="1137"/>
    </row>
    <row r="3" spans="1:20" ht="3" customHeight="1"/>
    <row r="4" spans="1:20" s="1097" customFormat="1" ht="11.25">
      <c r="A4" s="1102"/>
      <c r="B4" s="1102"/>
      <c r="C4" s="1102"/>
      <c r="D4" s="1102"/>
      <c r="F4" s="1234" t="s">
        <v>445</v>
      </c>
      <c r="G4" s="1234"/>
      <c r="H4" s="1234"/>
      <c r="I4" s="1276" t="s">
        <v>446</v>
      </c>
      <c r="J4" s="1102"/>
      <c r="K4" s="1102"/>
      <c r="L4" s="1102"/>
      <c r="M4" s="1102"/>
      <c r="N4" s="1102"/>
      <c r="O4" s="1102"/>
      <c r="P4" s="1102"/>
      <c r="Q4" s="1102"/>
      <c r="R4" s="1102"/>
      <c r="S4" s="1102"/>
      <c r="T4" s="1102"/>
    </row>
    <row r="5" spans="1:20" s="1097" customFormat="1" ht="11.25" customHeight="1">
      <c r="A5" s="1102"/>
      <c r="B5" s="1102"/>
      <c r="C5" s="1102"/>
      <c r="D5" s="1102"/>
      <c r="F5" s="1182" t="s">
        <v>91</v>
      </c>
      <c r="G5" s="1127" t="s">
        <v>448</v>
      </c>
      <c r="H5" s="1190" t="s">
        <v>439</v>
      </c>
      <c r="I5" s="1276"/>
      <c r="J5" s="1102"/>
      <c r="K5" s="1102"/>
      <c r="L5" s="1102"/>
      <c r="M5" s="1102"/>
      <c r="N5" s="1102"/>
      <c r="O5" s="1102"/>
      <c r="P5" s="1102"/>
      <c r="Q5" s="1102"/>
      <c r="R5" s="1102"/>
      <c r="S5" s="1102"/>
      <c r="T5" s="1102"/>
    </row>
    <row r="6" spans="1:20" s="1097" customFormat="1" ht="12" customHeight="1">
      <c r="A6" s="1102"/>
      <c r="B6" s="1102"/>
      <c r="C6" s="1102"/>
      <c r="D6" s="1102"/>
      <c r="F6" s="1115" t="s">
        <v>92</v>
      </c>
      <c r="G6" s="1117">
        <v>2</v>
      </c>
      <c r="H6" s="1118">
        <v>3</v>
      </c>
      <c r="I6" s="1116">
        <v>4</v>
      </c>
      <c r="J6" s="1102">
        <v>4</v>
      </c>
      <c r="K6" s="1102"/>
      <c r="L6" s="1102"/>
      <c r="M6" s="1102"/>
      <c r="N6" s="1102"/>
      <c r="O6" s="1102"/>
      <c r="P6" s="1102"/>
      <c r="Q6" s="1102"/>
      <c r="R6" s="1102"/>
      <c r="S6" s="1102"/>
      <c r="T6" s="1102"/>
    </row>
    <row r="7" spans="1:20" s="1097" customFormat="1" ht="18.75">
      <c r="A7" s="1102"/>
      <c r="B7" s="1102"/>
      <c r="C7" s="1102"/>
      <c r="D7" s="1102"/>
      <c r="F7" s="1124">
        <v>1</v>
      </c>
      <c r="G7" s="1133" t="s">
        <v>471</v>
      </c>
      <c r="H7" s="1185" t="str">
        <f>IF(dateCh="","",dateCh)</f>
        <v>07.11.2022</v>
      </c>
      <c r="I7" s="1098" t="s">
        <v>472</v>
      </c>
      <c r="J7" s="1123"/>
      <c r="K7" s="1102"/>
      <c r="L7" s="1102"/>
      <c r="M7" s="1102"/>
      <c r="N7" s="1102"/>
      <c r="O7" s="1102"/>
      <c r="P7" s="1102"/>
      <c r="Q7" s="1102"/>
      <c r="R7" s="1102"/>
      <c r="S7" s="1102"/>
      <c r="T7" s="1102"/>
    </row>
    <row r="8" spans="1:20" s="1097" customFormat="1" ht="45">
      <c r="A8" s="1277">
        <v>1</v>
      </c>
      <c r="B8" s="1102"/>
      <c r="C8" s="1102"/>
      <c r="D8" s="1102"/>
      <c r="F8" s="1124" t="e">
        <f ca="1">"2." &amp;mergeValue(A8)</f>
        <v>#NAME?</v>
      </c>
      <c r="G8" s="1133" t="s">
        <v>473</v>
      </c>
      <c r="H8" s="1185" t="str">
        <f>IF('Перечень тарифов'!R21="","наименование отсутствует","" &amp; 'Перечень тарифов'!R21 &amp; "")</f>
        <v>наименование отсутствует</v>
      </c>
      <c r="I8" s="1098" t="s">
        <v>568</v>
      </c>
      <c r="J8" s="1123"/>
      <c r="K8" s="1102"/>
      <c r="L8" s="1102"/>
      <c r="M8" s="1102"/>
      <c r="N8" s="1102"/>
      <c r="O8" s="1102"/>
      <c r="P8" s="1102"/>
      <c r="Q8" s="1102"/>
      <c r="R8" s="1102"/>
      <c r="S8" s="1102"/>
      <c r="T8" s="1102"/>
    </row>
    <row r="9" spans="1:20" s="1097" customFormat="1" ht="22.5">
      <c r="A9" s="1277"/>
      <c r="B9" s="1102"/>
      <c r="C9" s="1102"/>
      <c r="D9" s="1102"/>
      <c r="F9" s="1124" t="e">
        <f ca="1">"3." &amp;mergeValue(A9)</f>
        <v>#NAME?</v>
      </c>
      <c r="G9" s="1133" t="s">
        <v>474</v>
      </c>
      <c r="H9" s="1185" t="str">
        <f>IF('Перечень тарифов'!F21="","наименование отсутствует","" &amp; 'Перечень тарифов'!F21 &amp; "")</f>
        <v>Подключение (технологическое присоединение) к системе теплоснабжения</v>
      </c>
      <c r="I9" s="1098" t="s">
        <v>566</v>
      </c>
      <c r="J9" s="1123"/>
      <c r="K9" s="1102"/>
      <c r="L9" s="1102"/>
      <c r="M9" s="1102"/>
      <c r="N9" s="1102"/>
      <c r="O9" s="1102"/>
      <c r="P9" s="1102"/>
      <c r="Q9" s="1102"/>
      <c r="R9" s="1102"/>
      <c r="S9" s="1102"/>
      <c r="T9" s="1102"/>
    </row>
    <row r="10" spans="1:20" s="1097" customFormat="1" ht="22.5">
      <c r="A10" s="1277"/>
      <c r="B10" s="1102"/>
      <c r="C10" s="1102"/>
      <c r="D10" s="1102"/>
      <c r="F10" s="1124" t="e">
        <f ca="1">"4."&amp;mergeValue(A10)</f>
        <v>#NAME?</v>
      </c>
      <c r="G10" s="1133" t="s">
        <v>475</v>
      </c>
      <c r="H10" s="1190" t="s">
        <v>449</v>
      </c>
      <c r="I10" s="1098"/>
      <c r="J10" s="1123"/>
      <c r="K10" s="1102"/>
      <c r="L10" s="1102"/>
      <c r="M10" s="1102"/>
      <c r="N10" s="1102"/>
      <c r="O10" s="1102"/>
      <c r="P10" s="1102"/>
      <c r="Q10" s="1102"/>
      <c r="R10" s="1102"/>
      <c r="S10" s="1102"/>
      <c r="T10" s="1102"/>
    </row>
    <row r="11" spans="1:20" s="1097" customFormat="1" ht="18.75">
      <c r="A11" s="1277"/>
      <c r="B11" s="1277">
        <v>1</v>
      </c>
      <c r="C11" s="1183"/>
      <c r="D11" s="1183"/>
      <c r="F11" s="1124" t="e">
        <f ca="1">"4."&amp;mergeValue(A11) &amp;"."&amp;mergeValue(B11)</f>
        <v>#NAME?</v>
      </c>
      <c r="G11" s="1119" t="s">
        <v>570</v>
      </c>
      <c r="H11" s="1185" t="str">
        <f>IF(region_name="","",region_name)</f>
        <v>Республика Татарстан</v>
      </c>
      <c r="I11" s="1098" t="s">
        <v>478</v>
      </c>
      <c r="J11" s="1123"/>
      <c r="K11" s="1102"/>
      <c r="L11" s="1102"/>
      <c r="M11" s="1102"/>
      <c r="N11" s="1102"/>
      <c r="O11" s="1102"/>
      <c r="P11" s="1102"/>
      <c r="Q11" s="1102"/>
      <c r="R11" s="1102"/>
      <c r="S11" s="1102"/>
      <c r="T11" s="1102"/>
    </row>
    <row r="12" spans="1:20" s="1097" customFormat="1" ht="22.5">
      <c r="A12" s="1277"/>
      <c r="B12" s="1277"/>
      <c r="C12" s="1277">
        <v>1</v>
      </c>
      <c r="D12" s="1183"/>
      <c r="F12" s="1124" t="e">
        <f ca="1">"4."&amp;mergeValue(A12) &amp;"."&amp;mergeValue(B12)&amp;"."&amp;mergeValue(C12)</f>
        <v>#NAME?</v>
      </c>
      <c r="G12" s="1128" t="s">
        <v>476</v>
      </c>
      <c r="H12" s="1185" t="str">
        <f>IF(Территории!H13="","","" &amp; Территории!H13 &amp; "")</f>
        <v>Город Казань</v>
      </c>
      <c r="I12" s="1098" t="s">
        <v>479</v>
      </c>
      <c r="J12" s="1123"/>
      <c r="K12" s="1102"/>
      <c r="L12" s="1102"/>
      <c r="M12" s="1102"/>
      <c r="N12" s="1102"/>
      <c r="O12" s="1102"/>
      <c r="P12" s="1102"/>
      <c r="Q12" s="1102"/>
      <c r="R12" s="1102"/>
      <c r="S12" s="1102"/>
      <c r="T12" s="1102"/>
    </row>
    <row r="13" spans="1:20" s="1097" customFormat="1" ht="56.25">
      <c r="A13" s="1277"/>
      <c r="B13" s="1277"/>
      <c r="C13" s="1277"/>
      <c r="D13" s="1183">
        <v>1</v>
      </c>
      <c r="F13" s="1124" t="e">
        <f ca="1">"4."&amp;mergeValue(A13) &amp;"."&amp;mergeValue(B13)&amp;"."&amp;mergeValue(C13)&amp;"."&amp;mergeValue(D13)</f>
        <v>#NAME?</v>
      </c>
      <c r="G13" s="1136" t="s">
        <v>477</v>
      </c>
      <c r="H13" s="1185" t="str">
        <f>IF(Территории!R14="","","" &amp; Территории!R14 &amp; "")</f>
        <v>Город Казань (92701000)</v>
      </c>
      <c r="I13" s="1184" t="s">
        <v>569</v>
      </c>
      <c r="J13" s="1123"/>
      <c r="K13" s="1102"/>
      <c r="L13" s="1102"/>
      <c r="M13" s="1102"/>
      <c r="N13" s="1102"/>
      <c r="O13" s="1102"/>
      <c r="P13" s="1102"/>
      <c r="Q13" s="1102"/>
      <c r="R13" s="1102"/>
      <c r="S13" s="1102"/>
      <c r="T13" s="1102"/>
    </row>
    <row r="14" spans="1:20" s="1121" customFormat="1" ht="3" customHeight="1">
      <c r="A14" s="1122"/>
      <c r="B14" s="1122"/>
      <c r="C14" s="1122"/>
      <c r="D14" s="1122"/>
      <c r="F14" s="1120"/>
      <c r="G14" s="1134"/>
      <c r="H14" s="1135"/>
      <c r="I14" s="1105"/>
      <c r="J14" s="1122"/>
      <c r="K14" s="1122"/>
      <c r="L14" s="1122"/>
      <c r="M14" s="1122"/>
      <c r="N14" s="1122"/>
      <c r="O14" s="1122"/>
      <c r="P14" s="1122"/>
      <c r="Q14" s="1122"/>
      <c r="R14" s="1122"/>
      <c r="S14" s="1122"/>
      <c r="T14" s="1122"/>
    </row>
    <row r="15" spans="1:20" s="1121" customFormat="1" ht="15" customHeight="1">
      <c r="A15" s="1122"/>
      <c r="B15" s="1122"/>
      <c r="C15" s="1122"/>
      <c r="D15" s="1122"/>
      <c r="F15" s="1120"/>
      <c r="G15" s="1272" t="s">
        <v>571</v>
      </c>
      <c r="H15" s="1272"/>
      <c r="I15" s="1105"/>
      <c r="J15" s="1122"/>
      <c r="K15" s="1122"/>
      <c r="L15" s="1122"/>
      <c r="M15" s="1122"/>
      <c r="N15" s="1122"/>
      <c r="O15" s="1122"/>
      <c r="P15" s="1122"/>
      <c r="Q15" s="1122"/>
      <c r="R15" s="1122"/>
      <c r="S15" s="1122"/>
      <c r="T15" s="1122"/>
    </row>
  </sheetData>
  <sheetProtection algorithmName="SHA-512" hashValue="MOl1NSsTMo6+jUv1kF03gGG7bsHayvYJtVpRnqVYlGoIqegoIGrTLDdSvPgWr5sgslF39I8I/Csdjd/BU3uErg==" saltValue="JAjVY8RjbJBlnl8wbJcBRQ==" spinCount="100000"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formula1>900</formula1>
    </dataValidation>
  </dataValidation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_1">
    <tabColor rgb="FFEAEBEE"/>
  </sheetPr>
  <dimension ref="A1:AF34"/>
  <sheetViews>
    <sheetView showGridLines="0" topLeftCell="C7" zoomScaleNormal="100" workbookViewId="0">
      <selection activeCell="C20" sqref="A20:XFD20"/>
    </sheetView>
  </sheetViews>
  <sheetFormatPr defaultColWidth="10.5703125" defaultRowHeight="14.25"/>
  <cols>
    <col min="1" max="1" width="9.140625" style="1082" hidden="1" customWidth="1"/>
    <col min="2" max="2" width="9.140625" style="1095" hidden="1" customWidth="1"/>
    <col min="3" max="3" width="3.7109375" style="1081" customWidth="1"/>
    <col min="4" max="4" width="6.28515625" style="1074" bestFit="1" customWidth="1"/>
    <col min="5" max="5" width="46.7109375" style="1074" customWidth="1"/>
    <col min="6" max="6" width="35.7109375" style="1074" customWidth="1"/>
    <col min="7" max="7" width="3.7109375" style="1074" customWidth="1"/>
    <col min="8" max="9" width="11.7109375" style="1074" customWidth="1"/>
    <col min="10" max="11" width="35.7109375" style="1074" customWidth="1"/>
    <col min="12" max="12" width="84.85546875" style="1074" customWidth="1"/>
    <col min="13" max="13" width="10.5703125" style="1074"/>
    <col min="14" max="15" width="10.5703125" style="1101"/>
    <col min="16" max="16384" width="10.5703125" style="1074"/>
  </cols>
  <sheetData>
    <row r="1" spans="1:32" hidden="1">
      <c r="S1" s="1149"/>
      <c r="AF1" s="1150"/>
    </row>
    <row r="2" spans="1:32" hidden="1"/>
    <row r="3" spans="1:32" hidden="1"/>
    <row r="4" spans="1:32" ht="3" customHeight="1">
      <c r="C4" s="1080"/>
      <c r="D4" s="1075"/>
      <c r="E4" s="1075"/>
      <c r="F4" s="1075"/>
      <c r="G4" s="1075"/>
      <c r="H4" s="1075"/>
      <c r="I4" s="1075"/>
      <c r="J4" s="1075"/>
      <c r="K4" s="1141"/>
      <c r="L4" s="1141"/>
    </row>
    <row r="5" spans="1:32" ht="26.1" customHeight="1">
      <c r="C5" s="1080"/>
      <c r="D5" s="1306" t="s">
        <v>707</v>
      </c>
      <c r="E5" s="1306"/>
      <c r="F5" s="1306"/>
      <c r="G5" s="1306"/>
      <c r="H5" s="1306"/>
      <c r="I5" s="1306"/>
      <c r="J5" s="1306"/>
      <c r="K5" s="1306"/>
      <c r="L5" s="1125"/>
    </row>
    <row r="6" spans="1:32" ht="3" customHeight="1">
      <c r="C6" s="1080"/>
      <c r="D6" s="1075"/>
      <c r="E6" s="1142"/>
      <c r="F6" s="1142"/>
      <c r="G6" s="1142"/>
      <c r="H6" s="1142"/>
      <c r="I6" s="1142"/>
      <c r="J6" s="1142"/>
      <c r="K6" s="1079"/>
      <c r="L6" s="1143"/>
    </row>
    <row r="7" spans="1:32" ht="18.75">
      <c r="C7" s="1080"/>
      <c r="D7" s="1075"/>
      <c r="E7" s="1159" t="str">
        <f>"Дата подачи заявления об "&amp;IF(datePr_ch="","утверждении","изменении") &amp; " тарифов"</f>
        <v>Дата подачи заявления об утверждении тарифов</v>
      </c>
      <c r="F7" s="1283" t="str">
        <f>IF(datePr_ch="",IF(datePr="","",datePr),datePr_ch)</f>
        <v>31.08.2022</v>
      </c>
      <c r="G7" s="1283"/>
      <c r="H7" s="1283"/>
      <c r="I7" s="1283"/>
      <c r="J7" s="1283"/>
      <c r="K7" s="1283"/>
      <c r="L7" s="1171"/>
      <c r="M7" s="1099"/>
    </row>
    <row r="8" spans="1:32" ht="18.75">
      <c r="C8" s="1080"/>
      <c r="D8" s="1075"/>
      <c r="E8" s="1159" t="str">
        <f>"Номер подачи заявления об "&amp;IF(numberPr_ch="","утверждении","изменении") &amp; " тарифов"</f>
        <v>Номер подачи заявления об утверждении тарифов</v>
      </c>
      <c r="F8" s="1283" t="str">
        <f>IF(numberPr_ch="",IF(numberPr="","",numberPr),numberPr_ch)</f>
        <v>Исх.№ 5191/05-02 (Вх.№ 7599)</v>
      </c>
      <c r="G8" s="1283"/>
      <c r="H8" s="1283"/>
      <c r="I8" s="1283"/>
      <c r="J8" s="1283"/>
      <c r="K8" s="1283"/>
      <c r="L8" s="1171"/>
      <c r="M8" s="1099"/>
    </row>
    <row r="9" spans="1:32">
      <c r="C9" s="1080"/>
      <c r="D9" s="1075"/>
      <c r="E9" s="1142"/>
      <c r="F9" s="1142"/>
      <c r="G9" s="1142"/>
      <c r="H9" s="1142"/>
      <c r="I9" s="1142"/>
      <c r="J9" s="1142"/>
      <c r="K9" s="1079"/>
      <c r="L9" s="1143"/>
    </row>
    <row r="10" spans="1:32" ht="21" customHeight="1">
      <c r="C10" s="1080"/>
      <c r="D10" s="1290" t="s">
        <v>445</v>
      </c>
      <c r="E10" s="1290"/>
      <c r="F10" s="1290"/>
      <c r="G10" s="1290"/>
      <c r="H10" s="1290"/>
      <c r="I10" s="1290"/>
      <c r="J10" s="1290"/>
      <c r="K10" s="1290"/>
      <c r="L10" s="1352" t="s">
        <v>446</v>
      </c>
    </row>
    <row r="11" spans="1:32" ht="21" customHeight="1">
      <c r="C11" s="1080"/>
      <c r="D11" s="1301" t="s">
        <v>91</v>
      </c>
      <c r="E11" s="1362" t="s">
        <v>296</v>
      </c>
      <c r="F11" s="1362" t="s">
        <v>19</v>
      </c>
      <c r="G11" s="1371" t="s">
        <v>684</v>
      </c>
      <c r="H11" s="1372"/>
      <c r="I11" s="1373"/>
      <c r="J11" s="1362" t="s">
        <v>439</v>
      </c>
      <c r="K11" s="1362" t="s">
        <v>447</v>
      </c>
      <c r="L11" s="1352"/>
    </row>
    <row r="12" spans="1:32" ht="21" customHeight="1">
      <c r="C12" s="1080"/>
      <c r="D12" s="1303"/>
      <c r="E12" s="1363"/>
      <c r="F12" s="1363"/>
      <c r="G12" s="1364" t="s">
        <v>685</v>
      </c>
      <c r="H12" s="1365"/>
      <c r="I12" s="1085" t="s">
        <v>686</v>
      </c>
      <c r="J12" s="1363"/>
      <c r="K12" s="1363"/>
      <c r="L12" s="1352"/>
    </row>
    <row r="13" spans="1:32" ht="12" customHeight="1">
      <c r="C13" s="1080"/>
      <c r="D13" s="1076" t="s">
        <v>92</v>
      </c>
      <c r="E13" s="1076" t="s">
        <v>48</v>
      </c>
      <c r="F13" s="1076" t="s">
        <v>49</v>
      </c>
      <c r="G13" s="1366" t="s">
        <v>50</v>
      </c>
      <c r="H13" s="1366"/>
      <c r="I13" s="1076" t="s">
        <v>67</v>
      </c>
      <c r="J13" s="1076" t="s">
        <v>68</v>
      </c>
      <c r="K13" s="1076" t="s">
        <v>182</v>
      </c>
      <c r="L13" s="1076" t="s">
        <v>183</v>
      </c>
    </row>
    <row r="14" spans="1:32" ht="14.25" customHeight="1">
      <c r="A14" s="1106"/>
      <c r="C14" s="1080"/>
      <c r="D14" s="1154">
        <v>1</v>
      </c>
      <c r="E14" s="1353" t="s">
        <v>687</v>
      </c>
      <c r="F14" s="1367"/>
      <c r="G14" s="1367"/>
      <c r="H14" s="1367"/>
      <c r="I14" s="1367"/>
      <c r="J14" s="1367"/>
      <c r="K14" s="1367"/>
      <c r="L14" s="1090"/>
      <c r="M14" s="1156"/>
    </row>
    <row r="15" spans="1:32" ht="56.25">
      <c r="A15" s="1106"/>
      <c r="C15" s="1080"/>
      <c r="D15" s="1154" t="s">
        <v>294</v>
      </c>
      <c r="E15" s="1109" t="s">
        <v>449</v>
      </c>
      <c r="F15" s="1109" t="s">
        <v>449</v>
      </c>
      <c r="G15" s="1359" t="s">
        <v>449</v>
      </c>
      <c r="H15" s="1360"/>
      <c r="I15" s="1109" t="s">
        <v>449</v>
      </c>
      <c r="J15" s="1199" t="s">
        <v>3394</v>
      </c>
      <c r="K15" s="1037" t="s">
        <v>3395</v>
      </c>
      <c r="L15" s="1098" t="s">
        <v>688</v>
      </c>
      <c r="M15" s="1156"/>
    </row>
    <row r="16" spans="1:32" ht="18.75">
      <c r="A16" s="1106"/>
      <c r="B16" s="1095">
        <v>3</v>
      </c>
      <c r="C16" s="1080"/>
      <c r="D16" s="1157">
        <v>2</v>
      </c>
      <c r="E16" s="1368" t="s">
        <v>689</v>
      </c>
      <c r="F16" s="1369"/>
      <c r="G16" s="1369"/>
      <c r="H16" s="1370"/>
      <c r="I16" s="1370"/>
      <c r="J16" s="1370" t="s">
        <v>449</v>
      </c>
      <c r="K16" s="1370"/>
      <c r="L16" s="1152"/>
      <c r="M16" s="1156"/>
    </row>
    <row r="17" spans="1:15" ht="90" customHeight="1">
      <c r="A17" s="1106"/>
      <c r="C17" s="1354"/>
      <c r="D17" s="1361" t="s">
        <v>690</v>
      </c>
      <c r="E17" s="1357" t="str">
        <f>IF('Перечень тарифов'!E21="","наименование отсутствует","" &amp; 'Перечень тарифов'!E21 &amp; "")</f>
        <v>Плата за подключение к системе теплоснабжения</v>
      </c>
      <c r="F17" s="1358" t="str">
        <f>IF('Перечень тарифов'!J21="","наименование отсутствует","" &amp; 'Перечень тарифов'!J21 &amp; "")</f>
        <v>Плата за подключение (технологическое подключение) к системе теплоснабжения Акционерного общества "Казэнерго" при наличии технической возможности в расчете на единицу мощности подключаемой нагрузки</v>
      </c>
      <c r="G17" s="1109"/>
      <c r="H17" s="1168" t="s">
        <v>2658</v>
      </c>
      <c r="I17" s="1166" t="s">
        <v>2659</v>
      </c>
      <c r="J17" s="1131" t="s">
        <v>245</v>
      </c>
      <c r="K17" s="1109" t="s">
        <v>449</v>
      </c>
      <c r="L17" s="1279" t="s">
        <v>711</v>
      </c>
      <c r="M17" s="1156"/>
    </row>
    <row r="18" spans="1:15" ht="18.75">
      <c r="A18" s="1106"/>
      <c r="C18" s="1354"/>
      <c r="D18" s="1361"/>
      <c r="E18" s="1357"/>
      <c r="F18" s="1358"/>
      <c r="G18" s="1158"/>
      <c r="H18" s="1153" t="s">
        <v>274</v>
      </c>
      <c r="I18" s="1148"/>
      <c r="J18" s="1148"/>
      <c r="K18" s="1146"/>
      <c r="L18" s="1281"/>
      <c r="M18" s="1156"/>
    </row>
    <row r="19" spans="1:15" ht="18.75">
      <c r="A19" s="1106"/>
      <c r="B19" s="1095">
        <v>3</v>
      </c>
      <c r="C19" s="1080"/>
      <c r="D19" s="1096" t="s">
        <v>49</v>
      </c>
      <c r="E19" s="1353" t="s">
        <v>691</v>
      </c>
      <c r="F19" s="1353"/>
      <c r="G19" s="1353"/>
      <c r="H19" s="1353"/>
      <c r="I19" s="1353"/>
      <c r="J19" s="1353"/>
      <c r="K19" s="1353"/>
      <c r="L19" s="1130"/>
      <c r="M19" s="1156"/>
    </row>
    <row r="20" spans="1:15" ht="33.75">
      <c r="A20" s="1106"/>
      <c r="C20" s="1080"/>
      <c r="D20" s="1154" t="s">
        <v>440</v>
      </c>
      <c r="E20" s="1109" t="s">
        <v>449</v>
      </c>
      <c r="F20" s="1109" t="s">
        <v>449</v>
      </c>
      <c r="G20" s="1359" t="s">
        <v>449</v>
      </c>
      <c r="H20" s="1360"/>
      <c r="I20" s="1109" t="s">
        <v>449</v>
      </c>
      <c r="J20" s="1109" t="s">
        <v>449</v>
      </c>
      <c r="K20" s="1169"/>
      <c r="L20" s="1098" t="s">
        <v>692</v>
      </c>
      <c r="M20" s="1156"/>
    </row>
    <row r="21" spans="1:15" ht="18.75">
      <c r="A21" s="1106"/>
      <c r="B21" s="1095">
        <v>3</v>
      </c>
      <c r="C21" s="1080"/>
      <c r="D21" s="1096" t="s">
        <v>50</v>
      </c>
      <c r="E21" s="1353" t="s">
        <v>693</v>
      </c>
      <c r="F21" s="1353"/>
      <c r="G21" s="1353"/>
      <c r="H21" s="1353"/>
      <c r="I21" s="1353"/>
      <c r="J21" s="1353"/>
      <c r="K21" s="1353"/>
      <c r="L21" s="1130"/>
      <c r="M21" s="1156"/>
    </row>
    <row r="22" spans="1:15" ht="67.5" customHeight="1">
      <c r="A22" s="1106"/>
      <c r="C22" s="1354"/>
      <c r="D22" s="1361" t="s">
        <v>441</v>
      </c>
      <c r="E22" s="1357" t="str">
        <f>IF('Перечень тарифов'!E21="","наименование отсутствует","" &amp; 'Перечень тарифов'!E21 &amp; "")</f>
        <v>Плата за подключение к системе теплоснабжения</v>
      </c>
      <c r="F22" s="1358" t="str">
        <f>IF('Перечень тарифов'!J21="","наименование отсутствует","" &amp; 'Перечень тарифов'!J21 &amp; "")</f>
        <v>Плата за подключение (технологическое подключение) к системе теплоснабжения Акционерного общества "Казэнерго" при наличии технической возможности в расчете на единицу мощности подключаемой нагрузки</v>
      </c>
      <c r="G22" s="1109"/>
      <c r="H22" s="1166" t="s">
        <v>2658</v>
      </c>
      <c r="I22" s="1166" t="s">
        <v>2659</v>
      </c>
      <c r="J22" s="1172">
        <f>'[1]7.1 (26 заявок на 2022)'!$CL$14+'[1]7.2'!$CR$17+'[1]7.2'!$CR$23</f>
        <v>77065.677526983141</v>
      </c>
      <c r="K22" s="1109" t="s">
        <v>449</v>
      </c>
      <c r="L22" s="1279" t="s">
        <v>712</v>
      </c>
      <c r="M22" s="1156"/>
    </row>
    <row r="23" spans="1:15" ht="18.75">
      <c r="A23" s="1106"/>
      <c r="C23" s="1354"/>
      <c r="D23" s="1361"/>
      <c r="E23" s="1357"/>
      <c r="F23" s="1358"/>
      <c r="G23" s="1158"/>
      <c r="H23" s="1153" t="s">
        <v>274</v>
      </c>
      <c r="I23" s="1145"/>
      <c r="J23" s="1145"/>
      <c r="K23" s="1146"/>
      <c r="L23" s="1281"/>
      <c r="M23" s="1156"/>
    </row>
    <row r="24" spans="1:15" ht="18.75">
      <c r="A24" s="1106"/>
      <c r="C24" s="1080"/>
      <c r="D24" s="1096" t="s">
        <v>67</v>
      </c>
      <c r="E24" s="1353" t="s">
        <v>757</v>
      </c>
      <c r="F24" s="1353"/>
      <c r="G24" s="1353"/>
      <c r="H24" s="1353"/>
      <c r="I24" s="1353"/>
      <c r="J24" s="1353"/>
      <c r="K24" s="1353"/>
      <c r="L24" s="1130"/>
      <c r="M24" s="1156"/>
    </row>
    <row r="25" spans="1:15" ht="90" customHeight="1">
      <c r="A25" s="1106"/>
      <c r="C25" s="1354"/>
      <c r="D25" s="1355" t="s">
        <v>442</v>
      </c>
      <c r="E25" s="1357" t="str">
        <f>IF('Перечень тарифов'!E21="","наименование отсутствует","" &amp; 'Перечень тарифов'!E21 &amp; "")</f>
        <v>Плата за подключение к системе теплоснабжения</v>
      </c>
      <c r="F25" s="1358" t="str">
        <f>IF('Перечень тарифов'!J21="","наименование отсутствует","" &amp; 'Перечень тарифов'!J21 &amp; "")</f>
        <v>Плата за подключение (технологическое подключение) к системе теплоснабжения Акционерного общества "Казэнерго" при наличии технической возможности в расчете на единицу мощности подключаемой нагрузки</v>
      </c>
      <c r="G25" s="1109"/>
      <c r="H25" s="1168" t="s">
        <v>2658</v>
      </c>
      <c r="I25" s="1166" t="s">
        <v>2659</v>
      </c>
      <c r="J25" s="1172">
        <v>0</v>
      </c>
      <c r="K25" s="1109" t="s">
        <v>449</v>
      </c>
      <c r="L25" s="1279" t="s">
        <v>758</v>
      </c>
      <c r="M25" s="1156"/>
    </row>
    <row r="26" spans="1:15" ht="18.75">
      <c r="A26" s="1106"/>
      <c r="C26" s="1354"/>
      <c r="D26" s="1356"/>
      <c r="E26" s="1357"/>
      <c r="F26" s="1358"/>
      <c r="G26" s="1158"/>
      <c r="H26" s="1153" t="s">
        <v>274</v>
      </c>
      <c r="I26" s="1145"/>
      <c r="J26" s="1145"/>
      <c r="K26" s="1146"/>
      <c r="L26" s="1281"/>
      <c r="M26" s="1156"/>
    </row>
    <row r="27" spans="1:15" ht="26.1" customHeight="1">
      <c r="A27" s="1106"/>
      <c r="C27" s="1080"/>
      <c r="D27" s="1096" t="s">
        <v>68</v>
      </c>
      <c r="E27" s="1353" t="s">
        <v>714</v>
      </c>
      <c r="F27" s="1353"/>
      <c r="G27" s="1353"/>
      <c r="H27" s="1353"/>
      <c r="I27" s="1353"/>
      <c r="J27" s="1353"/>
      <c r="K27" s="1353"/>
      <c r="L27" s="1130"/>
      <c r="M27" s="1156"/>
    </row>
    <row r="28" spans="1:15" ht="101.25" customHeight="1">
      <c r="A28" s="1106"/>
      <c r="C28" s="1354"/>
      <c r="D28" s="1355" t="s">
        <v>443</v>
      </c>
      <c r="E28" s="1357" t="str">
        <f>IF('Перечень тарифов'!E21="","наименование отсутствует","" &amp; 'Перечень тарифов'!E21 &amp; "")</f>
        <v>Плата за подключение к системе теплоснабжения</v>
      </c>
      <c r="F28" s="1358" t="str">
        <f>IF('Перечень тарифов'!J21="","наименование отсутствует","" &amp; 'Перечень тарифов'!J21 &amp; "")</f>
        <v>Плата за подключение (технологическое подключение) к системе теплоснабжения Акционерного общества "Казэнерго" при наличии технической возможности в расчете на единицу мощности подключаемой нагрузки</v>
      </c>
      <c r="G28" s="1109"/>
      <c r="H28" s="1168" t="s">
        <v>2658</v>
      </c>
      <c r="I28" s="1166" t="s">
        <v>2659</v>
      </c>
      <c r="J28" s="1172">
        <v>0</v>
      </c>
      <c r="K28" s="1109" t="s">
        <v>449</v>
      </c>
      <c r="L28" s="1279" t="s">
        <v>715</v>
      </c>
      <c r="M28" s="1156"/>
      <c r="O28" s="1101" t="s">
        <v>553</v>
      </c>
    </row>
    <row r="29" spans="1:15" ht="18.75">
      <c r="A29" s="1106"/>
      <c r="C29" s="1354"/>
      <c r="D29" s="1356"/>
      <c r="E29" s="1357"/>
      <c r="F29" s="1358"/>
      <c r="G29" s="1158"/>
      <c r="H29" s="1153" t="s">
        <v>274</v>
      </c>
      <c r="I29" s="1145"/>
      <c r="J29" s="1145"/>
      <c r="K29" s="1146"/>
      <c r="L29" s="1281"/>
      <c r="M29" s="1156"/>
    </row>
    <row r="30" spans="1:15" ht="25.5" customHeight="1">
      <c r="A30" s="1106"/>
      <c r="B30" s="1095">
        <v>3</v>
      </c>
      <c r="C30" s="1080"/>
      <c r="D30" s="1096" t="s">
        <v>182</v>
      </c>
      <c r="E30" s="1353" t="s">
        <v>713</v>
      </c>
      <c r="F30" s="1353"/>
      <c r="G30" s="1353"/>
      <c r="H30" s="1353"/>
      <c r="I30" s="1353"/>
      <c r="J30" s="1353"/>
      <c r="K30" s="1353"/>
      <c r="L30" s="1130"/>
      <c r="M30" s="1156"/>
    </row>
    <row r="31" spans="1:15" ht="112.5" customHeight="1">
      <c r="A31" s="1106"/>
      <c r="C31" s="1354"/>
      <c r="D31" s="1355" t="s">
        <v>694</v>
      </c>
      <c r="E31" s="1357" t="str">
        <f>IF('Перечень тарифов'!E21="","наименование отсутствует","" &amp; 'Перечень тарифов'!E21 &amp; "")</f>
        <v>Плата за подключение к системе теплоснабжения</v>
      </c>
      <c r="F31" s="1358" t="str">
        <f>IF('Перечень тарифов'!J21="","наименование отсутствует","" &amp; 'Перечень тарифов'!J21 &amp; "")</f>
        <v>Плата за подключение (технологическое подключение) к системе теплоснабжения Акционерного общества "Казэнерго" при наличии технической возможности в расчете на единицу мощности подключаемой нагрузки</v>
      </c>
      <c r="G31" s="1109"/>
      <c r="H31" s="1168" t="s">
        <v>2658</v>
      </c>
      <c r="I31" s="1166" t="s">
        <v>2659</v>
      </c>
      <c r="J31" s="1172">
        <v>0</v>
      </c>
      <c r="K31" s="1109" t="s">
        <v>449</v>
      </c>
      <c r="L31" s="1279" t="s">
        <v>716</v>
      </c>
      <c r="M31" s="1156"/>
    </row>
    <row r="32" spans="1:15" ht="18.75">
      <c r="A32" s="1106"/>
      <c r="C32" s="1354"/>
      <c r="D32" s="1356"/>
      <c r="E32" s="1357"/>
      <c r="F32" s="1358"/>
      <c r="G32" s="1158"/>
      <c r="H32" s="1153" t="s">
        <v>274</v>
      </c>
      <c r="I32" s="1145"/>
      <c r="J32" s="1145"/>
      <c r="K32" s="1146"/>
      <c r="L32" s="1281"/>
      <c r="M32" s="1156"/>
    </row>
    <row r="33" spans="1:15" s="1093" customFormat="1" ht="3" customHeight="1">
      <c r="A33" s="1106"/>
      <c r="D33" s="1160"/>
      <c r="E33" s="1160"/>
      <c r="F33" s="1160"/>
      <c r="G33" s="1160"/>
      <c r="H33" s="1160"/>
      <c r="I33" s="1160"/>
      <c r="J33" s="1160"/>
      <c r="K33" s="1160"/>
      <c r="L33" s="1160"/>
      <c r="N33" s="1144"/>
      <c r="O33" s="1144"/>
    </row>
    <row r="34" spans="1:15" ht="24.75" customHeight="1">
      <c r="D34" s="1147">
        <v>1</v>
      </c>
      <c r="E34" s="1272" t="s">
        <v>710</v>
      </c>
      <c r="F34" s="1272"/>
      <c r="G34" s="1272"/>
      <c r="H34" s="1272"/>
      <c r="I34" s="1272"/>
      <c r="J34" s="1272"/>
      <c r="K34" s="1272"/>
      <c r="L34" s="1272"/>
    </row>
  </sheetData>
  <sheetProtection algorithmName="SHA-512" hashValue="RYdWUi7FmTSaLvdPP2n1tBRSncb25Kt9t0O+qKijpMnDucf4+lfEF5FgUSBQC+BierlaS1vDeJu4gvxwnDYGug==" saltValue="dLTELv0faF9wW+jkEpxUOw==" spinCount="100000" sheet="1" objects="1" scenarios="1" formatColumns="0" formatRows="0"/>
  <mergeCells count="48">
    <mergeCell ref="D5:K5"/>
    <mergeCell ref="F7:K7"/>
    <mergeCell ref="F8:K8"/>
    <mergeCell ref="D10:K10"/>
    <mergeCell ref="L10:L12"/>
    <mergeCell ref="D11:D12"/>
    <mergeCell ref="E11:E12"/>
    <mergeCell ref="F11:F12"/>
    <mergeCell ref="G11:I11"/>
    <mergeCell ref="J11:J12"/>
    <mergeCell ref="E19:K19"/>
    <mergeCell ref="K11:K12"/>
    <mergeCell ref="G12:H12"/>
    <mergeCell ref="G13:H13"/>
    <mergeCell ref="E14:K14"/>
    <mergeCell ref="G15:H15"/>
    <mergeCell ref="E16:K16"/>
    <mergeCell ref="C17:C18"/>
    <mergeCell ref="D17:D18"/>
    <mergeCell ref="E17:E18"/>
    <mergeCell ref="F17:F18"/>
    <mergeCell ref="L17:L18"/>
    <mergeCell ref="G20:H20"/>
    <mergeCell ref="E21:K21"/>
    <mergeCell ref="C22:C23"/>
    <mergeCell ref="D22:D23"/>
    <mergeCell ref="E22:E23"/>
    <mergeCell ref="F22:F23"/>
    <mergeCell ref="L28:L29"/>
    <mergeCell ref="L22:L23"/>
    <mergeCell ref="E24:K24"/>
    <mergeCell ref="C25:C26"/>
    <mergeCell ref="D25:D26"/>
    <mergeCell ref="E25:E26"/>
    <mergeCell ref="F25:F26"/>
    <mergeCell ref="L25:L26"/>
    <mergeCell ref="E27:K27"/>
    <mergeCell ref="C28:C29"/>
    <mergeCell ref="D28:D29"/>
    <mergeCell ref="E28:E29"/>
    <mergeCell ref="F28:F29"/>
    <mergeCell ref="E34:L34"/>
    <mergeCell ref="E30:K30"/>
    <mergeCell ref="C31:C32"/>
    <mergeCell ref="D31:D32"/>
    <mergeCell ref="E31:E32"/>
    <mergeCell ref="F31:F32"/>
    <mergeCell ref="L31:L32"/>
  </mergeCells>
  <dataValidations count="6">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 type="textLength" operator="lessThanOrEqual" allowBlank="1" showInputMessage="1" showErrorMessage="1" errorTitle="Ошибка" error="Допускается ввод не более 900 символов!" sqref="L25 L28 L16:L17 L22 L3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28:I28 H17:I17 H22:I22 H25:I25 H31:I31"/>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type="decimal" allowBlank="1" showErrorMessage="1" errorTitle="Ошибка" error="Допускается ввод только действительных чисел!" sqref="J25 J28 J22 J31">
      <formula1>-9.99999999999999E+23</formula1>
      <formula2>9.99999999999999E+23</formula2>
    </dataValidation>
  </dataValidations>
  <hyperlinks>
    <hyperlink ref="K15" location="'Форма 4.10.1'!$K$15" tooltip="Кликните по гиперссылке, чтобы перейти по гиперссылке или отредактировать её" display="https://portal.eias.ru/Portal/DownloadPage.aspx?type=12&amp;guid=a146b361-d18a-43a7-b9bb-847f66ea99e4"/>
  </hyperlink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tabColor rgb="FFEAEBEE"/>
    <pageSetUpPr fitToPage="1"/>
  </sheetPr>
  <dimension ref="A1:N15"/>
  <sheetViews>
    <sheetView showGridLines="0" topLeftCell="C4" zoomScaleNormal="100" workbookViewId="0"/>
  </sheetViews>
  <sheetFormatPr defaultRowHeight="14.25"/>
  <cols>
    <col min="1" max="1" width="9.140625" style="122" hidden="1" customWidth="1"/>
    <col min="2" max="2" width="9.140625" style="123" hidden="1" customWidth="1"/>
    <col min="3" max="3" width="3.7109375" style="124" customWidth="1"/>
    <col min="4" max="4" width="7" style="125" bestFit="1" customWidth="1"/>
    <col min="5" max="5" width="11.28515625" style="125" customWidth="1"/>
    <col min="6" max="6" width="41" style="125" customWidth="1"/>
    <col min="7" max="7" width="18" style="125" customWidth="1"/>
    <col min="8" max="8" width="13.140625" style="125" customWidth="1"/>
    <col min="9" max="9" width="11.42578125" style="125" customWidth="1"/>
    <col min="10" max="10" width="42.140625" style="125" customWidth="1"/>
    <col min="11" max="11" width="115.7109375" style="125" customWidth="1"/>
    <col min="12" max="12" width="3.7109375" style="125" customWidth="1"/>
    <col min="13" max="16384" width="9.140625" style="125"/>
  </cols>
  <sheetData>
    <row r="1" spans="1:14" hidden="1"/>
    <row r="2" spans="1:14" hidden="1"/>
    <row r="3" spans="1:14" hidden="1"/>
    <row r="4" spans="1:14" ht="3" customHeight="1"/>
    <row r="5" spans="1:14" s="35" customFormat="1" ht="22.5">
      <c r="A5" s="119"/>
      <c r="C5" s="44"/>
      <c r="D5" s="1374" t="s">
        <v>460</v>
      </c>
      <c r="E5" s="1374"/>
      <c r="F5" s="1374"/>
      <c r="G5" s="1374"/>
      <c r="H5" s="1374"/>
      <c r="I5" s="1374"/>
      <c r="J5" s="1374"/>
      <c r="K5" s="408"/>
    </row>
    <row r="6" spans="1:14" ht="3" hidden="1" customHeight="1">
      <c r="D6" s="126"/>
      <c r="E6" s="126"/>
      <c r="G6" s="126"/>
      <c r="H6" s="126"/>
      <c r="I6" s="126"/>
      <c r="J6" s="126"/>
      <c r="K6" s="126"/>
    </row>
    <row r="7" spans="1:14" s="122" customFormat="1" ht="3" customHeight="1">
      <c r="B7" s="123"/>
      <c r="C7" s="124"/>
      <c r="D7" s="127"/>
      <c r="E7" s="127"/>
      <c r="G7" s="127"/>
      <c r="H7" s="127"/>
      <c r="I7" s="127"/>
      <c r="J7" s="127"/>
      <c r="K7" s="127"/>
      <c r="L7" s="128"/>
    </row>
    <row r="8" spans="1:14">
      <c r="D8" s="1376" t="s">
        <v>445</v>
      </c>
      <c r="E8" s="1376"/>
      <c r="F8" s="1376"/>
      <c r="G8" s="1376"/>
      <c r="H8" s="1376"/>
      <c r="I8" s="1376"/>
      <c r="J8" s="1376"/>
      <c r="K8" s="1376" t="s">
        <v>446</v>
      </c>
    </row>
    <row r="9" spans="1:14">
      <c r="D9" s="1376" t="s">
        <v>91</v>
      </c>
      <c r="E9" s="1376" t="s">
        <v>462</v>
      </c>
      <c r="F9" s="1376"/>
      <c r="G9" s="1376" t="s">
        <v>463</v>
      </c>
      <c r="H9" s="1376"/>
      <c r="I9" s="1376"/>
      <c r="J9" s="1376"/>
      <c r="K9" s="1376"/>
    </row>
    <row r="10" spans="1:14" ht="22.5">
      <c r="D10" s="1376"/>
      <c r="E10" s="131" t="s">
        <v>464</v>
      </c>
      <c r="F10" s="131" t="s">
        <v>398</v>
      </c>
      <c r="G10" s="131" t="s">
        <v>398</v>
      </c>
      <c r="H10" s="131" t="s">
        <v>464</v>
      </c>
      <c r="I10" s="131" t="s">
        <v>465</v>
      </c>
      <c r="J10" s="131" t="s">
        <v>447</v>
      </c>
      <c r="K10" s="1376"/>
    </row>
    <row r="11" spans="1:14" ht="12" customHeight="1">
      <c r="D11" s="39" t="s">
        <v>92</v>
      </c>
      <c r="E11" s="39" t="s">
        <v>48</v>
      </c>
      <c r="F11" s="39" t="s">
        <v>49</v>
      </c>
      <c r="G11" s="39" t="s">
        <v>50</v>
      </c>
      <c r="H11" s="39" t="s">
        <v>67</v>
      </c>
      <c r="I11" s="39" t="s">
        <v>68</v>
      </c>
      <c r="J11" s="39" t="s">
        <v>182</v>
      </c>
      <c r="K11" s="39" t="s">
        <v>183</v>
      </c>
    </row>
    <row r="12" spans="1:14" s="121" customFormat="1" ht="54.95" customHeight="1">
      <c r="A12" s="178" t="s">
        <v>49</v>
      </c>
      <c r="B12" s="129" t="s">
        <v>252</v>
      </c>
      <c r="C12" s="130"/>
      <c r="D12" s="132" t="s">
        <v>92</v>
      </c>
      <c r="E12" s="1139"/>
      <c r="F12" s="1110"/>
      <c r="G12" s="1110"/>
      <c r="H12" s="1110"/>
      <c r="I12" s="1178"/>
      <c r="J12" s="1037"/>
      <c r="K12" s="1279" t="s">
        <v>466</v>
      </c>
      <c r="M12" s="422" t="str">
        <f>IF(ISERROR(INDEX(kind_of_nameforms,MATCH(E12,kind_of_forms,0),1)),"",INDEX(kind_of_nameforms,MATCH(E12,kind_of_forms,0),1))</f>
        <v/>
      </c>
      <c r="N12" s="423"/>
    </row>
    <row r="13" spans="1:14" ht="15" customHeight="1">
      <c r="A13" s="125"/>
      <c r="B13" s="125"/>
      <c r="C13" s="125"/>
      <c r="D13" s="108"/>
      <c r="E13" s="134" t="s">
        <v>5</v>
      </c>
      <c r="F13" s="133"/>
      <c r="G13" s="133"/>
      <c r="H13" s="133"/>
      <c r="I13" s="133"/>
      <c r="J13" s="296"/>
      <c r="K13" s="1281"/>
    </row>
    <row r="14" spans="1:14" ht="3" customHeight="1">
      <c r="A14" s="125"/>
      <c r="B14" s="125"/>
      <c r="C14" s="125"/>
    </row>
    <row r="15" spans="1:14" ht="27.75" customHeight="1">
      <c r="E15" s="1375" t="s">
        <v>572</v>
      </c>
      <c r="F15" s="1375"/>
      <c r="G15" s="1375"/>
      <c r="H15" s="1375"/>
      <c r="I15" s="1375"/>
      <c r="J15" s="1375"/>
    </row>
  </sheetData>
  <sheetProtection password="FA9C" sheet="1" objects="1" scenarios="1" formatColumns="0" formatRows="0"/>
  <mergeCells count="8">
    <mergeCell ref="D5:J5"/>
    <mergeCell ref="E15:J15"/>
    <mergeCell ref="K12:K13"/>
    <mergeCell ref="D8:J8"/>
    <mergeCell ref="E9:F9"/>
    <mergeCell ref="K8:K10"/>
    <mergeCell ref="G9:J9"/>
    <mergeCell ref="D9:D10"/>
  </mergeCells>
  <phoneticPr fontId="9" type="noConversion"/>
  <dataValidations count="4">
    <dataValidation type="textLength" operator="lessThanOrEqual" allowBlank="1" showInputMessage="1" showErrorMessage="1" errorTitle="Ошибка" error="Допускается ввод не более 900 символов!" sqref="F12: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type="list" allowBlank="1" showInputMessage="1" showErrorMessage="1" errorTitle="Ошибка" error="Выберите значение из списка" prompt="Выберите значение из списка" sqref="E12">
      <formula1>kind_of_forms</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tabColor rgb="FFCCCCFF"/>
    <pageSetUpPr fitToPage="1"/>
  </sheetPr>
  <dimension ref="A1:I15"/>
  <sheetViews>
    <sheetView showGridLines="0" topLeftCell="C6" zoomScaleNormal="100" workbookViewId="0"/>
  </sheetViews>
  <sheetFormatPr defaultRowHeight="14.25"/>
  <cols>
    <col min="1" max="2" width="9.140625" style="13" hidden="1" customWidth="1"/>
    <col min="3" max="3" width="3.7109375" style="46" bestFit="1" customWidth="1"/>
    <col min="4" max="4" width="6.28515625" style="13" bestFit="1" customWidth="1"/>
    <col min="5" max="5" width="94.85546875" style="13" customWidth="1"/>
    <col min="6" max="16384" width="9.140625" style="13"/>
  </cols>
  <sheetData>
    <row r="1" spans="3:9" hidden="1"/>
    <row r="2" spans="3:9" hidden="1"/>
    <row r="3" spans="3:9" hidden="1"/>
    <row r="4" spans="3:9" hidden="1"/>
    <row r="5" spans="3:9" hidden="1"/>
    <row r="6" spans="3:9" ht="3" customHeight="1">
      <c r="C6" s="47"/>
      <c r="D6" s="14"/>
      <c r="E6" s="14"/>
    </row>
    <row r="7" spans="3:9" ht="22.5">
      <c r="C7" s="47"/>
      <c r="D7" s="1229" t="s">
        <v>313</v>
      </c>
      <c r="E7" s="1231"/>
      <c r="F7" s="409"/>
    </row>
    <row r="8" spans="3:9" ht="3" customHeight="1">
      <c r="C8" s="47"/>
      <c r="D8" s="14"/>
      <c r="E8" s="14"/>
    </row>
    <row r="9" spans="3:9" ht="15.95" customHeight="1">
      <c r="C9" s="47"/>
      <c r="D9" s="97" t="s">
        <v>91</v>
      </c>
      <c r="E9" s="399" t="s">
        <v>312</v>
      </c>
    </row>
    <row r="10" spans="3:9" ht="12" customHeight="1">
      <c r="C10" s="47"/>
      <c r="D10" s="39" t="s">
        <v>92</v>
      </c>
      <c r="E10" s="39" t="s">
        <v>48</v>
      </c>
    </row>
    <row r="11" spans="3:9" ht="11.25" hidden="1" customHeight="1">
      <c r="C11" s="47"/>
      <c r="D11" s="186">
        <v>0</v>
      </c>
      <c r="E11" s="400"/>
    </row>
    <row r="12" spans="3:9" ht="15" customHeight="1">
      <c r="C12" s="160"/>
      <c r="D12" s="117">
        <v>1</v>
      </c>
      <c r="E12" s="1092"/>
    </row>
    <row r="13" spans="3:9" ht="12" customHeight="1">
      <c r="C13" s="47"/>
      <c r="D13" s="401"/>
      <c r="E13" s="402" t="s">
        <v>176</v>
      </c>
    </row>
    <row r="14" spans="3:9" ht="3" customHeight="1"/>
    <row r="15" spans="3:9" ht="22.5" customHeight="1">
      <c r="C15" s="161"/>
      <c r="D15" s="1377" t="s">
        <v>314</v>
      </c>
      <c r="E15" s="1377"/>
      <c r="F15" s="162"/>
      <c r="G15" s="162"/>
      <c r="H15" s="162"/>
      <c r="I15" s="162"/>
    </row>
  </sheetData>
  <sheetProtection password="FA9C" sheet="1" objects="1" scenarios="1" formatColumns="0" formatRow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tabColor rgb="FFCCCCFF"/>
    <pageSetUpPr fitToPage="1"/>
  </sheetPr>
  <dimension ref="A1:L12"/>
  <sheetViews>
    <sheetView showGridLines="0" topLeftCell="C6" zoomScaleNormal="100" workbookViewId="0"/>
  </sheetViews>
  <sheetFormatPr defaultRowHeight="14.25"/>
  <cols>
    <col min="1" max="2" width="9.140625" style="13" hidden="1" customWidth="1"/>
    <col min="3" max="3" width="3.7109375" style="46" customWidth="1"/>
    <col min="4" max="4" width="6.28515625" style="13" customWidth="1"/>
    <col min="5" max="5" width="94.85546875" style="13" customWidth="1"/>
    <col min="6" max="16384" width="9.140625" style="13"/>
  </cols>
  <sheetData>
    <row r="1" spans="3:12" hidden="1">
      <c r="L1" s="403"/>
    </row>
    <row r="2" spans="3:12" hidden="1"/>
    <row r="3" spans="3:12" hidden="1"/>
    <row r="4" spans="3:12" hidden="1"/>
    <row r="5" spans="3:12" hidden="1"/>
    <row r="6" spans="3:12" ht="3" customHeight="1">
      <c r="C6" s="47"/>
      <c r="D6" s="14"/>
      <c r="E6" s="14"/>
    </row>
    <row r="7" spans="3:12" ht="22.5">
      <c r="C7" s="47"/>
      <c r="D7" s="1374" t="s">
        <v>54</v>
      </c>
      <c r="E7" s="1374"/>
      <c r="F7" s="409"/>
    </row>
    <row r="8" spans="3:12" ht="3" customHeight="1">
      <c r="C8" s="47"/>
      <c r="D8" s="14"/>
      <c r="E8" s="14"/>
    </row>
    <row r="9" spans="3:12" ht="15.95" customHeight="1">
      <c r="C9" s="47"/>
      <c r="D9" s="97" t="s">
        <v>91</v>
      </c>
      <c r="E9" s="107" t="s">
        <v>175</v>
      </c>
    </row>
    <row r="10" spans="3:12" ht="12" customHeight="1">
      <c r="C10" s="47"/>
      <c r="D10" s="39" t="s">
        <v>92</v>
      </c>
      <c r="E10" s="39" t="s">
        <v>48</v>
      </c>
    </row>
    <row r="11" spans="3:12" ht="15" hidden="1" customHeight="1">
      <c r="C11" s="47"/>
      <c r="D11" s="117">
        <v>0</v>
      </c>
      <c r="E11" s="185"/>
    </row>
    <row r="12" spans="3:12">
      <c r="C12" s="47"/>
      <c r="D12" s="108"/>
      <c r="E12" s="106" t="s">
        <v>176</v>
      </c>
    </row>
  </sheetData>
  <sheetProtection password="FA9C" sheet="1" objects="1" scenarios="1" formatColumns="0" formatRows="0"/>
  <mergeCells count="1">
    <mergeCell ref="D7:E7"/>
  </mergeCells>
  <phoneticPr fontId="10" type="noConversion"/>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74"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tabColor indexed="31"/>
  </sheetPr>
  <dimension ref="B1:E5"/>
  <sheetViews>
    <sheetView showGridLines="0" zoomScaleNormal="100" workbookViewId="0"/>
  </sheetViews>
  <sheetFormatPr defaultRowHeight="11.25"/>
  <cols>
    <col min="1" max="1" width="1.7109375" style="43" customWidth="1"/>
    <col min="2" max="2" width="34.5703125" style="43" customWidth="1"/>
    <col min="3" max="3" width="85.5703125" style="43" customWidth="1"/>
    <col min="4" max="4" width="17.7109375" style="43" customWidth="1"/>
    <col min="5" max="16384" width="9.140625" style="43"/>
  </cols>
  <sheetData>
    <row r="1" spans="2:5" ht="3" customHeight="1"/>
    <row r="2" spans="2:5" ht="22.5">
      <c r="B2" s="1378" t="s">
        <v>55</v>
      </c>
      <c r="C2" s="1378"/>
      <c r="D2" s="1378"/>
      <c r="E2" s="410"/>
    </row>
    <row r="3" spans="2:5" ht="3" customHeight="1"/>
    <row r="4" spans="2:5" ht="21.75" customHeight="1" thickBot="1">
      <c r="B4" s="1200" t="s">
        <v>1</v>
      </c>
      <c r="C4" s="1200" t="s">
        <v>90</v>
      </c>
      <c r="D4" s="1200" t="s">
        <v>71</v>
      </c>
    </row>
    <row r="5" spans="2:5" ht="12" thickTop="1"/>
  </sheetData>
  <sheetProtection algorithmName="SHA-512" hashValue="s9FsHTZeJTNJJ6hIdOer8xElY5+SQwPBO4eWp0k1lZbLdhwJ9KZjs5Sv2CkB1vILmdRQY5W7zCdivH1MTpesNQ==" saltValue="OUPlxsZ4+czDoo7DL1cGUQ==" spinCount="100000" sheet="1" objects="1" scenarios="1" formatColumns="0" formatRows="0" autoFilter="0"/>
  <autoFilter ref="B4:D4"/>
  <mergeCells count="1">
    <mergeCell ref="B2:D2"/>
  </mergeCells>
  <phoneticPr fontId="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hor">
    <tabColor indexed="47"/>
  </sheetPr>
  <dimension ref="A2:CE373"/>
  <sheetViews>
    <sheetView showGridLines="0" zoomScale="85" zoomScaleNormal="85" workbookViewId="0"/>
  </sheetViews>
  <sheetFormatPr defaultRowHeight="17.100000000000001" customHeight="1"/>
  <cols>
    <col min="1" max="2" width="10" customWidth="1"/>
    <col min="4" max="4" width="11.140625" bestFit="1" customWidth="1"/>
    <col min="5" max="5" width="16.5703125" customWidth="1"/>
    <col min="6" max="6" width="16.28515625" customWidth="1"/>
    <col min="7" max="7" width="19.140625" customWidth="1"/>
    <col min="8" max="11" width="10" customWidth="1"/>
    <col min="12" max="12" width="12.7109375" customWidth="1"/>
    <col min="13" max="13" width="26.710937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4" width="115.7109375" customWidth="1"/>
    <col min="28" max="28" width="115.7109375" customWidth="1"/>
    <col min="30" max="90" width="115.7109375" customWidth="1"/>
  </cols>
  <sheetData>
    <row r="2" spans="1:23" s="34" customFormat="1" ht="17.100000000000001" customHeight="1">
      <c r="A2" s="34" t="s">
        <v>174</v>
      </c>
    </row>
    <row r="4" spans="1:23" s="13" customFormat="1" ht="17.100000000000001" customHeight="1">
      <c r="C4" s="45"/>
      <c r="D4" s="117"/>
      <c r="E4" s="118"/>
    </row>
    <row r="7" spans="1:23" s="34" customFormat="1" ht="17.100000000000001" customHeight="1">
      <c r="A7" s="34" t="s">
        <v>0</v>
      </c>
    </row>
    <row r="8" spans="1:23" ht="17.100000000000001" customHeight="1">
      <c r="G8" s="90"/>
      <c r="H8" s="90"/>
      <c r="I8" s="90"/>
      <c r="M8" s="40"/>
    </row>
    <row r="9" spans="1:23" s="96" customFormat="1" ht="17.100000000000001" customHeight="1">
      <c r="A9" s="197"/>
      <c r="C9" s="152"/>
      <c r="D9" s="1249">
        <v>1</v>
      </c>
      <c r="E9" s="1400"/>
      <c r="F9" s="1402"/>
      <c r="G9" s="1406" t="s">
        <v>84</v>
      </c>
      <c r="H9" s="1249"/>
      <c r="I9" s="1249">
        <v>1</v>
      </c>
      <c r="J9" s="1395"/>
      <c r="K9" s="1305" t="s">
        <v>84</v>
      </c>
      <c r="L9" s="1268"/>
      <c r="M9" s="1268" t="s">
        <v>92</v>
      </c>
      <c r="N9" s="1398"/>
      <c r="O9" s="1305" t="s">
        <v>84</v>
      </c>
      <c r="P9" s="1268"/>
      <c r="Q9" s="1268" t="s">
        <v>92</v>
      </c>
      <c r="R9" s="1399"/>
      <c r="S9" s="1305" t="s">
        <v>84</v>
      </c>
      <c r="T9" s="1034"/>
      <c r="U9" s="1034" t="s">
        <v>92</v>
      </c>
      <c r="V9" s="1191"/>
      <c r="W9" s="288"/>
    </row>
    <row r="10" spans="1:23" s="702" customFormat="1" ht="17.100000000000001" customHeight="1">
      <c r="A10" s="197"/>
      <c r="C10" s="152"/>
      <c r="D10" s="1249"/>
      <c r="E10" s="1400"/>
      <c r="F10" s="1402"/>
      <c r="G10" s="1406"/>
      <c r="H10" s="1249"/>
      <c r="I10" s="1249"/>
      <c r="J10" s="1395"/>
      <c r="K10" s="1305"/>
      <c r="L10" s="1268"/>
      <c r="M10" s="1268"/>
      <c r="N10" s="1398"/>
      <c r="O10" s="1305"/>
      <c r="P10" s="1268"/>
      <c r="Q10" s="1268"/>
      <c r="R10" s="1399"/>
      <c r="S10" s="1305"/>
      <c r="T10" s="1036"/>
      <c r="U10" s="707"/>
      <c r="V10" s="708" t="s">
        <v>630</v>
      </c>
      <c r="W10" s="709"/>
    </row>
    <row r="11" spans="1:23" s="96" customFormat="1" ht="17.100000000000001" customHeight="1">
      <c r="A11" s="197"/>
      <c r="C11" s="152"/>
      <c r="D11" s="1250"/>
      <c r="E11" s="1401"/>
      <c r="F11" s="1403"/>
      <c r="G11" s="1250"/>
      <c r="H11" s="1250"/>
      <c r="I11" s="1250"/>
      <c r="J11" s="1396"/>
      <c r="K11" s="1250"/>
      <c r="L11" s="1250"/>
      <c r="M11" s="1250"/>
      <c r="N11" s="1399"/>
      <c r="O11" s="1250"/>
      <c r="P11" s="1035"/>
      <c r="Q11" s="707"/>
      <c r="R11" s="708" t="s">
        <v>629</v>
      </c>
      <c r="S11" s="704"/>
      <c r="T11" s="704"/>
      <c r="U11" s="704"/>
      <c r="V11" s="704"/>
      <c r="W11" s="709"/>
    </row>
    <row r="12" spans="1:23" s="96" customFormat="1" ht="17.100000000000001" customHeight="1">
      <c r="A12" s="197"/>
      <c r="C12" s="152"/>
      <c r="D12" s="1250"/>
      <c r="E12" s="1401"/>
      <c r="F12" s="1403"/>
      <c r="G12" s="1250"/>
      <c r="H12" s="1250"/>
      <c r="I12" s="1250"/>
      <c r="J12" s="1396"/>
      <c r="K12" s="1250"/>
      <c r="L12" s="707"/>
      <c r="M12" s="708"/>
      <c r="N12" s="708" t="s">
        <v>410</v>
      </c>
      <c r="O12" s="708"/>
      <c r="P12" s="708"/>
      <c r="Q12" s="708"/>
      <c r="R12" s="708"/>
      <c r="S12" s="704"/>
      <c r="T12" s="704"/>
      <c r="U12" s="704"/>
      <c r="V12" s="704"/>
      <c r="W12" s="709"/>
    </row>
    <row r="13" spans="1:23" s="96" customFormat="1" ht="17.25" customHeight="1">
      <c r="A13" s="197"/>
      <c r="C13" s="152"/>
      <c r="D13" s="1250"/>
      <c r="E13" s="1401"/>
      <c r="F13" s="1403"/>
      <c r="G13" s="1250"/>
      <c r="H13" s="707"/>
      <c r="I13" s="708"/>
      <c r="J13" s="708"/>
      <c r="K13" s="708"/>
      <c r="L13" s="708"/>
      <c r="M13" s="708"/>
      <c r="N13" s="708"/>
      <c r="O13" s="708"/>
      <c r="P13" s="708"/>
      <c r="Q13" s="708"/>
      <c r="R13" s="708"/>
      <c r="S13" s="704"/>
      <c r="T13" s="704"/>
      <c r="U13" s="704"/>
      <c r="V13" s="704"/>
      <c r="W13" s="709"/>
    </row>
    <row r="14" spans="1:23" ht="17.100000000000001" customHeight="1">
      <c r="A14" s="198"/>
    </row>
    <row r="15" spans="1:23" ht="16.5" customHeight="1">
      <c r="A15" s="197"/>
      <c r="B15" s="96"/>
      <c r="C15" s="152"/>
      <c r="D15" s="1394"/>
      <c r="E15" s="1404"/>
      <c r="F15" s="1405"/>
      <c r="G15" s="1407"/>
      <c r="H15" s="1249"/>
      <c r="I15" s="1249">
        <v>1</v>
      </c>
      <c r="J15" s="1395"/>
      <c r="K15" s="1305" t="s">
        <v>84</v>
      </c>
      <c r="L15" s="1268"/>
      <c r="M15" s="1268" t="s">
        <v>92</v>
      </c>
      <c r="N15" s="1398"/>
      <c r="O15" s="1305" t="s">
        <v>84</v>
      </c>
      <c r="P15" s="1268"/>
      <c r="Q15" s="1268" t="s">
        <v>92</v>
      </c>
      <c r="R15" s="1399"/>
      <c r="S15" s="1305" t="s">
        <v>84</v>
      </c>
      <c r="T15" s="1034"/>
      <c r="U15" s="1034" t="s">
        <v>92</v>
      </c>
      <c r="V15" s="1191"/>
      <c r="W15" s="288"/>
    </row>
    <row r="16" spans="1:23" s="705" customFormat="1" ht="16.5" customHeight="1">
      <c r="A16" s="711"/>
      <c r="B16" s="706"/>
      <c r="C16" s="710"/>
      <c r="D16" s="1394"/>
      <c r="E16" s="1404"/>
      <c r="F16" s="1405"/>
      <c r="G16" s="1407"/>
      <c r="H16" s="1249"/>
      <c r="I16" s="1249"/>
      <c r="J16" s="1395"/>
      <c r="K16" s="1305"/>
      <c r="L16" s="1268"/>
      <c r="M16" s="1268"/>
      <c r="N16" s="1398"/>
      <c r="O16" s="1305"/>
      <c r="P16" s="1268"/>
      <c r="Q16" s="1268"/>
      <c r="R16" s="1399"/>
      <c r="S16" s="1305"/>
      <c r="T16" s="1036"/>
      <c r="U16" s="707"/>
      <c r="V16" s="708" t="s">
        <v>630</v>
      </c>
      <c r="W16" s="709"/>
    </row>
    <row r="17" spans="1:36" ht="17.100000000000001" customHeight="1">
      <c r="A17" s="197"/>
      <c r="B17" s="96"/>
      <c r="C17" s="152"/>
      <c r="D17" s="1394"/>
      <c r="E17" s="1404"/>
      <c r="F17" s="1405"/>
      <c r="G17" s="1407"/>
      <c r="H17" s="1249"/>
      <c r="I17" s="1249"/>
      <c r="J17" s="1396"/>
      <c r="K17" s="1305"/>
      <c r="L17" s="1268"/>
      <c r="M17" s="1268"/>
      <c r="N17" s="1399"/>
      <c r="O17" s="1305"/>
      <c r="P17" s="1035"/>
      <c r="Q17" s="707"/>
      <c r="R17" s="708" t="s">
        <v>629</v>
      </c>
      <c r="S17" s="704"/>
      <c r="T17" s="704"/>
      <c r="U17" s="704"/>
      <c r="V17" s="704"/>
      <c r="W17" s="709"/>
    </row>
    <row r="18" spans="1:36" ht="17.100000000000001" customHeight="1">
      <c r="A18" s="197"/>
      <c r="B18" s="96"/>
      <c r="C18" s="152"/>
      <c r="D18" s="1394"/>
      <c r="E18" s="1404"/>
      <c r="F18" s="1405"/>
      <c r="G18" s="1407"/>
      <c r="H18" s="1249"/>
      <c r="I18" s="1249"/>
      <c r="J18" s="1396"/>
      <c r="K18" s="1305"/>
      <c r="L18" s="707"/>
      <c r="M18" s="708"/>
      <c r="N18" s="708" t="s">
        <v>410</v>
      </c>
      <c r="O18" s="708"/>
      <c r="P18" s="708"/>
      <c r="Q18" s="708"/>
      <c r="R18" s="708"/>
      <c r="S18" s="704"/>
      <c r="T18" s="704"/>
      <c r="U18" s="704"/>
      <c r="V18" s="704"/>
      <c r="W18" s="709"/>
    </row>
    <row r="19" spans="1:36" ht="17.100000000000001" customHeight="1">
      <c r="A19" s="197"/>
      <c r="B19" s="96"/>
      <c r="C19" s="152"/>
      <c r="D19" s="1394"/>
      <c r="E19" s="1404"/>
      <c r="F19" s="1405"/>
      <c r="G19" s="1407"/>
      <c r="H19" s="707"/>
      <c r="I19" s="708"/>
      <c r="J19" s="708"/>
      <c r="K19" s="708"/>
      <c r="L19" s="708"/>
      <c r="M19" s="708"/>
      <c r="N19" s="708"/>
      <c r="O19" s="708"/>
      <c r="P19" s="708"/>
      <c r="Q19" s="708"/>
      <c r="R19" s="708"/>
      <c r="S19" s="704"/>
      <c r="T19" s="704"/>
      <c r="U19" s="704"/>
      <c r="V19" s="704"/>
      <c r="W19" s="709"/>
    </row>
    <row r="20" spans="1:36" ht="17.100000000000001" customHeight="1">
      <c r="A20" s="198"/>
    </row>
    <row r="21" spans="1:36" s="34" customFormat="1" ht="17.100000000000001" customHeight="1">
      <c r="A21" s="34" t="s">
        <v>12</v>
      </c>
      <c r="C21" s="34" t="s">
        <v>92</v>
      </c>
    </row>
    <row r="27" spans="1:36" ht="17.100000000000001" customHeight="1">
      <c r="O27" s="1397" t="s">
        <v>297</v>
      </c>
      <c r="P27" s="1397"/>
      <c r="Q27" s="1397"/>
      <c r="R27" s="1330" t="s">
        <v>269</v>
      </c>
      <c r="S27" s="1330"/>
      <c r="T27" s="1330"/>
      <c r="U27" s="1290" t="s">
        <v>339</v>
      </c>
      <c r="W27" s="1408"/>
    </row>
    <row r="28" spans="1:36" ht="17.100000000000001" customHeight="1">
      <c r="O28" s="1331" t="s">
        <v>578</v>
      </c>
      <c r="P28" s="1331" t="s">
        <v>270</v>
      </c>
      <c r="Q28" s="1331"/>
      <c r="R28" s="1330"/>
      <c r="S28" s="1330"/>
      <c r="T28" s="1330"/>
      <c r="U28" s="1290"/>
      <c r="W28" s="1408"/>
    </row>
    <row r="29" spans="1:36" ht="37.5" customHeight="1">
      <c r="O29" s="1331"/>
      <c r="P29" s="98" t="s">
        <v>579</v>
      </c>
      <c r="Q29" s="98" t="s">
        <v>6</v>
      </c>
      <c r="R29" s="99" t="s">
        <v>273</v>
      </c>
      <c r="S29" s="1332" t="s">
        <v>272</v>
      </c>
      <c r="T29" s="1332"/>
      <c r="U29" s="1290"/>
      <c r="W29" s="1408"/>
    </row>
    <row r="30" spans="1:36" ht="17.100000000000001" customHeight="1">
      <c r="G30" s="150"/>
      <c r="H30" s="150"/>
      <c r="I30" s="150"/>
      <c r="J30" s="150"/>
      <c r="K30" s="150"/>
      <c r="L30" s="116"/>
      <c r="M30" s="404" t="s">
        <v>182</v>
      </c>
      <c r="N30" s="405"/>
      <c r="O30" s="1409"/>
      <c r="P30" s="1409"/>
      <c r="Q30" s="1409"/>
      <c r="R30" s="1409"/>
      <c r="S30" s="1409"/>
      <c r="T30" s="1409"/>
      <c r="U30" s="1409"/>
      <c r="V30" s="116"/>
      <c r="W30" s="116"/>
      <c r="X30" s="196"/>
      <c r="Y30" s="196"/>
      <c r="Z30" s="196"/>
      <c r="AA30" s="196"/>
      <c r="AB30" s="196"/>
      <c r="AC30" s="196"/>
      <c r="AD30" s="196"/>
      <c r="AE30" s="196"/>
      <c r="AF30" s="196"/>
      <c r="AG30" s="196"/>
      <c r="AH30" s="196"/>
      <c r="AI30" s="196"/>
      <c r="AJ30" s="196"/>
    </row>
    <row r="31" spans="1:36" s="493" customFormat="1" ht="22.5">
      <c r="A31" s="1309">
        <v>1</v>
      </c>
      <c r="B31" s="795"/>
      <c r="C31" s="795"/>
      <c r="D31" s="795"/>
      <c r="E31" s="796"/>
      <c r="F31" s="797"/>
      <c r="G31" s="797"/>
      <c r="H31" s="797"/>
      <c r="I31" s="798"/>
      <c r="J31" s="793"/>
      <c r="K31" s="800"/>
      <c r="L31" s="562" t="e">
        <f ca="1">mergeValue(A31)</f>
        <v>#NAME?</v>
      </c>
      <c r="M31" s="610" t="s">
        <v>19</v>
      </c>
      <c r="N31" s="615"/>
      <c r="O31" s="1379"/>
      <c r="P31" s="1380"/>
      <c r="Q31" s="1380"/>
      <c r="R31" s="1380"/>
      <c r="S31" s="1380"/>
      <c r="T31" s="1380"/>
      <c r="U31" s="1380"/>
      <c r="V31" s="1381"/>
      <c r="W31" s="1130" t="s">
        <v>718</v>
      </c>
      <c r="X31" s="554"/>
      <c r="Y31" s="558"/>
      <c r="Z31" s="558" t="str">
        <f t="shared" ref="Z31:Z44" si="0">IF(M31="","",M31 )</f>
        <v>Наименование тарифа</v>
      </c>
      <c r="AA31" s="558"/>
      <c r="AB31" s="558"/>
      <c r="AC31" s="558"/>
      <c r="AD31" s="554"/>
      <c r="AE31" s="554"/>
      <c r="AF31" s="554"/>
      <c r="AG31" s="554"/>
      <c r="AH31" s="554"/>
      <c r="AI31" s="554"/>
      <c r="AJ31" s="554"/>
    </row>
    <row r="32" spans="1:36" s="493" customFormat="1" ht="22.5">
      <c r="A32" s="1309"/>
      <c r="B32" s="1309">
        <v>1</v>
      </c>
      <c r="C32" s="795"/>
      <c r="D32" s="795"/>
      <c r="E32" s="797"/>
      <c r="F32" s="797"/>
      <c r="G32" s="797"/>
      <c r="H32" s="797"/>
      <c r="I32" s="792"/>
      <c r="J32" s="791"/>
      <c r="K32" s="794"/>
      <c r="L32" s="562" t="e">
        <f ca="1">mergeValue(A32) &amp;"."&amp; mergeValue(B32)</f>
        <v>#NAME?</v>
      </c>
      <c r="M32" s="516" t="s">
        <v>15</v>
      </c>
      <c r="N32" s="615"/>
      <c r="O32" s="1379"/>
      <c r="P32" s="1380"/>
      <c r="Q32" s="1380"/>
      <c r="R32" s="1380"/>
      <c r="S32" s="1380"/>
      <c r="T32" s="1380"/>
      <c r="U32" s="1380"/>
      <c r="V32" s="1381"/>
      <c r="W32" s="1130" t="s">
        <v>459</v>
      </c>
      <c r="X32" s="554"/>
      <c r="Y32" s="558"/>
      <c r="Z32" s="558" t="str">
        <f t="shared" si="0"/>
        <v>Территория действия тарифа</v>
      </c>
      <c r="AA32" s="558"/>
      <c r="AB32" s="558"/>
      <c r="AC32" s="558"/>
      <c r="AD32" s="554"/>
      <c r="AE32" s="554"/>
      <c r="AF32" s="554"/>
      <c r="AG32" s="554"/>
      <c r="AH32" s="554"/>
      <c r="AI32" s="554"/>
      <c r="AJ32" s="554"/>
    </row>
    <row r="33" spans="1:36" s="493" customFormat="1" ht="22.5">
      <c r="A33" s="1309"/>
      <c r="B33" s="1309"/>
      <c r="C33" s="1309">
        <v>1</v>
      </c>
      <c r="D33" s="795"/>
      <c r="E33" s="797"/>
      <c r="F33" s="797"/>
      <c r="G33" s="797"/>
      <c r="H33" s="797"/>
      <c r="I33" s="799"/>
      <c r="J33" s="791"/>
      <c r="K33" s="794"/>
      <c r="L33" s="562" t="e">
        <f ca="1">mergeValue(A33) &amp;"."&amp; mergeValue(B33)&amp;"."&amp; mergeValue(C33)</f>
        <v>#NAME?</v>
      </c>
      <c r="M33" s="517" t="s">
        <v>7</v>
      </c>
      <c r="N33" s="615"/>
      <c r="O33" s="1379"/>
      <c r="P33" s="1380"/>
      <c r="Q33" s="1380"/>
      <c r="R33" s="1380"/>
      <c r="S33" s="1380"/>
      <c r="T33" s="1380"/>
      <c r="U33" s="1380"/>
      <c r="V33" s="1381"/>
      <c r="W33" s="1130" t="s">
        <v>600</v>
      </c>
      <c r="X33" s="554"/>
      <c r="Y33" s="558"/>
      <c r="Z33" s="558" t="str">
        <f t="shared" si="0"/>
        <v xml:space="preserve">Наименование системы теплоснабжения </v>
      </c>
      <c r="AA33" s="558"/>
      <c r="AB33" s="558"/>
      <c r="AC33" s="558"/>
      <c r="AD33" s="554"/>
      <c r="AE33" s="554"/>
      <c r="AF33" s="554"/>
      <c r="AG33" s="554"/>
      <c r="AH33" s="554"/>
      <c r="AI33" s="554"/>
      <c r="AJ33" s="554"/>
    </row>
    <row r="34" spans="1:36" s="493" customFormat="1" ht="22.5">
      <c r="A34" s="1309"/>
      <c r="B34" s="1309"/>
      <c r="C34" s="1309"/>
      <c r="D34" s="1309">
        <v>1</v>
      </c>
      <c r="E34" s="797"/>
      <c r="F34" s="797"/>
      <c r="G34" s="797"/>
      <c r="H34" s="797"/>
      <c r="I34" s="799"/>
      <c r="J34" s="791"/>
      <c r="K34" s="794"/>
      <c r="L34" s="562" t="e">
        <f ca="1">mergeValue(A34) &amp;"."&amp; mergeValue(B34)&amp;"."&amp; mergeValue(C34)&amp;"."&amp; mergeValue(D34)</f>
        <v>#NAME?</v>
      </c>
      <c r="M34" s="518" t="s">
        <v>21</v>
      </c>
      <c r="N34" s="615"/>
      <c r="O34" s="1379"/>
      <c r="P34" s="1380"/>
      <c r="Q34" s="1380"/>
      <c r="R34" s="1380"/>
      <c r="S34" s="1380"/>
      <c r="T34" s="1380"/>
      <c r="U34" s="1380"/>
      <c r="V34" s="1381"/>
      <c r="W34" s="1130" t="s">
        <v>601</v>
      </c>
      <c r="X34" s="554"/>
      <c r="Y34" s="558"/>
      <c r="Z34" s="558" t="str">
        <f t="shared" si="0"/>
        <v xml:space="preserve">Источник тепловой энергии  </v>
      </c>
      <c r="AA34" s="558"/>
      <c r="AB34" s="558"/>
      <c r="AC34" s="558"/>
      <c r="AD34" s="554"/>
      <c r="AE34" s="554"/>
      <c r="AF34" s="554"/>
      <c r="AG34" s="554"/>
      <c r="AH34" s="554"/>
      <c r="AI34" s="554"/>
      <c r="AJ34" s="554"/>
    </row>
    <row r="35" spans="1:36" s="493" customFormat="1" ht="78.75">
      <c r="A35" s="1309"/>
      <c r="B35" s="1309"/>
      <c r="C35" s="1309"/>
      <c r="D35" s="1309"/>
      <c r="E35" s="1309">
        <v>1</v>
      </c>
      <c r="F35" s="797"/>
      <c r="G35" s="797"/>
      <c r="H35" s="795">
        <v>1</v>
      </c>
      <c r="I35" s="1309">
        <v>1</v>
      </c>
      <c r="J35" s="797"/>
      <c r="K35" s="802"/>
      <c r="L35" s="562" t="e">
        <f ca="1">mergeValue(A35) &amp;"."&amp; mergeValue(B35)&amp;"."&amp; mergeValue(C35)&amp;"."&amp; mergeValue(D35)&amp;"."&amp; mergeValue(E35)</f>
        <v>#NAME?</v>
      </c>
      <c r="M35" s="524" t="s">
        <v>8</v>
      </c>
      <c r="N35" s="615"/>
      <c r="O35" s="1312"/>
      <c r="P35" s="1313"/>
      <c r="Q35" s="1313"/>
      <c r="R35" s="1313"/>
      <c r="S35" s="1313"/>
      <c r="T35" s="1313"/>
      <c r="U35" s="1313"/>
      <c r="V35" s="1314"/>
      <c r="W35" s="1130" t="s">
        <v>719</v>
      </c>
      <c r="X35" s="554"/>
      <c r="Y35" s="558"/>
      <c r="Z35" s="558" t="str">
        <f t="shared" si="0"/>
        <v>Схема подключения теплопотребляющей установки к коллектору источника тепловой энергии</v>
      </c>
      <c r="AA35" s="558"/>
      <c r="AB35" s="558"/>
      <c r="AC35" s="558"/>
      <c r="AD35" s="554"/>
      <c r="AE35" s="554"/>
      <c r="AF35" s="554"/>
      <c r="AG35" s="554"/>
      <c r="AH35" s="554"/>
      <c r="AI35" s="554"/>
      <c r="AJ35" s="554"/>
    </row>
    <row r="36" spans="1:36" s="493" customFormat="1" ht="33.75">
      <c r="A36" s="1309"/>
      <c r="B36" s="1309"/>
      <c r="C36" s="1309"/>
      <c r="D36" s="1309"/>
      <c r="E36" s="1309"/>
      <c r="F36" s="1309">
        <v>1</v>
      </c>
      <c r="G36" s="795"/>
      <c r="H36" s="795"/>
      <c r="I36" s="1309"/>
      <c r="J36" s="1309">
        <v>1</v>
      </c>
      <c r="K36" s="803"/>
      <c r="L36" s="562" t="e">
        <f ca="1">mergeValue(A36) &amp;"."&amp; mergeValue(B36)&amp;"."&amp; mergeValue(C36)&amp;"."&amp; mergeValue(D36)&amp;"."&amp; mergeValue(E36)&amp;"."&amp; mergeValue(F36)</f>
        <v>#NAME?</v>
      </c>
      <c r="M36" s="525" t="s">
        <v>9</v>
      </c>
      <c r="N36" s="615"/>
      <c r="O36" s="1312"/>
      <c r="P36" s="1313"/>
      <c r="Q36" s="1313"/>
      <c r="R36" s="1313"/>
      <c r="S36" s="1313"/>
      <c r="T36" s="1313"/>
      <c r="U36" s="1313"/>
      <c r="V36" s="1314"/>
      <c r="W36" s="1130" t="s">
        <v>720</v>
      </c>
      <c r="X36" s="554"/>
      <c r="Y36" s="558"/>
      <c r="Z36" s="558" t="str">
        <f t="shared" si="0"/>
        <v>Группа потребителей</v>
      </c>
      <c r="AA36" s="558"/>
      <c r="AB36" s="558"/>
      <c r="AC36" s="558"/>
      <c r="AD36" s="554"/>
      <c r="AE36" s="554"/>
      <c r="AF36" s="554"/>
      <c r="AG36" s="554"/>
      <c r="AH36" s="554"/>
      <c r="AI36" s="554"/>
      <c r="AJ36" s="554"/>
    </row>
    <row r="37" spans="1:36" s="493" customFormat="1" ht="122.1" customHeight="1">
      <c r="A37" s="1309"/>
      <c r="B37" s="1309"/>
      <c r="C37" s="1309"/>
      <c r="D37" s="1309"/>
      <c r="E37" s="1309"/>
      <c r="F37" s="1309"/>
      <c r="G37" s="795">
        <v>1</v>
      </c>
      <c r="H37" s="795"/>
      <c r="I37" s="1309"/>
      <c r="J37" s="1309"/>
      <c r="K37" s="803">
        <v>1</v>
      </c>
      <c r="L37" s="562" t="e">
        <f ca="1">mergeValue(A37) &amp;"."&amp; mergeValue(B37)&amp;"."&amp; mergeValue(C37)&amp;"."&amp; mergeValue(D37)&amp;"."&amp; mergeValue(E37)&amp;"."&amp; mergeValue(F37)&amp;"."&amp; mergeValue(G37)</f>
        <v>#NAME?</v>
      </c>
      <c r="M37" s="1016"/>
      <c r="N37" s="615"/>
      <c r="O37" s="532"/>
      <c r="P37" s="532"/>
      <c r="Q37" s="1040"/>
      <c r="R37" s="1304"/>
      <c r="S37" s="1305" t="s">
        <v>83</v>
      </c>
      <c r="T37" s="1304"/>
      <c r="U37" s="1305" t="s">
        <v>83</v>
      </c>
      <c r="V37" s="532"/>
      <c r="W37" s="1279" t="s">
        <v>721</v>
      </c>
      <c r="X37" s="554" t="e">
        <f ca="1">strCheckDate(O38:V38)</f>
        <v>#NAME?</v>
      </c>
      <c r="Y37" s="558"/>
      <c r="Z37" s="558" t="str">
        <f t="shared" si="0"/>
        <v/>
      </c>
      <c r="AA37" s="558"/>
      <c r="AB37" s="558"/>
      <c r="AC37" s="558"/>
      <c r="AD37" s="554"/>
      <c r="AE37" s="554"/>
      <c r="AF37" s="554"/>
      <c r="AG37" s="554"/>
      <c r="AH37" s="554"/>
      <c r="AI37" s="554"/>
      <c r="AJ37" s="554"/>
    </row>
    <row r="38" spans="1:36" s="493" customFormat="1" ht="14.25" hidden="1" customHeight="1">
      <c r="A38" s="1309"/>
      <c r="B38" s="1309"/>
      <c r="C38" s="1309"/>
      <c r="D38" s="1309"/>
      <c r="E38" s="1309"/>
      <c r="F38" s="1309"/>
      <c r="G38" s="795"/>
      <c r="H38" s="795"/>
      <c r="I38" s="1309"/>
      <c r="J38" s="1309"/>
      <c r="K38" s="803"/>
      <c r="L38" s="569"/>
      <c r="M38" s="615"/>
      <c r="N38" s="615"/>
      <c r="O38" s="532"/>
      <c r="P38" s="532"/>
      <c r="Q38" s="553" t="str">
        <f>R37 &amp; "-" &amp; T37</f>
        <v>-</v>
      </c>
      <c r="R38" s="1304"/>
      <c r="S38" s="1305"/>
      <c r="T38" s="1304"/>
      <c r="U38" s="1305"/>
      <c r="V38" s="532"/>
      <c r="W38" s="1280"/>
      <c r="X38" s="554"/>
      <c r="Y38" s="558"/>
      <c r="Z38" s="558" t="str">
        <f t="shared" si="0"/>
        <v/>
      </c>
      <c r="AA38" s="558"/>
      <c r="AB38" s="558"/>
      <c r="AC38" s="558"/>
      <c r="AD38" s="554"/>
      <c r="AE38" s="554"/>
      <c r="AF38" s="554"/>
      <c r="AG38" s="554"/>
      <c r="AH38" s="554"/>
      <c r="AI38" s="554"/>
      <c r="AJ38" s="554"/>
    </row>
    <row r="39" spans="1:36" s="493" customFormat="1" ht="15" customHeight="1">
      <c r="A39" s="1309"/>
      <c r="B39" s="1309"/>
      <c r="C39" s="1309"/>
      <c r="D39" s="1309"/>
      <c r="E39" s="1309"/>
      <c r="F39" s="1309"/>
      <c r="G39" s="797"/>
      <c r="H39" s="795"/>
      <c r="I39" s="1309"/>
      <c r="J39" s="1309"/>
      <c r="K39" s="802"/>
      <c r="L39" s="508"/>
      <c r="M39" s="527" t="s">
        <v>24</v>
      </c>
      <c r="N39" s="534"/>
      <c r="O39" s="534"/>
      <c r="P39" s="534"/>
      <c r="Q39" s="534"/>
      <c r="R39" s="534"/>
      <c r="S39" s="534"/>
      <c r="T39" s="534"/>
      <c r="U39" s="534"/>
      <c r="V39" s="530"/>
      <c r="W39" s="1281"/>
      <c r="X39" s="554"/>
      <c r="Y39" s="558"/>
      <c r="Z39" s="558" t="str">
        <f t="shared" si="0"/>
        <v>Добавить вид теплоносителя (параметры теплоносителя)</v>
      </c>
      <c r="AA39" s="558"/>
      <c r="AB39" s="558"/>
      <c r="AC39" s="558"/>
      <c r="AD39" s="554"/>
      <c r="AE39" s="554"/>
      <c r="AF39" s="554"/>
      <c r="AG39" s="554"/>
      <c r="AH39" s="554"/>
      <c r="AI39" s="554"/>
      <c r="AJ39" s="554"/>
    </row>
    <row r="40" spans="1:36" s="493" customFormat="1" ht="15" customHeight="1">
      <c r="A40" s="1309"/>
      <c r="B40" s="1309"/>
      <c r="C40" s="1309"/>
      <c r="D40" s="1309"/>
      <c r="E40" s="1309"/>
      <c r="F40" s="797"/>
      <c r="G40" s="797"/>
      <c r="H40" s="795"/>
      <c r="I40" s="1309"/>
      <c r="J40" s="797"/>
      <c r="K40" s="802"/>
      <c r="L40" s="508"/>
      <c r="M40" s="526" t="s">
        <v>10</v>
      </c>
      <c r="N40" s="534"/>
      <c r="O40" s="534"/>
      <c r="P40" s="534"/>
      <c r="Q40" s="534"/>
      <c r="R40" s="534"/>
      <c r="S40" s="534"/>
      <c r="T40" s="534"/>
      <c r="U40" s="533"/>
      <c r="V40" s="534"/>
      <c r="W40" s="634"/>
      <c r="X40" s="554"/>
      <c r="Y40" s="558"/>
      <c r="Z40" s="558" t="str">
        <f t="shared" si="0"/>
        <v>Добавить группу потребителей</v>
      </c>
      <c r="AA40" s="558"/>
      <c r="AB40" s="558"/>
      <c r="AC40" s="558"/>
      <c r="AD40" s="554"/>
      <c r="AE40" s="554"/>
      <c r="AF40" s="554"/>
      <c r="AG40" s="554"/>
      <c r="AH40" s="554"/>
      <c r="AI40" s="554"/>
      <c r="AJ40" s="554"/>
    </row>
    <row r="41" spans="1:36" s="493" customFormat="1" ht="15" customHeight="1">
      <c r="A41" s="1309"/>
      <c r="B41" s="1309"/>
      <c r="C41" s="1309"/>
      <c r="D41" s="1309"/>
      <c r="E41" s="801"/>
      <c r="F41" s="797"/>
      <c r="G41" s="797"/>
      <c r="H41" s="797"/>
      <c r="I41" s="793"/>
      <c r="J41" s="790"/>
      <c r="K41" s="800"/>
      <c r="L41" s="508"/>
      <c r="M41" s="521" t="s">
        <v>11</v>
      </c>
      <c r="N41" s="534"/>
      <c r="O41" s="534"/>
      <c r="P41" s="534"/>
      <c r="Q41" s="534"/>
      <c r="R41" s="534"/>
      <c r="S41" s="534"/>
      <c r="T41" s="534"/>
      <c r="U41" s="533"/>
      <c r="V41" s="534"/>
      <c r="W41" s="634"/>
      <c r="X41" s="554"/>
      <c r="Y41" s="558"/>
      <c r="Z41" s="558" t="str">
        <f t="shared" si="0"/>
        <v>Добавить схему подключения</v>
      </c>
      <c r="AA41" s="558"/>
      <c r="AB41" s="558"/>
      <c r="AC41" s="558"/>
      <c r="AD41" s="554"/>
      <c r="AE41" s="554"/>
      <c r="AF41" s="554"/>
      <c r="AG41" s="554"/>
      <c r="AH41" s="554"/>
      <c r="AI41" s="554"/>
      <c r="AJ41" s="554"/>
    </row>
    <row r="42" spans="1:36" s="493" customFormat="1" ht="15" customHeight="1">
      <c r="A42" s="1309"/>
      <c r="B42" s="1309"/>
      <c r="C42" s="1309"/>
      <c r="D42" s="801"/>
      <c r="E42" s="801"/>
      <c r="F42" s="797"/>
      <c r="G42" s="797"/>
      <c r="H42" s="797"/>
      <c r="I42" s="793"/>
      <c r="J42" s="790"/>
      <c r="K42" s="800"/>
      <c r="L42" s="508"/>
      <c r="M42" s="520" t="s">
        <v>16</v>
      </c>
      <c r="N42" s="534"/>
      <c r="O42" s="534"/>
      <c r="P42" s="534"/>
      <c r="Q42" s="534"/>
      <c r="R42" s="534"/>
      <c r="S42" s="534"/>
      <c r="T42" s="534"/>
      <c r="U42" s="533"/>
      <c r="V42" s="534"/>
      <c r="W42" s="634"/>
      <c r="X42" s="554"/>
      <c r="Y42" s="558"/>
      <c r="Z42" s="558" t="str">
        <f t="shared" si="0"/>
        <v>Добавить источник тепловой энергии</v>
      </c>
      <c r="AA42" s="558"/>
      <c r="AB42" s="558"/>
      <c r="AC42" s="558"/>
      <c r="AD42" s="554"/>
      <c r="AE42" s="554"/>
      <c r="AF42" s="554"/>
      <c r="AG42" s="554"/>
      <c r="AH42" s="554"/>
      <c r="AI42" s="554"/>
      <c r="AJ42" s="554"/>
    </row>
    <row r="43" spans="1:36" s="493" customFormat="1" ht="15" customHeight="1">
      <c r="A43" s="1309"/>
      <c r="B43" s="1309"/>
      <c r="C43" s="801"/>
      <c r="D43" s="801"/>
      <c r="E43" s="801"/>
      <c r="F43" s="801"/>
      <c r="G43" s="806"/>
      <c r="H43" s="793"/>
      <c r="I43" s="804"/>
      <c r="J43" s="790"/>
      <c r="K43" s="805"/>
      <c r="L43" s="508"/>
      <c r="M43" s="519" t="s">
        <v>17</v>
      </c>
      <c r="N43" s="534"/>
      <c r="O43" s="534"/>
      <c r="P43" s="534"/>
      <c r="Q43" s="534"/>
      <c r="R43" s="534"/>
      <c r="S43" s="534"/>
      <c r="T43" s="534"/>
      <c r="U43" s="533"/>
      <c r="V43" s="534"/>
      <c r="W43" s="634"/>
      <c r="X43" s="554"/>
      <c r="Y43" s="558"/>
      <c r="Z43" s="558" t="str">
        <f t="shared" si="0"/>
        <v>Добавить наименование системы теплоснабжения</v>
      </c>
      <c r="AA43" s="558"/>
      <c r="AB43" s="558"/>
      <c r="AC43" s="558"/>
      <c r="AD43" s="554"/>
      <c r="AE43" s="554"/>
      <c r="AF43" s="554"/>
      <c r="AG43" s="554"/>
      <c r="AH43" s="554"/>
      <c r="AI43" s="554"/>
      <c r="AJ43" s="554"/>
    </row>
    <row r="44" spans="1:36" s="493" customFormat="1" ht="15" customHeight="1">
      <c r="A44" s="1309"/>
      <c r="B44" s="801"/>
      <c r="C44" s="801"/>
      <c r="D44" s="801"/>
      <c r="E44" s="801"/>
      <c r="F44" s="801"/>
      <c r="G44" s="806"/>
      <c r="H44" s="793"/>
      <c r="I44" s="793"/>
      <c r="J44" s="790"/>
      <c r="K44" s="800"/>
      <c r="L44" s="508"/>
      <c r="M44" s="528" t="s">
        <v>18</v>
      </c>
      <c r="N44" s="534"/>
      <c r="O44" s="534"/>
      <c r="P44" s="534"/>
      <c r="Q44" s="534"/>
      <c r="R44" s="534"/>
      <c r="S44" s="534"/>
      <c r="T44" s="534"/>
      <c r="U44" s="533"/>
      <c r="V44" s="534"/>
      <c r="W44" s="634"/>
      <c r="X44" s="554"/>
      <c r="Y44" s="558"/>
      <c r="Z44" s="558" t="str">
        <f t="shared" si="0"/>
        <v>Добавить территорию действия тарифа</v>
      </c>
      <c r="AA44" s="558"/>
      <c r="AB44" s="558"/>
      <c r="AC44" s="558"/>
      <c r="AD44" s="554"/>
      <c r="AE44" s="554"/>
      <c r="AF44" s="554"/>
      <c r="AG44" s="554"/>
      <c r="AH44" s="554"/>
      <c r="AI44" s="554"/>
      <c r="AJ44" s="554"/>
    </row>
    <row r="45" spans="1:36" s="492" customFormat="1" ht="15" customHeight="1">
      <c r="A45" s="789"/>
      <c r="B45" s="789"/>
      <c r="C45" s="789"/>
      <c r="D45" s="789"/>
      <c r="E45" s="789"/>
      <c r="F45" s="789"/>
      <c r="G45" s="789"/>
      <c r="H45" s="789"/>
      <c r="I45" s="789"/>
      <c r="J45" s="789"/>
      <c r="K45" s="789"/>
      <c r="L45" s="462"/>
      <c r="M45" s="535" t="s">
        <v>308</v>
      </c>
      <c r="N45" s="534"/>
      <c r="O45" s="534"/>
      <c r="P45" s="534"/>
      <c r="Q45" s="534"/>
      <c r="R45" s="534"/>
      <c r="S45" s="534"/>
      <c r="T45" s="534"/>
      <c r="U45" s="533"/>
      <c r="V45" s="534"/>
      <c r="W45" s="634"/>
      <c r="X45" s="556"/>
      <c r="Y45" s="556"/>
      <c r="Z45" s="556"/>
      <c r="AA45" s="556"/>
      <c r="AB45" s="556"/>
      <c r="AC45" s="556"/>
      <c r="AD45" s="556"/>
      <c r="AE45" s="556"/>
      <c r="AF45" s="556"/>
      <c r="AG45" s="556"/>
      <c r="AH45" s="556"/>
    </row>
    <row r="46" spans="1:36" ht="18.75" customHeight="1">
      <c r="X46" s="196"/>
      <c r="Y46" s="196"/>
      <c r="Z46" s="196"/>
      <c r="AA46" s="196"/>
      <c r="AB46" s="196"/>
      <c r="AC46" s="196"/>
      <c r="AD46" s="196"/>
      <c r="AE46" s="196"/>
      <c r="AF46" s="196"/>
      <c r="AG46" s="196"/>
      <c r="AH46" s="196"/>
      <c r="AI46" s="196"/>
      <c r="AJ46" s="196"/>
    </row>
    <row r="47" spans="1:36" s="34" customFormat="1" ht="17.100000000000001" customHeight="1">
      <c r="A47" s="34" t="s">
        <v>12</v>
      </c>
      <c r="C47" s="34" t="s">
        <v>48</v>
      </c>
      <c r="U47" s="151"/>
      <c r="X47" s="209"/>
      <c r="Y47" s="209"/>
      <c r="Z47" s="209"/>
      <c r="AA47" s="209"/>
      <c r="AB47" s="209"/>
      <c r="AC47" s="209"/>
      <c r="AD47" s="209"/>
      <c r="AE47" s="209"/>
      <c r="AF47" s="209"/>
      <c r="AG47" s="209"/>
      <c r="AH47" s="209"/>
      <c r="AI47" s="209"/>
      <c r="AJ47" s="209"/>
    </row>
    <row r="48" spans="1:36" ht="17.100000000000001" customHeight="1">
      <c r="L48" s="439"/>
      <c r="M48" s="439"/>
      <c r="N48" s="439"/>
      <c r="O48" s="439"/>
      <c r="P48" s="439"/>
      <c r="Q48" s="439"/>
      <c r="R48" s="439"/>
      <c r="S48" s="439"/>
      <c r="T48" s="439"/>
      <c r="U48" s="439"/>
      <c r="V48" s="439"/>
      <c r="W48" s="439"/>
      <c r="X48" s="196"/>
      <c r="Y48" s="196"/>
      <c r="Z48" s="196"/>
      <c r="AA48" s="196"/>
      <c r="AB48" s="196"/>
      <c r="AC48" s="196"/>
      <c r="AD48" s="196"/>
      <c r="AE48" s="196"/>
      <c r="AF48" s="196"/>
      <c r="AG48" s="196"/>
      <c r="AH48" s="196"/>
      <c r="AI48" s="196"/>
      <c r="AJ48" s="196"/>
    </row>
    <row r="49" spans="1:36" s="493" customFormat="1" ht="22.5">
      <c r="A49" s="1309">
        <v>1</v>
      </c>
      <c r="B49" s="813"/>
      <c r="C49" s="813"/>
      <c r="D49" s="813"/>
      <c r="E49" s="814"/>
      <c r="F49" s="815"/>
      <c r="G49" s="815"/>
      <c r="H49" s="815"/>
      <c r="I49" s="816"/>
      <c r="J49" s="811"/>
      <c r="K49" s="818"/>
      <c r="L49" s="562" t="e">
        <f ca="1">mergeValue(A49)</f>
        <v>#NAME?</v>
      </c>
      <c r="M49" s="610" t="s">
        <v>19</v>
      </c>
      <c r="N49" s="615"/>
      <c r="O49" s="1379"/>
      <c r="P49" s="1380"/>
      <c r="Q49" s="1380"/>
      <c r="R49" s="1380"/>
      <c r="S49" s="1380"/>
      <c r="T49" s="1380"/>
      <c r="U49" s="1380"/>
      <c r="V49" s="1381"/>
      <c r="W49" s="1130" t="s">
        <v>718</v>
      </c>
      <c r="X49" s="554"/>
      <c r="Y49" s="558"/>
      <c r="Z49" s="558" t="str">
        <f t="shared" ref="Z49:Z62" si="1">IF(M49="","",M49 )</f>
        <v>Наименование тарифа</v>
      </c>
      <c r="AA49" s="558"/>
      <c r="AB49" s="558"/>
      <c r="AC49" s="558"/>
      <c r="AD49" s="554"/>
      <c r="AE49" s="554"/>
      <c r="AF49" s="554"/>
      <c r="AG49" s="554"/>
      <c r="AH49" s="554"/>
      <c r="AI49" s="554"/>
      <c r="AJ49" s="554"/>
    </row>
    <row r="50" spans="1:36" s="493" customFormat="1" ht="22.5">
      <c r="A50" s="1309"/>
      <c r="B50" s="1309">
        <v>1</v>
      </c>
      <c r="C50" s="813"/>
      <c r="D50" s="813"/>
      <c r="E50" s="815"/>
      <c r="F50" s="815"/>
      <c r="G50" s="815"/>
      <c r="H50" s="815"/>
      <c r="I50" s="810"/>
      <c r="J50" s="809"/>
      <c r="K50" s="812"/>
      <c r="L50" s="562" t="e">
        <f ca="1">mergeValue(A50) &amp;"."&amp; mergeValue(B50)</f>
        <v>#NAME?</v>
      </c>
      <c r="M50" s="516" t="s">
        <v>15</v>
      </c>
      <c r="N50" s="615"/>
      <c r="O50" s="1379"/>
      <c r="P50" s="1380"/>
      <c r="Q50" s="1380"/>
      <c r="R50" s="1380"/>
      <c r="S50" s="1380"/>
      <c r="T50" s="1380"/>
      <c r="U50" s="1380"/>
      <c r="V50" s="1381"/>
      <c r="W50" s="1130" t="s">
        <v>459</v>
      </c>
      <c r="X50" s="554"/>
      <c r="Y50" s="558"/>
      <c r="Z50" s="558" t="str">
        <f t="shared" si="1"/>
        <v>Территория действия тарифа</v>
      </c>
      <c r="AA50" s="558"/>
      <c r="AB50" s="558"/>
      <c r="AC50" s="558"/>
      <c r="AD50" s="554"/>
      <c r="AE50" s="554"/>
      <c r="AF50" s="554"/>
      <c r="AG50" s="554"/>
      <c r="AH50" s="554"/>
      <c r="AI50" s="554"/>
      <c r="AJ50" s="554"/>
    </row>
    <row r="51" spans="1:36" s="493" customFormat="1" ht="22.5">
      <c r="A51" s="1309"/>
      <c r="B51" s="1309"/>
      <c r="C51" s="1309">
        <v>1</v>
      </c>
      <c r="D51" s="813"/>
      <c r="E51" s="815"/>
      <c r="F51" s="815"/>
      <c r="G51" s="815"/>
      <c r="H51" s="815"/>
      <c r="I51" s="817"/>
      <c r="J51" s="809"/>
      <c r="K51" s="812"/>
      <c r="L51" s="562" t="e">
        <f ca="1">mergeValue(A51) &amp;"."&amp; mergeValue(B51)&amp;"."&amp; mergeValue(C51)</f>
        <v>#NAME?</v>
      </c>
      <c r="M51" s="517" t="s">
        <v>7</v>
      </c>
      <c r="N51" s="615"/>
      <c r="O51" s="1379"/>
      <c r="P51" s="1380"/>
      <c r="Q51" s="1380"/>
      <c r="R51" s="1380"/>
      <c r="S51" s="1380"/>
      <c r="T51" s="1380"/>
      <c r="U51" s="1380"/>
      <c r="V51" s="1381"/>
      <c r="W51" s="1130" t="s">
        <v>600</v>
      </c>
      <c r="X51" s="554"/>
      <c r="Y51" s="558"/>
      <c r="Z51" s="558" t="str">
        <f t="shared" si="1"/>
        <v xml:space="preserve">Наименование системы теплоснабжения </v>
      </c>
      <c r="AA51" s="558"/>
      <c r="AB51" s="558"/>
      <c r="AC51" s="558"/>
      <c r="AD51" s="554"/>
      <c r="AE51" s="554"/>
      <c r="AF51" s="554"/>
      <c r="AG51" s="554"/>
      <c r="AH51" s="554"/>
      <c r="AI51" s="554"/>
      <c r="AJ51" s="554"/>
    </row>
    <row r="52" spans="1:36" s="493" customFormat="1" ht="22.5">
      <c r="A52" s="1309"/>
      <c r="B52" s="1309"/>
      <c r="C52" s="1309"/>
      <c r="D52" s="1309">
        <v>1</v>
      </c>
      <c r="E52" s="815"/>
      <c r="F52" s="815"/>
      <c r="G52" s="815"/>
      <c r="H52" s="815"/>
      <c r="I52" s="817"/>
      <c r="J52" s="809"/>
      <c r="K52" s="812"/>
      <c r="L52" s="562" t="e">
        <f ca="1">mergeValue(A52) &amp;"."&amp; mergeValue(B52)&amp;"."&amp; mergeValue(C52)&amp;"."&amp; mergeValue(D52)</f>
        <v>#NAME?</v>
      </c>
      <c r="M52" s="518" t="s">
        <v>21</v>
      </c>
      <c r="N52" s="615"/>
      <c r="O52" s="1379"/>
      <c r="P52" s="1380"/>
      <c r="Q52" s="1380"/>
      <c r="R52" s="1380"/>
      <c r="S52" s="1380"/>
      <c r="T52" s="1380"/>
      <c r="U52" s="1380"/>
      <c r="V52" s="1381"/>
      <c r="W52" s="1130" t="s">
        <v>601</v>
      </c>
      <c r="X52" s="554"/>
      <c r="Y52" s="558"/>
      <c r="Z52" s="558" t="str">
        <f t="shared" si="1"/>
        <v xml:space="preserve">Источник тепловой энергии  </v>
      </c>
      <c r="AA52" s="558"/>
      <c r="AB52" s="558"/>
      <c r="AC52" s="558"/>
      <c r="AD52" s="554"/>
      <c r="AE52" s="554"/>
      <c r="AF52" s="554"/>
      <c r="AG52" s="554"/>
      <c r="AH52" s="554"/>
      <c r="AI52" s="554"/>
      <c r="AJ52" s="554"/>
    </row>
    <row r="53" spans="1:36" s="493" customFormat="1" ht="78.75">
      <c r="A53" s="1309"/>
      <c r="B53" s="1309"/>
      <c r="C53" s="1309"/>
      <c r="D53" s="1309"/>
      <c r="E53" s="1309">
        <v>1</v>
      </c>
      <c r="F53" s="815"/>
      <c r="G53" s="815"/>
      <c r="H53" s="813">
        <v>1</v>
      </c>
      <c r="I53" s="1309">
        <v>1</v>
      </c>
      <c r="J53" s="815"/>
      <c r="K53" s="820"/>
      <c r="L53" s="562" t="e">
        <f ca="1">mergeValue(A53) &amp;"."&amp; mergeValue(B53)&amp;"."&amp; mergeValue(C53)&amp;"."&amp; mergeValue(D53)&amp;"."&amp; mergeValue(E53)</f>
        <v>#NAME?</v>
      </c>
      <c r="M53" s="524" t="s">
        <v>8</v>
      </c>
      <c r="N53" s="615"/>
      <c r="O53" s="1312"/>
      <c r="P53" s="1313"/>
      <c r="Q53" s="1313"/>
      <c r="R53" s="1313"/>
      <c r="S53" s="1313"/>
      <c r="T53" s="1313"/>
      <c r="U53" s="1313"/>
      <c r="V53" s="1314"/>
      <c r="W53" s="1130" t="s">
        <v>719</v>
      </c>
      <c r="X53" s="554"/>
      <c r="Y53" s="558"/>
      <c r="Z53" s="558" t="str">
        <f t="shared" si="1"/>
        <v>Схема подключения теплопотребляющей установки к коллектору источника тепловой энергии</v>
      </c>
      <c r="AA53" s="558"/>
      <c r="AB53" s="558"/>
      <c r="AC53" s="558"/>
      <c r="AD53" s="554"/>
      <c r="AE53" s="554"/>
      <c r="AF53" s="554"/>
      <c r="AG53" s="554"/>
      <c r="AH53" s="554"/>
      <c r="AI53" s="554"/>
      <c r="AJ53" s="554"/>
    </row>
    <row r="54" spans="1:36" s="493" customFormat="1" ht="33.75">
      <c r="A54" s="1309"/>
      <c r="B54" s="1309"/>
      <c r="C54" s="1309"/>
      <c r="D54" s="1309"/>
      <c r="E54" s="1309"/>
      <c r="F54" s="1309">
        <v>1</v>
      </c>
      <c r="G54" s="813"/>
      <c r="H54" s="813"/>
      <c r="I54" s="1309"/>
      <c r="J54" s="1309">
        <v>1</v>
      </c>
      <c r="K54" s="821"/>
      <c r="L54" s="562" t="e">
        <f ca="1">mergeValue(A54) &amp;"."&amp; mergeValue(B54)&amp;"."&amp; mergeValue(C54)&amp;"."&amp; mergeValue(D54)&amp;"."&amp; mergeValue(E54)&amp;"."&amp; mergeValue(F54)</f>
        <v>#NAME?</v>
      </c>
      <c r="M54" s="525" t="s">
        <v>9</v>
      </c>
      <c r="N54" s="615"/>
      <c r="O54" s="1312"/>
      <c r="P54" s="1313"/>
      <c r="Q54" s="1313"/>
      <c r="R54" s="1313"/>
      <c r="S54" s="1313"/>
      <c r="T54" s="1313"/>
      <c r="U54" s="1313"/>
      <c r="V54" s="1314"/>
      <c r="W54" s="1130" t="s">
        <v>720</v>
      </c>
      <c r="X54" s="554"/>
      <c r="Y54" s="558"/>
      <c r="Z54" s="558" t="str">
        <f t="shared" si="1"/>
        <v>Группа потребителей</v>
      </c>
      <c r="AA54" s="558"/>
      <c r="AB54" s="558"/>
      <c r="AC54" s="558"/>
      <c r="AD54" s="554"/>
      <c r="AE54" s="554"/>
      <c r="AF54" s="554"/>
      <c r="AG54" s="554"/>
      <c r="AH54" s="554"/>
      <c r="AI54" s="554"/>
      <c r="AJ54" s="554"/>
    </row>
    <row r="55" spans="1:36" s="493" customFormat="1" ht="122.1" customHeight="1">
      <c r="A55" s="1309"/>
      <c r="B55" s="1309"/>
      <c r="C55" s="1309"/>
      <c r="D55" s="1309"/>
      <c r="E55" s="1309"/>
      <c r="F55" s="1309"/>
      <c r="G55" s="813">
        <v>1</v>
      </c>
      <c r="H55" s="813"/>
      <c r="I55" s="1309"/>
      <c r="J55" s="1309"/>
      <c r="K55" s="821">
        <v>1</v>
      </c>
      <c r="L55" s="562" t="e">
        <f ca="1">mergeValue(A55) &amp;"."&amp; mergeValue(B55)&amp;"."&amp; mergeValue(C55)&amp;"."&amp; mergeValue(D55)&amp;"."&amp; mergeValue(E55)&amp;"."&amp; mergeValue(F55)&amp;"."&amp; mergeValue(G55)</f>
        <v>#NAME?</v>
      </c>
      <c r="M55" s="1016"/>
      <c r="N55" s="615"/>
      <c r="O55" s="532"/>
      <c r="P55" s="532"/>
      <c r="Q55" s="1040"/>
      <c r="R55" s="1304"/>
      <c r="S55" s="1305" t="s">
        <v>83</v>
      </c>
      <c r="T55" s="1304"/>
      <c r="U55" s="1305" t="s">
        <v>83</v>
      </c>
      <c r="V55" s="532"/>
      <c r="W55" s="1279" t="s">
        <v>721</v>
      </c>
      <c r="X55" s="554" t="e">
        <f ca="1">strCheckDate(O56:V56)</f>
        <v>#NAME?</v>
      </c>
      <c r="Y55" s="558"/>
      <c r="Z55" s="558" t="str">
        <f t="shared" si="1"/>
        <v/>
      </c>
      <c r="AA55" s="558"/>
      <c r="AB55" s="558"/>
      <c r="AC55" s="558"/>
      <c r="AD55" s="554"/>
      <c r="AE55" s="554"/>
      <c r="AF55" s="554"/>
      <c r="AG55" s="554"/>
      <c r="AH55" s="554"/>
      <c r="AI55" s="554"/>
      <c r="AJ55" s="554"/>
    </row>
    <row r="56" spans="1:36" s="493" customFormat="1" ht="14.25" hidden="1" customHeight="1">
      <c r="A56" s="1309"/>
      <c r="B56" s="1309"/>
      <c r="C56" s="1309"/>
      <c r="D56" s="1309"/>
      <c r="E56" s="1309"/>
      <c r="F56" s="1309"/>
      <c r="G56" s="813"/>
      <c r="H56" s="813"/>
      <c r="I56" s="1309"/>
      <c r="J56" s="1309"/>
      <c r="K56" s="821"/>
      <c r="L56" s="569"/>
      <c r="M56" s="615"/>
      <c r="N56" s="615"/>
      <c r="O56" s="532"/>
      <c r="P56" s="532"/>
      <c r="Q56" s="553" t="str">
        <f>R55 &amp; "-" &amp; T55</f>
        <v>-</v>
      </c>
      <c r="R56" s="1304"/>
      <c r="S56" s="1305"/>
      <c r="T56" s="1304"/>
      <c r="U56" s="1305"/>
      <c r="V56" s="532"/>
      <c r="W56" s="1280"/>
      <c r="X56" s="554"/>
      <c r="Y56" s="558"/>
      <c r="Z56" s="558" t="str">
        <f t="shared" si="1"/>
        <v/>
      </c>
      <c r="AA56" s="558"/>
      <c r="AB56" s="558"/>
      <c r="AC56" s="558"/>
      <c r="AD56" s="554"/>
      <c r="AE56" s="554"/>
      <c r="AF56" s="554"/>
      <c r="AG56" s="554"/>
      <c r="AH56" s="554"/>
      <c r="AI56" s="554"/>
      <c r="AJ56" s="554"/>
    </row>
    <row r="57" spans="1:36" s="493" customFormat="1" ht="15" customHeight="1">
      <c r="A57" s="1309"/>
      <c r="B57" s="1309"/>
      <c r="C57" s="1309"/>
      <c r="D57" s="1309"/>
      <c r="E57" s="1309"/>
      <c r="F57" s="1309"/>
      <c r="G57" s="815"/>
      <c r="H57" s="813"/>
      <c r="I57" s="1309"/>
      <c r="J57" s="1309"/>
      <c r="K57" s="820"/>
      <c r="L57" s="508"/>
      <c r="M57" s="527" t="s">
        <v>24</v>
      </c>
      <c r="N57" s="534"/>
      <c r="O57" s="534"/>
      <c r="P57" s="534"/>
      <c r="Q57" s="534"/>
      <c r="R57" s="534"/>
      <c r="S57" s="534"/>
      <c r="T57" s="534"/>
      <c r="U57" s="534"/>
      <c r="V57" s="530"/>
      <c r="W57" s="1281"/>
      <c r="X57" s="554"/>
      <c r="Y57" s="558"/>
      <c r="Z57" s="558" t="str">
        <f t="shared" si="1"/>
        <v>Добавить вид теплоносителя (параметры теплоносителя)</v>
      </c>
      <c r="AA57" s="558"/>
      <c r="AB57" s="558"/>
      <c r="AC57" s="558"/>
      <c r="AD57" s="554"/>
      <c r="AE57" s="554"/>
      <c r="AF57" s="554"/>
      <c r="AG57" s="554"/>
      <c r="AH57" s="554"/>
      <c r="AI57" s="554"/>
      <c r="AJ57" s="554"/>
    </row>
    <row r="58" spans="1:36" s="493" customFormat="1" ht="15" customHeight="1">
      <c r="A58" s="1309"/>
      <c r="B58" s="1309"/>
      <c r="C58" s="1309"/>
      <c r="D58" s="1309"/>
      <c r="E58" s="1309"/>
      <c r="F58" s="815"/>
      <c r="G58" s="815"/>
      <c r="H58" s="813"/>
      <c r="I58" s="1309"/>
      <c r="J58" s="815"/>
      <c r="K58" s="820"/>
      <c r="L58" s="508"/>
      <c r="M58" s="526" t="s">
        <v>10</v>
      </c>
      <c r="N58" s="534"/>
      <c r="O58" s="534"/>
      <c r="P58" s="534"/>
      <c r="Q58" s="534"/>
      <c r="R58" s="534"/>
      <c r="S58" s="534"/>
      <c r="T58" s="534"/>
      <c r="U58" s="533"/>
      <c r="V58" s="534"/>
      <c r="W58" s="634"/>
      <c r="X58" s="554"/>
      <c r="Y58" s="558"/>
      <c r="Z58" s="558" t="str">
        <f t="shared" si="1"/>
        <v>Добавить группу потребителей</v>
      </c>
      <c r="AA58" s="558"/>
      <c r="AB58" s="558"/>
      <c r="AC58" s="558"/>
      <c r="AD58" s="554"/>
      <c r="AE58" s="554"/>
      <c r="AF58" s="554"/>
      <c r="AG58" s="554"/>
      <c r="AH58" s="554"/>
      <c r="AI58" s="554"/>
      <c r="AJ58" s="554"/>
    </row>
    <row r="59" spans="1:36" s="493" customFormat="1" ht="15" customHeight="1">
      <c r="A59" s="1309"/>
      <c r="B59" s="1309"/>
      <c r="C59" s="1309"/>
      <c r="D59" s="1309"/>
      <c r="E59" s="819"/>
      <c r="F59" s="815"/>
      <c r="G59" s="815"/>
      <c r="H59" s="815"/>
      <c r="I59" s="811"/>
      <c r="J59" s="808"/>
      <c r="K59" s="818"/>
      <c r="L59" s="508"/>
      <c r="M59" s="521" t="s">
        <v>11</v>
      </c>
      <c r="N59" s="534"/>
      <c r="O59" s="534"/>
      <c r="P59" s="534"/>
      <c r="Q59" s="534"/>
      <c r="R59" s="534"/>
      <c r="S59" s="534"/>
      <c r="T59" s="534"/>
      <c r="U59" s="533"/>
      <c r="V59" s="534"/>
      <c r="W59" s="634"/>
      <c r="X59" s="554"/>
      <c r="Y59" s="558"/>
      <c r="Z59" s="558" t="str">
        <f t="shared" si="1"/>
        <v>Добавить схему подключения</v>
      </c>
      <c r="AA59" s="558"/>
      <c r="AB59" s="558"/>
      <c r="AC59" s="558"/>
      <c r="AD59" s="554"/>
      <c r="AE59" s="554"/>
      <c r="AF59" s="554"/>
      <c r="AG59" s="554"/>
      <c r="AH59" s="554"/>
      <c r="AI59" s="554"/>
      <c r="AJ59" s="554"/>
    </row>
    <row r="60" spans="1:36" s="493" customFormat="1" ht="15" customHeight="1">
      <c r="A60" s="1309"/>
      <c r="B60" s="1309"/>
      <c r="C60" s="1309"/>
      <c r="D60" s="819"/>
      <c r="E60" s="819"/>
      <c r="F60" s="815"/>
      <c r="G60" s="815"/>
      <c r="H60" s="815"/>
      <c r="I60" s="811"/>
      <c r="J60" s="808"/>
      <c r="K60" s="818"/>
      <c r="L60" s="508"/>
      <c r="M60" s="520" t="s">
        <v>16</v>
      </c>
      <c r="N60" s="534"/>
      <c r="O60" s="534"/>
      <c r="P60" s="534"/>
      <c r="Q60" s="534"/>
      <c r="R60" s="534"/>
      <c r="S60" s="534"/>
      <c r="T60" s="534"/>
      <c r="U60" s="533"/>
      <c r="V60" s="534"/>
      <c r="W60" s="634"/>
      <c r="X60" s="554"/>
      <c r="Y60" s="558"/>
      <c r="Z60" s="558" t="str">
        <f t="shared" si="1"/>
        <v>Добавить источник тепловой энергии</v>
      </c>
      <c r="AA60" s="558"/>
      <c r="AB60" s="558"/>
      <c r="AC60" s="558"/>
      <c r="AD60" s="554"/>
      <c r="AE60" s="554"/>
      <c r="AF60" s="554"/>
      <c r="AG60" s="554"/>
      <c r="AH60" s="554"/>
      <c r="AI60" s="554"/>
      <c r="AJ60" s="554"/>
    </row>
    <row r="61" spans="1:36" s="493" customFormat="1" ht="15" customHeight="1">
      <c r="A61" s="1309"/>
      <c r="B61" s="1309"/>
      <c r="C61" s="819"/>
      <c r="D61" s="819"/>
      <c r="E61" s="819"/>
      <c r="F61" s="819"/>
      <c r="G61" s="824"/>
      <c r="H61" s="811"/>
      <c r="I61" s="822"/>
      <c r="J61" s="808"/>
      <c r="K61" s="823"/>
      <c r="L61" s="508"/>
      <c r="M61" s="519" t="s">
        <v>17</v>
      </c>
      <c r="N61" s="534"/>
      <c r="O61" s="534"/>
      <c r="P61" s="534"/>
      <c r="Q61" s="534"/>
      <c r="R61" s="534"/>
      <c r="S61" s="534"/>
      <c r="T61" s="534"/>
      <c r="U61" s="533"/>
      <c r="V61" s="534"/>
      <c r="W61" s="634"/>
      <c r="X61" s="554"/>
      <c r="Y61" s="558"/>
      <c r="Z61" s="558" t="str">
        <f t="shared" si="1"/>
        <v>Добавить наименование системы теплоснабжения</v>
      </c>
      <c r="AA61" s="558"/>
      <c r="AB61" s="558"/>
      <c r="AC61" s="558"/>
      <c r="AD61" s="554"/>
      <c r="AE61" s="554"/>
      <c r="AF61" s="554"/>
      <c r="AG61" s="554"/>
      <c r="AH61" s="554"/>
      <c r="AI61" s="554"/>
      <c r="AJ61" s="554"/>
    </row>
    <row r="62" spans="1:36" s="493" customFormat="1" ht="15" customHeight="1">
      <c r="A62" s="1309"/>
      <c r="B62" s="819"/>
      <c r="C62" s="819"/>
      <c r="D62" s="819"/>
      <c r="E62" s="819"/>
      <c r="F62" s="819"/>
      <c r="G62" s="824"/>
      <c r="H62" s="811"/>
      <c r="I62" s="811"/>
      <c r="J62" s="808"/>
      <c r="K62" s="818"/>
      <c r="L62" s="508"/>
      <c r="M62" s="528" t="s">
        <v>18</v>
      </c>
      <c r="N62" s="534"/>
      <c r="O62" s="534"/>
      <c r="P62" s="534"/>
      <c r="Q62" s="534"/>
      <c r="R62" s="534"/>
      <c r="S62" s="534"/>
      <c r="T62" s="534"/>
      <c r="U62" s="533"/>
      <c r="V62" s="534"/>
      <c r="W62" s="634"/>
      <c r="X62" s="554"/>
      <c r="Y62" s="558"/>
      <c r="Z62" s="558" t="str">
        <f t="shared" si="1"/>
        <v>Добавить территорию действия тарифа</v>
      </c>
      <c r="AA62" s="558"/>
      <c r="AB62" s="558"/>
      <c r="AC62" s="558"/>
      <c r="AD62" s="554"/>
      <c r="AE62" s="554"/>
      <c r="AF62" s="554"/>
      <c r="AG62" s="554"/>
      <c r="AH62" s="554"/>
      <c r="AI62" s="554"/>
      <c r="AJ62" s="554"/>
    </row>
    <row r="63" spans="1:36" s="492" customFormat="1" ht="15" customHeight="1">
      <c r="A63" s="807"/>
      <c r="B63" s="807"/>
      <c r="C63" s="807"/>
      <c r="D63" s="807"/>
      <c r="E63" s="807"/>
      <c r="F63" s="807"/>
      <c r="G63" s="807"/>
      <c r="H63" s="807"/>
      <c r="I63" s="807"/>
      <c r="J63" s="807"/>
      <c r="K63" s="807"/>
      <c r="L63" s="462"/>
      <c r="M63" s="535" t="s">
        <v>308</v>
      </c>
      <c r="N63" s="534"/>
      <c r="O63" s="534"/>
      <c r="P63" s="534"/>
      <c r="Q63" s="534"/>
      <c r="R63" s="534"/>
      <c r="S63" s="534"/>
      <c r="T63" s="534"/>
      <c r="U63" s="533"/>
      <c r="V63" s="728"/>
      <c r="W63" s="728"/>
      <c r="X63" s="728"/>
      <c r="Y63" s="728"/>
      <c r="Z63" s="728"/>
      <c r="AA63" s="728"/>
      <c r="AB63" s="727"/>
      <c r="AC63" s="728"/>
      <c r="AD63" s="634"/>
      <c r="AE63" s="556"/>
      <c r="AF63" s="556"/>
      <c r="AG63" s="556"/>
      <c r="AH63" s="556"/>
    </row>
    <row r="64" spans="1:36" ht="18.75" customHeight="1">
      <c r="X64" s="196"/>
      <c r="Y64" s="196"/>
      <c r="Z64" s="196"/>
      <c r="AA64" s="196"/>
      <c r="AB64" s="196"/>
      <c r="AC64" s="196"/>
      <c r="AD64" s="196"/>
      <c r="AE64" s="196"/>
      <c r="AF64" s="196"/>
      <c r="AG64" s="196"/>
      <c r="AH64" s="196"/>
      <c r="AI64" s="196"/>
      <c r="AJ64" s="196"/>
    </row>
    <row r="65" spans="1:36" s="34" customFormat="1" ht="17.100000000000001" customHeight="1">
      <c r="A65" s="34" t="s">
        <v>12</v>
      </c>
      <c r="C65" s="34" t="s">
        <v>49</v>
      </c>
      <c r="V65" s="151"/>
      <c r="X65" s="209"/>
      <c r="Y65" s="209"/>
      <c r="Z65" s="209"/>
      <c r="AA65" s="209"/>
      <c r="AB65" s="209"/>
      <c r="AC65" s="209"/>
      <c r="AD65" s="209"/>
      <c r="AE65" s="209"/>
      <c r="AF65" s="209"/>
      <c r="AG65" s="209"/>
      <c r="AH65" s="209"/>
      <c r="AI65" s="209"/>
      <c r="AJ65" s="209"/>
    </row>
    <row r="66" spans="1:36" ht="17.100000000000001" customHeight="1">
      <c r="L66" s="116"/>
      <c r="M66" s="116"/>
      <c r="N66" s="116"/>
      <c r="O66" s="116"/>
      <c r="P66" s="116"/>
      <c r="Q66" s="116"/>
      <c r="R66" s="116"/>
      <c r="S66" s="116"/>
      <c r="T66" s="116"/>
      <c r="U66" s="116"/>
      <c r="V66" s="116"/>
      <c r="W66" s="116"/>
      <c r="X66" s="196"/>
      <c r="Y66" s="196"/>
      <c r="Z66" s="196"/>
      <c r="AA66" s="196"/>
      <c r="AB66" s="196"/>
      <c r="AC66" s="196"/>
      <c r="AD66" s="196"/>
      <c r="AE66" s="196"/>
      <c r="AF66" s="196"/>
      <c r="AG66" s="196"/>
      <c r="AH66" s="196"/>
      <c r="AI66" s="196"/>
      <c r="AJ66" s="196"/>
    </row>
    <row r="67" spans="1:36" s="493" customFormat="1" ht="22.5">
      <c r="A67" s="1309">
        <v>1</v>
      </c>
      <c r="B67" s="831"/>
      <c r="C67" s="831"/>
      <c r="D67" s="831"/>
      <c r="E67" s="832"/>
      <c r="F67" s="833"/>
      <c r="G67" s="833"/>
      <c r="H67" s="833"/>
      <c r="I67" s="834"/>
      <c r="J67" s="829"/>
      <c r="K67" s="836"/>
      <c r="L67" s="562" t="e">
        <f ca="1">mergeValue(A67)</f>
        <v>#NAME?</v>
      </c>
      <c r="M67" s="610" t="s">
        <v>19</v>
      </c>
      <c r="N67" s="615"/>
      <c r="O67" s="1379"/>
      <c r="P67" s="1380"/>
      <c r="Q67" s="1380"/>
      <c r="R67" s="1380"/>
      <c r="S67" s="1380"/>
      <c r="T67" s="1380"/>
      <c r="U67" s="1380"/>
      <c r="V67" s="1381"/>
      <c r="W67" s="1130" t="s">
        <v>718</v>
      </c>
      <c r="X67" s="554"/>
      <c r="Y67" s="558"/>
      <c r="Z67" s="558" t="str">
        <f t="shared" ref="Z67:Z80" si="2">IF(M67="","",M67 )</f>
        <v>Наименование тарифа</v>
      </c>
      <c r="AA67" s="558"/>
      <c r="AB67" s="558"/>
      <c r="AC67" s="558"/>
      <c r="AD67" s="554"/>
      <c r="AE67" s="554"/>
      <c r="AF67" s="554"/>
      <c r="AG67" s="554"/>
      <c r="AH67" s="554"/>
      <c r="AI67" s="554"/>
      <c r="AJ67" s="554"/>
    </row>
    <row r="68" spans="1:36" s="493" customFormat="1" ht="22.5">
      <c r="A68" s="1309"/>
      <c r="B68" s="1309">
        <v>1</v>
      </c>
      <c r="C68" s="831"/>
      <c r="D68" s="831"/>
      <c r="E68" s="833"/>
      <c r="F68" s="833"/>
      <c r="G68" s="833"/>
      <c r="H68" s="833"/>
      <c r="I68" s="828"/>
      <c r="J68" s="827"/>
      <c r="K68" s="830"/>
      <c r="L68" s="562" t="e">
        <f ca="1">mergeValue(A68) &amp;"."&amp; mergeValue(B68)</f>
        <v>#NAME?</v>
      </c>
      <c r="M68" s="516" t="s">
        <v>15</v>
      </c>
      <c r="N68" s="615"/>
      <c r="O68" s="1379"/>
      <c r="P68" s="1380"/>
      <c r="Q68" s="1380"/>
      <c r="R68" s="1380"/>
      <c r="S68" s="1380"/>
      <c r="T68" s="1380"/>
      <c r="U68" s="1380"/>
      <c r="V68" s="1381"/>
      <c r="W68" s="1130" t="s">
        <v>459</v>
      </c>
      <c r="X68" s="554"/>
      <c r="Y68" s="558"/>
      <c r="Z68" s="558" t="str">
        <f t="shared" si="2"/>
        <v>Территория действия тарифа</v>
      </c>
      <c r="AA68" s="558"/>
      <c r="AB68" s="558"/>
      <c r="AC68" s="558"/>
      <c r="AD68" s="554"/>
      <c r="AE68" s="554"/>
      <c r="AF68" s="554"/>
      <c r="AG68" s="554"/>
      <c r="AH68" s="554"/>
      <c r="AI68" s="554"/>
      <c r="AJ68" s="554"/>
    </row>
    <row r="69" spans="1:36" s="493" customFormat="1" ht="22.5">
      <c r="A69" s="1309"/>
      <c r="B69" s="1309"/>
      <c r="C69" s="1309">
        <v>1</v>
      </c>
      <c r="D69" s="831"/>
      <c r="E69" s="833"/>
      <c r="F69" s="833"/>
      <c r="G69" s="833"/>
      <c r="H69" s="833"/>
      <c r="I69" s="835"/>
      <c r="J69" s="827"/>
      <c r="K69" s="830"/>
      <c r="L69" s="562" t="e">
        <f ca="1">mergeValue(A69) &amp;"."&amp; mergeValue(B69)&amp;"."&amp; mergeValue(C69)</f>
        <v>#NAME?</v>
      </c>
      <c r="M69" s="517" t="s">
        <v>7</v>
      </c>
      <c r="N69" s="615"/>
      <c r="O69" s="1379"/>
      <c r="P69" s="1380"/>
      <c r="Q69" s="1380"/>
      <c r="R69" s="1380"/>
      <c r="S69" s="1380"/>
      <c r="T69" s="1380"/>
      <c r="U69" s="1380"/>
      <c r="V69" s="1381"/>
      <c r="W69" s="1130" t="s">
        <v>600</v>
      </c>
      <c r="X69" s="554"/>
      <c r="Y69" s="558"/>
      <c r="Z69" s="558" t="str">
        <f t="shared" si="2"/>
        <v xml:space="preserve">Наименование системы теплоснабжения </v>
      </c>
      <c r="AA69" s="558"/>
      <c r="AB69" s="558"/>
      <c r="AC69" s="558"/>
      <c r="AD69" s="554"/>
      <c r="AE69" s="554"/>
      <c r="AF69" s="554"/>
      <c r="AG69" s="554"/>
      <c r="AH69" s="554"/>
      <c r="AI69" s="554"/>
      <c r="AJ69" s="554"/>
    </row>
    <row r="70" spans="1:36" s="493" customFormat="1" ht="22.5">
      <c r="A70" s="1309"/>
      <c r="B70" s="1309"/>
      <c r="C70" s="1309"/>
      <c r="D70" s="1309">
        <v>1</v>
      </c>
      <c r="E70" s="833"/>
      <c r="F70" s="833"/>
      <c r="G70" s="833"/>
      <c r="H70" s="833"/>
      <c r="I70" s="835"/>
      <c r="J70" s="827"/>
      <c r="K70" s="830"/>
      <c r="L70" s="562" t="e">
        <f ca="1">mergeValue(A70) &amp;"."&amp; mergeValue(B70)&amp;"."&amp; mergeValue(C70)&amp;"."&amp; mergeValue(D70)</f>
        <v>#NAME?</v>
      </c>
      <c r="M70" s="518" t="s">
        <v>21</v>
      </c>
      <c r="N70" s="615"/>
      <c r="O70" s="1379"/>
      <c r="P70" s="1380"/>
      <c r="Q70" s="1380"/>
      <c r="R70" s="1380"/>
      <c r="S70" s="1380"/>
      <c r="T70" s="1380"/>
      <c r="U70" s="1380"/>
      <c r="V70" s="1381"/>
      <c r="W70" s="1130" t="s">
        <v>601</v>
      </c>
      <c r="X70" s="554"/>
      <c r="Y70" s="558"/>
      <c r="Z70" s="558" t="str">
        <f t="shared" si="2"/>
        <v xml:space="preserve">Источник тепловой энергии  </v>
      </c>
      <c r="AA70" s="558"/>
      <c r="AB70" s="558"/>
      <c r="AC70" s="558"/>
      <c r="AD70" s="554"/>
      <c r="AE70" s="554"/>
      <c r="AF70" s="554"/>
      <c r="AG70" s="554"/>
      <c r="AH70" s="554"/>
      <c r="AI70" s="554"/>
      <c r="AJ70" s="554"/>
    </row>
    <row r="71" spans="1:36" s="493" customFormat="1" ht="78.75">
      <c r="A71" s="1309"/>
      <c r="B71" s="1309"/>
      <c r="C71" s="1309"/>
      <c r="D71" s="1309"/>
      <c r="E71" s="1309">
        <v>1</v>
      </c>
      <c r="F71" s="833"/>
      <c r="G71" s="833"/>
      <c r="H71" s="831">
        <v>1</v>
      </c>
      <c r="I71" s="1309">
        <v>1</v>
      </c>
      <c r="J71" s="833"/>
      <c r="K71" s="838"/>
      <c r="L71" s="562" t="e">
        <f ca="1">mergeValue(A71) &amp;"."&amp; mergeValue(B71)&amp;"."&amp; mergeValue(C71)&amp;"."&amp; mergeValue(D71)&amp;"."&amp; mergeValue(E71)</f>
        <v>#NAME?</v>
      </c>
      <c r="M71" s="524" t="s">
        <v>8</v>
      </c>
      <c r="N71" s="615"/>
      <c r="O71" s="1312"/>
      <c r="P71" s="1313"/>
      <c r="Q71" s="1313"/>
      <c r="R71" s="1313"/>
      <c r="S71" s="1313"/>
      <c r="T71" s="1313"/>
      <c r="U71" s="1313"/>
      <c r="V71" s="1314"/>
      <c r="W71" s="1130" t="s">
        <v>719</v>
      </c>
      <c r="X71" s="554"/>
      <c r="Y71" s="558"/>
      <c r="Z71" s="558" t="str">
        <f t="shared" si="2"/>
        <v>Схема подключения теплопотребляющей установки к коллектору источника тепловой энергии</v>
      </c>
      <c r="AA71" s="558"/>
      <c r="AB71" s="558"/>
      <c r="AC71" s="558"/>
      <c r="AD71" s="554"/>
      <c r="AE71" s="554"/>
      <c r="AF71" s="554"/>
      <c r="AG71" s="554"/>
      <c r="AH71" s="554"/>
      <c r="AI71" s="554"/>
      <c r="AJ71" s="554"/>
    </row>
    <row r="72" spans="1:36" s="493" customFormat="1" ht="33.75">
      <c r="A72" s="1309"/>
      <c r="B72" s="1309"/>
      <c r="C72" s="1309"/>
      <c r="D72" s="1309"/>
      <c r="E72" s="1309"/>
      <c r="F72" s="1309">
        <v>1</v>
      </c>
      <c r="G72" s="831"/>
      <c r="H72" s="831"/>
      <c r="I72" s="1309"/>
      <c r="J72" s="1309">
        <v>1</v>
      </c>
      <c r="K72" s="839"/>
      <c r="L72" s="562" t="e">
        <f ca="1">mergeValue(A72) &amp;"."&amp; mergeValue(B72)&amp;"."&amp; mergeValue(C72)&amp;"."&amp; mergeValue(D72)&amp;"."&amp; mergeValue(E72)&amp;"."&amp; mergeValue(F72)</f>
        <v>#NAME?</v>
      </c>
      <c r="M72" s="525" t="s">
        <v>9</v>
      </c>
      <c r="N72" s="615"/>
      <c r="O72" s="1312"/>
      <c r="P72" s="1313"/>
      <c r="Q72" s="1313"/>
      <c r="R72" s="1313"/>
      <c r="S72" s="1313"/>
      <c r="T72" s="1313"/>
      <c r="U72" s="1313"/>
      <c r="V72" s="1314"/>
      <c r="W72" s="1130" t="s">
        <v>720</v>
      </c>
      <c r="X72" s="554"/>
      <c r="Y72" s="558"/>
      <c r="Z72" s="558" t="str">
        <f t="shared" si="2"/>
        <v>Группа потребителей</v>
      </c>
      <c r="AA72" s="558"/>
      <c r="AB72" s="558"/>
      <c r="AC72" s="558"/>
      <c r="AD72" s="554"/>
      <c r="AE72" s="554"/>
      <c r="AF72" s="554"/>
      <c r="AG72" s="554"/>
      <c r="AH72" s="554"/>
      <c r="AI72" s="554"/>
      <c r="AJ72" s="554"/>
    </row>
    <row r="73" spans="1:36" s="493" customFormat="1" ht="122.1" customHeight="1">
      <c r="A73" s="1309"/>
      <c r="B73" s="1309"/>
      <c r="C73" s="1309"/>
      <c r="D73" s="1309"/>
      <c r="E73" s="1309"/>
      <c r="F73" s="1309"/>
      <c r="G73" s="831">
        <v>1</v>
      </c>
      <c r="H73" s="831"/>
      <c r="I73" s="1309"/>
      <c r="J73" s="1309"/>
      <c r="K73" s="839">
        <v>1</v>
      </c>
      <c r="L73" s="562" t="e">
        <f ca="1">mergeValue(A73) &amp;"."&amp; mergeValue(B73)&amp;"."&amp; mergeValue(C73)&amp;"."&amp; mergeValue(D73)&amp;"."&amp; mergeValue(E73)&amp;"."&amp; mergeValue(F73)&amp;"."&amp; mergeValue(G73)</f>
        <v>#NAME?</v>
      </c>
      <c r="M73" s="1016"/>
      <c r="N73" s="615"/>
      <c r="O73" s="532"/>
      <c r="P73" s="532"/>
      <c r="Q73" s="1040"/>
      <c r="R73" s="1304"/>
      <c r="S73" s="1305" t="s">
        <v>83</v>
      </c>
      <c r="T73" s="1304"/>
      <c r="U73" s="1305" t="s">
        <v>83</v>
      </c>
      <c r="V73" s="532"/>
      <c r="W73" s="1279" t="s">
        <v>721</v>
      </c>
      <c r="X73" s="554" t="e">
        <f ca="1">strCheckDate(O74:V74)</f>
        <v>#NAME?</v>
      </c>
      <c r="Y73" s="558"/>
      <c r="Z73" s="558" t="str">
        <f t="shared" si="2"/>
        <v/>
      </c>
      <c r="AA73" s="558"/>
      <c r="AB73" s="558"/>
      <c r="AC73" s="558"/>
      <c r="AD73" s="554"/>
      <c r="AE73" s="554"/>
      <c r="AF73" s="554"/>
      <c r="AG73" s="554"/>
      <c r="AH73" s="554"/>
      <c r="AI73" s="554"/>
      <c r="AJ73" s="554"/>
    </row>
    <row r="74" spans="1:36" s="493" customFormat="1" ht="14.25" hidden="1" customHeight="1">
      <c r="A74" s="1309"/>
      <c r="B74" s="1309"/>
      <c r="C74" s="1309"/>
      <c r="D74" s="1309"/>
      <c r="E74" s="1309"/>
      <c r="F74" s="1309"/>
      <c r="G74" s="831"/>
      <c r="H74" s="831"/>
      <c r="I74" s="1309"/>
      <c r="J74" s="1309"/>
      <c r="K74" s="839"/>
      <c r="L74" s="569"/>
      <c r="M74" s="615"/>
      <c r="N74" s="615"/>
      <c r="O74" s="532"/>
      <c r="P74" s="532"/>
      <c r="Q74" s="553" t="str">
        <f>R73 &amp; "-" &amp; T73</f>
        <v>-</v>
      </c>
      <c r="R74" s="1304"/>
      <c r="S74" s="1305"/>
      <c r="T74" s="1304"/>
      <c r="U74" s="1305"/>
      <c r="V74" s="532"/>
      <c r="W74" s="1280"/>
      <c r="X74" s="554"/>
      <c r="Y74" s="558"/>
      <c r="Z74" s="558" t="str">
        <f t="shared" si="2"/>
        <v/>
      </c>
      <c r="AA74" s="558"/>
      <c r="AB74" s="558"/>
      <c r="AC74" s="558"/>
      <c r="AD74" s="554"/>
      <c r="AE74" s="554"/>
      <c r="AF74" s="554"/>
      <c r="AG74" s="554"/>
      <c r="AH74" s="554"/>
      <c r="AI74" s="554"/>
      <c r="AJ74" s="554"/>
    </row>
    <row r="75" spans="1:36" s="493" customFormat="1" ht="15" customHeight="1">
      <c r="A75" s="1309"/>
      <c r="B75" s="1309"/>
      <c r="C75" s="1309"/>
      <c r="D75" s="1309"/>
      <c r="E75" s="1309"/>
      <c r="F75" s="1309"/>
      <c r="G75" s="833"/>
      <c r="H75" s="831"/>
      <c r="I75" s="1309"/>
      <c r="J75" s="1309"/>
      <c r="K75" s="838"/>
      <c r="L75" s="508"/>
      <c r="M75" s="527" t="s">
        <v>24</v>
      </c>
      <c r="N75" s="534"/>
      <c r="O75" s="534"/>
      <c r="P75" s="534"/>
      <c r="Q75" s="534"/>
      <c r="R75" s="534"/>
      <c r="S75" s="534"/>
      <c r="T75" s="534"/>
      <c r="U75" s="534"/>
      <c r="V75" s="530"/>
      <c r="W75" s="1281"/>
      <c r="X75" s="554"/>
      <c r="Y75" s="558"/>
      <c r="Z75" s="558" t="str">
        <f t="shared" si="2"/>
        <v>Добавить вид теплоносителя (параметры теплоносителя)</v>
      </c>
      <c r="AA75" s="558"/>
      <c r="AB75" s="558"/>
      <c r="AC75" s="558"/>
      <c r="AD75" s="554"/>
      <c r="AE75" s="554"/>
      <c r="AF75" s="554"/>
      <c r="AG75" s="554"/>
      <c r="AH75" s="554"/>
      <c r="AI75" s="554"/>
      <c r="AJ75" s="554"/>
    </row>
    <row r="76" spans="1:36" s="493" customFormat="1" ht="15" customHeight="1">
      <c r="A76" s="1309"/>
      <c r="B76" s="1309"/>
      <c r="C76" s="1309"/>
      <c r="D76" s="1309"/>
      <c r="E76" s="1309"/>
      <c r="F76" s="833"/>
      <c r="G76" s="833"/>
      <c r="H76" s="831"/>
      <c r="I76" s="1309"/>
      <c r="J76" s="833"/>
      <c r="K76" s="838"/>
      <c r="L76" s="508"/>
      <c r="M76" s="526" t="s">
        <v>10</v>
      </c>
      <c r="N76" s="534"/>
      <c r="O76" s="534"/>
      <c r="P76" s="534"/>
      <c r="Q76" s="534"/>
      <c r="R76" s="534"/>
      <c r="S76" s="534"/>
      <c r="T76" s="534"/>
      <c r="U76" s="533"/>
      <c r="V76" s="534"/>
      <c r="W76" s="634"/>
      <c r="X76" s="554"/>
      <c r="Y76" s="558"/>
      <c r="Z76" s="558" t="str">
        <f t="shared" si="2"/>
        <v>Добавить группу потребителей</v>
      </c>
      <c r="AA76" s="558"/>
      <c r="AB76" s="558"/>
      <c r="AC76" s="558"/>
      <c r="AD76" s="554"/>
      <c r="AE76" s="554"/>
      <c r="AF76" s="554"/>
      <c r="AG76" s="554"/>
      <c r="AH76" s="554"/>
      <c r="AI76" s="554"/>
      <c r="AJ76" s="554"/>
    </row>
    <row r="77" spans="1:36" s="493" customFormat="1" ht="15" customHeight="1">
      <c r="A77" s="1309"/>
      <c r="B77" s="1309"/>
      <c r="C77" s="1309"/>
      <c r="D77" s="1309"/>
      <c r="E77" s="837"/>
      <c r="F77" s="833"/>
      <c r="G77" s="833"/>
      <c r="H77" s="833"/>
      <c r="I77" s="829"/>
      <c r="J77" s="826"/>
      <c r="K77" s="836"/>
      <c r="L77" s="508"/>
      <c r="M77" s="521" t="s">
        <v>11</v>
      </c>
      <c r="N77" s="534"/>
      <c r="O77" s="534"/>
      <c r="P77" s="534"/>
      <c r="Q77" s="534"/>
      <c r="R77" s="534"/>
      <c r="S77" s="534"/>
      <c r="T77" s="534"/>
      <c r="U77" s="533"/>
      <c r="V77" s="534"/>
      <c r="W77" s="634"/>
      <c r="X77" s="554"/>
      <c r="Y77" s="558"/>
      <c r="Z77" s="558" t="str">
        <f t="shared" si="2"/>
        <v>Добавить схему подключения</v>
      </c>
      <c r="AA77" s="558"/>
      <c r="AB77" s="558"/>
      <c r="AC77" s="558"/>
      <c r="AD77" s="554"/>
      <c r="AE77" s="554"/>
      <c r="AF77" s="554"/>
      <c r="AG77" s="554"/>
      <c r="AH77" s="554"/>
      <c r="AI77" s="554"/>
      <c r="AJ77" s="554"/>
    </row>
    <row r="78" spans="1:36" s="493" customFormat="1" ht="15" customHeight="1">
      <c r="A78" s="1309"/>
      <c r="B78" s="1309"/>
      <c r="C78" s="1309"/>
      <c r="D78" s="837"/>
      <c r="E78" s="837"/>
      <c r="F78" s="833"/>
      <c r="G78" s="833"/>
      <c r="H78" s="833"/>
      <c r="I78" s="829"/>
      <c r="J78" s="826"/>
      <c r="K78" s="836"/>
      <c r="L78" s="508"/>
      <c r="M78" s="520" t="s">
        <v>16</v>
      </c>
      <c r="N78" s="534"/>
      <c r="O78" s="534"/>
      <c r="P78" s="534"/>
      <c r="Q78" s="534"/>
      <c r="R78" s="534"/>
      <c r="S78" s="534"/>
      <c r="T78" s="534"/>
      <c r="U78" s="533"/>
      <c r="V78" s="534"/>
      <c r="W78" s="634"/>
      <c r="X78" s="554"/>
      <c r="Y78" s="558"/>
      <c r="Z78" s="558" t="str">
        <f t="shared" si="2"/>
        <v>Добавить источник тепловой энергии</v>
      </c>
      <c r="AA78" s="558"/>
      <c r="AB78" s="558"/>
      <c r="AC78" s="558"/>
      <c r="AD78" s="554"/>
      <c r="AE78" s="554"/>
      <c r="AF78" s="554"/>
      <c r="AG78" s="554"/>
      <c r="AH78" s="554"/>
      <c r="AI78" s="554"/>
      <c r="AJ78" s="554"/>
    </row>
    <row r="79" spans="1:36" s="493" customFormat="1" ht="15" customHeight="1">
      <c r="A79" s="1309"/>
      <c r="B79" s="1309"/>
      <c r="C79" s="837"/>
      <c r="D79" s="837"/>
      <c r="E79" s="837"/>
      <c r="F79" s="837"/>
      <c r="G79" s="842"/>
      <c r="H79" s="829"/>
      <c r="I79" s="840"/>
      <c r="J79" s="826"/>
      <c r="K79" s="841"/>
      <c r="L79" s="508"/>
      <c r="M79" s="519" t="s">
        <v>17</v>
      </c>
      <c r="N79" s="534"/>
      <c r="O79" s="534"/>
      <c r="P79" s="534"/>
      <c r="Q79" s="534"/>
      <c r="R79" s="534"/>
      <c r="S79" s="534"/>
      <c r="T79" s="534"/>
      <c r="U79" s="533"/>
      <c r="V79" s="534"/>
      <c r="W79" s="634"/>
      <c r="X79" s="554"/>
      <c r="Y79" s="558"/>
      <c r="Z79" s="558" t="str">
        <f t="shared" si="2"/>
        <v>Добавить наименование системы теплоснабжения</v>
      </c>
      <c r="AA79" s="558"/>
      <c r="AB79" s="558"/>
      <c r="AC79" s="558"/>
      <c r="AD79" s="554"/>
      <c r="AE79" s="554"/>
      <c r="AF79" s="554"/>
      <c r="AG79" s="554"/>
      <c r="AH79" s="554"/>
      <c r="AI79" s="554"/>
      <c r="AJ79" s="554"/>
    </row>
    <row r="80" spans="1:36" s="493" customFormat="1" ht="15" customHeight="1">
      <c r="A80" s="1309"/>
      <c r="B80" s="837"/>
      <c r="C80" s="837"/>
      <c r="D80" s="837"/>
      <c r="E80" s="837"/>
      <c r="F80" s="837"/>
      <c r="G80" s="842"/>
      <c r="H80" s="829"/>
      <c r="I80" s="829"/>
      <c r="J80" s="826"/>
      <c r="K80" s="836"/>
      <c r="L80" s="508"/>
      <c r="M80" s="528" t="s">
        <v>18</v>
      </c>
      <c r="N80" s="534"/>
      <c r="O80" s="534"/>
      <c r="P80" s="534"/>
      <c r="Q80" s="534"/>
      <c r="R80" s="534"/>
      <c r="S80" s="534"/>
      <c r="T80" s="534"/>
      <c r="U80" s="533"/>
      <c r="V80" s="534"/>
      <c r="W80" s="634"/>
      <c r="X80" s="554"/>
      <c r="Y80" s="558"/>
      <c r="Z80" s="558" t="str">
        <f t="shared" si="2"/>
        <v>Добавить территорию действия тарифа</v>
      </c>
      <c r="AA80" s="558"/>
      <c r="AB80" s="558"/>
      <c r="AC80" s="558"/>
      <c r="AD80" s="554"/>
      <c r="AE80" s="554"/>
      <c r="AF80" s="554"/>
      <c r="AG80" s="554"/>
      <c r="AH80" s="554"/>
      <c r="AI80" s="554"/>
      <c r="AJ80" s="554"/>
    </row>
    <row r="81" spans="1:36" s="492" customFormat="1" ht="15" customHeight="1">
      <c r="A81" s="825"/>
      <c r="B81" s="825"/>
      <c r="C81" s="825"/>
      <c r="D81" s="825"/>
      <c r="E81" s="825"/>
      <c r="F81" s="825"/>
      <c r="G81" s="825"/>
      <c r="H81" s="825"/>
      <c r="I81" s="825"/>
      <c r="J81" s="825"/>
      <c r="K81" s="825"/>
      <c r="L81" s="462"/>
      <c r="M81" s="535" t="s">
        <v>308</v>
      </c>
      <c r="N81" s="534"/>
      <c r="O81" s="534"/>
      <c r="P81" s="534"/>
      <c r="Q81" s="534"/>
      <c r="R81" s="534"/>
      <c r="S81" s="534"/>
      <c r="T81" s="534"/>
      <c r="U81" s="533"/>
      <c r="V81" s="728"/>
      <c r="W81" s="728"/>
      <c r="X81" s="728"/>
      <c r="Y81" s="728"/>
      <c r="Z81" s="728"/>
      <c r="AA81" s="728"/>
      <c r="AB81" s="727"/>
      <c r="AC81" s="728"/>
      <c r="AD81" s="634"/>
      <c r="AE81" s="556"/>
      <c r="AF81" s="556"/>
      <c r="AG81" s="556"/>
      <c r="AH81" s="556"/>
    </row>
    <row r="82" spans="1:36" ht="18.75" customHeight="1">
      <c r="X82" s="196"/>
      <c r="Y82" s="196"/>
      <c r="Z82" s="196"/>
      <c r="AA82" s="196"/>
      <c r="AB82" s="196"/>
      <c r="AC82" s="196"/>
      <c r="AD82" s="196"/>
      <c r="AE82" s="196"/>
      <c r="AF82" s="196"/>
      <c r="AG82" s="196"/>
      <c r="AH82" s="196"/>
      <c r="AI82" s="196"/>
      <c r="AJ82" s="196"/>
    </row>
    <row r="83" spans="1:36" s="34" customFormat="1" ht="17.100000000000001" customHeight="1">
      <c r="A83" s="34" t="s">
        <v>12</v>
      </c>
      <c r="C83" s="34" t="s">
        <v>50</v>
      </c>
      <c r="V83" s="151"/>
      <c r="X83" s="209"/>
      <c r="Y83" s="209"/>
      <c r="Z83" s="209"/>
      <c r="AA83" s="209"/>
      <c r="AB83" s="209"/>
      <c r="AC83" s="209"/>
      <c r="AD83" s="209"/>
      <c r="AE83" s="209"/>
      <c r="AF83" s="209"/>
      <c r="AG83" s="209"/>
      <c r="AH83" s="209"/>
      <c r="AI83" s="209"/>
      <c r="AJ83" s="209"/>
    </row>
    <row r="84" spans="1:36" ht="17.100000000000001" customHeight="1">
      <c r="L84" s="116"/>
      <c r="M84" s="116"/>
      <c r="N84" s="116"/>
      <c r="O84" s="116"/>
      <c r="P84" s="116"/>
      <c r="Q84" s="116"/>
      <c r="R84" s="116"/>
      <c r="S84" s="116"/>
      <c r="T84" s="116"/>
      <c r="U84" s="116"/>
      <c r="V84" s="116"/>
      <c r="W84" s="116"/>
      <c r="X84" s="196"/>
      <c r="Y84" s="196"/>
      <c r="Z84" s="196"/>
      <c r="AA84" s="196"/>
      <c r="AB84" s="196"/>
      <c r="AC84" s="196"/>
      <c r="AD84" s="196"/>
      <c r="AE84" s="196"/>
      <c r="AF84" s="196"/>
      <c r="AG84" s="196"/>
      <c r="AH84" s="196"/>
      <c r="AI84" s="196"/>
      <c r="AJ84" s="196"/>
    </row>
    <row r="85" spans="1:36" s="493" customFormat="1" ht="22.5">
      <c r="A85" s="1309">
        <v>1</v>
      </c>
      <c r="B85" s="867"/>
      <c r="C85" s="867"/>
      <c r="D85" s="867"/>
      <c r="E85" s="868"/>
      <c r="F85" s="869"/>
      <c r="G85" s="867"/>
      <c r="H85" s="867"/>
      <c r="I85" s="870"/>
      <c r="J85" s="865"/>
      <c r="K85" s="874">
        <v>1</v>
      </c>
      <c r="L85" s="562" t="e">
        <f ca="1">mergeValue(A85)</f>
        <v>#NAME?</v>
      </c>
      <c r="M85" s="610" t="s">
        <v>19</v>
      </c>
      <c r="N85" s="549"/>
      <c r="O85" s="1385"/>
      <c r="P85" s="1386"/>
      <c r="Q85" s="1386"/>
      <c r="R85" s="1386"/>
      <c r="S85" s="1386"/>
      <c r="T85" s="1386"/>
      <c r="U85" s="1386"/>
      <c r="V85" s="1387"/>
      <c r="W85" s="1130" t="s">
        <v>718</v>
      </c>
      <c r="X85" s="554"/>
      <c r="Y85" s="554"/>
      <c r="Z85" s="554"/>
      <c r="AA85" s="554"/>
      <c r="AB85" s="554"/>
      <c r="AC85" s="554"/>
      <c r="AD85" s="554"/>
      <c r="AE85" s="554"/>
      <c r="AF85" s="554"/>
      <c r="AG85" s="554"/>
      <c r="AH85" s="554"/>
      <c r="AI85" s="554"/>
    </row>
    <row r="86" spans="1:36" s="493" customFormat="1" ht="22.5">
      <c r="A86" s="1309"/>
      <c r="B86" s="1309">
        <v>1</v>
      </c>
      <c r="C86" s="867"/>
      <c r="D86" s="867"/>
      <c r="E86" s="869"/>
      <c r="F86" s="869"/>
      <c r="G86" s="867"/>
      <c r="H86" s="867"/>
      <c r="I86" s="864"/>
      <c r="J86" s="863"/>
      <c r="K86" s="874">
        <v>1</v>
      </c>
      <c r="L86" s="562" t="e">
        <f ca="1">mergeValue(A86) &amp;"."&amp; mergeValue(B86)</f>
        <v>#NAME?</v>
      </c>
      <c r="M86" s="516" t="s">
        <v>15</v>
      </c>
      <c r="N86" s="549"/>
      <c r="O86" s="1385"/>
      <c r="P86" s="1386"/>
      <c r="Q86" s="1386"/>
      <c r="R86" s="1386"/>
      <c r="S86" s="1386"/>
      <c r="T86" s="1386"/>
      <c r="U86" s="1386"/>
      <c r="V86" s="1387"/>
      <c r="W86" s="1130" t="s">
        <v>459</v>
      </c>
      <c r="X86" s="554"/>
      <c r="Y86" s="554"/>
      <c r="Z86" s="554"/>
      <c r="AA86" s="554"/>
      <c r="AB86" s="554"/>
      <c r="AC86" s="554"/>
      <c r="AD86" s="554"/>
      <c r="AE86" s="554"/>
      <c r="AF86" s="554"/>
      <c r="AG86" s="554"/>
      <c r="AH86" s="554"/>
      <c r="AI86" s="554"/>
    </row>
    <row r="87" spans="1:36" s="493" customFormat="1" ht="22.5">
      <c r="A87" s="1309"/>
      <c r="B87" s="1309"/>
      <c r="C87" s="1309">
        <v>1</v>
      </c>
      <c r="D87" s="867"/>
      <c r="E87" s="869"/>
      <c r="F87" s="869"/>
      <c r="G87" s="867"/>
      <c r="H87" s="867"/>
      <c r="I87" s="871"/>
      <c r="J87" s="863"/>
      <c r="K87" s="874">
        <v>1</v>
      </c>
      <c r="L87" s="562" t="e">
        <f ca="1">mergeValue(A87) &amp;"."&amp; mergeValue(B87)&amp;"."&amp; mergeValue(C87)</f>
        <v>#NAME?</v>
      </c>
      <c r="M87" s="517" t="s">
        <v>7</v>
      </c>
      <c r="N87" s="549"/>
      <c r="O87" s="1385"/>
      <c r="P87" s="1386"/>
      <c r="Q87" s="1386"/>
      <c r="R87" s="1386"/>
      <c r="S87" s="1386"/>
      <c r="T87" s="1386"/>
      <c r="U87" s="1386"/>
      <c r="V87" s="1387"/>
      <c r="W87" s="1130" t="s">
        <v>600</v>
      </c>
      <c r="X87" s="554"/>
      <c r="Y87" s="554"/>
      <c r="Z87" s="554"/>
      <c r="AA87" s="554"/>
      <c r="AB87" s="554"/>
      <c r="AC87" s="554"/>
      <c r="AD87" s="554"/>
      <c r="AE87" s="554"/>
      <c r="AF87" s="554"/>
      <c r="AG87" s="554"/>
      <c r="AH87" s="554"/>
      <c r="AI87" s="554"/>
    </row>
    <row r="88" spans="1:36" s="493" customFormat="1" ht="22.5">
      <c r="A88" s="1309"/>
      <c r="B88" s="1309"/>
      <c r="C88" s="1309"/>
      <c r="D88" s="1309">
        <v>1</v>
      </c>
      <c r="E88" s="869"/>
      <c r="F88" s="869"/>
      <c r="G88" s="867"/>
      <c r="H88" s="867"/>
      <c r="I88" s="1309">
        <v>1</v>
      </c>
      <c r="J88" s="863"/>
      <c r="K88" s="874">
        <v>1</v>
      </c>
      <c r="L88" s="562" t="e">
        <f ca="1">mergeValue(A88) &amp;"."&amp; mergeValue(B88)&amp;"."&amp; mergeValue(C88)&amp;"."&amp; mergeValue(D88)</f>
        <v>#NAME?</v>
      </c>
      <c r="M88" s="518" t="s">
        <v>21</v>
      </c>
      <c r="N88" s="549"/>
      <c r="O88" s="1385"/>
      <c r="P88" s="1386"/>
      <c r="Q88" s="1386"/>
      <c r="R88" s="1386"/>
      <c r="S88" s="1386"/>
      <c r="T88" s="1386"/>
      <c r="U88" s="1386"/>
      <c r="V88" s="1387"/>
      <c r="W88" s="1130" t="s">
        <v>601</v>
      </c>
      <c r="X88" s="554"/>
      <c r="Y88" s="554"/>
      <c r="Z88" s="554"/>
      <c r="AA88" s="554"/>
      <c r="AB88" s="554"/>
      <c r="AC88" s="554"/>
      <c r="AD88" s="554"/>
      <c r="AE88" s="554"/>
      <c r="AF88" s="554"/>
      <c r="AG88" s="554"/>
      <c r="AH88" s="554"/>
      <c r="AI88" s="554"/>
    </row>
    <row r="89" spans="1:36" s="493" customFormat="1" ht="11.25" hidden="1" customHeight="1">
      <c r="A89" s="1309"/>
      <c r="B89" s="1309"/>
      <c r="C89" s="1309"/>
      <c r="D89" s="1309"/>
      <c r="E89" s="1309">
        <v>1</v>
      </c>
      <c r="F89" s="869"/>
      <c r="G89" s="867"/>
      <c r="H89" s="867"/>
      <c r="I89" s="1309"/>
      <c r="J89" s="869"/>
      <c r="K89" s="874">
        <v>1</v>
      </c>
      <c r="L89" s="562"/>
      <c r="M89" s="524"/>
      <c r="N89" s="550"/>
      <c r="O89" s="1389"/>
      <c r="P89" s="1392"/>
      <c r="Q89" s="1392"/>
      <c r="R89" s="1392"/>
      <c r="S89" s="1392"/>
      <c r="T89" s="1392"/>
      <c r="U89" s="1392"/>
      <c r="V89" s="1393"/>
      <c r="W89" s="1090"/>
      <c r="X89" s="554"/>
      <c r="Y89" s="554"/>
      <c r="Z89" s="554"/>
      <c r="AA89" s="554"/>
      <c r="AB89" s="554"/>
      <c r="AC89" s="554"/>
      <c r="AD89" s="554"/>
      <c r="AE89" s="554"/>
      <c r="AF89" s="554"/>
      <c r="AG89" s="554"/>
      <c r="AH89" s="554"/>
      <c r="AI89" s="554"/>
    </row>
    <row r="90" spans="1:36" s="493" customFormat="1" ht="33.75">
      <c r="A90" s="1309"/>
      <c r="B90" s="1309"/>
      <c r="C90" s="1309"/>
      <c r="D90" s="1309"/>
      <c r="E90" s="1309"/>
      <c r="F90" s="1309">
        <v>1</v>
      </c>
      <c r="G90" s="867"/>
      <c r="H90" s="867"/>
      <c r="I90" s="1309"/>
      <c r="J90" s="1326"/>
      <c r="K90" s="874">
        <v>1</v>
      </c>
      <c r="L90" s="562" t="e">
        <f ca="1">mergeValue(A90) &amp;"."&amp; mergeValue(B90)&amp;"."&amp; mergeValue(C90)&amp;"."&amp; mergeValue(D90)&amp;"."&amp;  mergeValue(F90)</f>
        <v>#NAME?</v>
      </c>
      <c r="M90" s="524" t="s">
        <v>9</v>
      </c>
      <c r="N90" s="550"/>
      <c r="O90" s="1312"/>
      <c r="P90" s="1313"/>
      <c r="Q90" s="1313"/>
      <c r="R90" s="1313"/>
      <c r="S90" s="1313"/>
      <c r="T90" s="1313"/>
      <c r="U90" s="1313"/>
      <c r="V90" s="1314"/>
      <c r="W90" s="1130" t="s">
        <v>720</v>
      </c>
      <c r="X90" s="554"/>
      <c r="Y90" s="558" t="e">
        <f ca="1">strCheckUnique(Z90:Z93)</f>
        <v>#NAME?</v>
      </c>
      <c r="Z90" s="554"/>
      <c r="AA90" s="558"/>
      <c r="AB90" s="554"/>
      <c r="AC90" s="554"/>
      <c r="AD90" s="554"/>
      <c r="AE90" s="554"/>
      <c r="AF90" s="554"/>
      <c r="AG90" s="554"/>
      <c r="AH90" s="554"/>
      <c r="AI90" s="554"/>
    </row>
    <row r="91" spans="1:36" s="493" customFormat="1" ht="99" customHeight="1">
      <c r="A91" s="1309"/>
      <c r="B91" s="1309"/>
      <c r="C91" s="1309"/>
      <c r="D91" s="1309"/>
      <c r="E91" s="1309"/>
      <c r="F91" s="1309"/>
      <c r="G91" s="867">
        <v>1</v>
      </c>
      <c r="H91" s="867"/>
      <c r="I91" s="1309"/>
      <c r="J91" s="1326"/>
      <c r="K91" s="866"/>
      <c r="L91" s="562" t="e">
        <f ca="1">mergeValue(A91) &amp;"."&amp; mergeValue(B91)&amp;"."&amp; mergeValue(C91)&amp;"."&amp; mergeValue(D91)&amp;"."&amp;  mergeValue(F91)&amp;"."&amp;  mergeValue(G91)</f>
        <v>#NAME?</v>
      </c>
      <c r="M91" s="1016"/>
      <c r="N91" s="555"/>
      <c r="O91" s="532"/>
      <c r="P91" s="532"/>
      <c r="Q91" s="532"/>
      <c r="R91" s="1315"/>
      <c r="S91" s="1305" t="s">
        <v>83</v>
      </c>
      <c r="T91" s="1315"/>
      <c r="U91" s="1305" t="s">
        <v>83</v>
      </c>
      <c r="V91" s="507"/>
      <c r="W91" s="1279" t="s">
        <v>733</v>
      </c>
      <c r="X91" s="554" t="e">
        <f ca="1">strCheckDate(O92:V92)</f>
        <v>#NAME?</v>
      </c>
      <c r="Y91" s="558"/>
      <c r="Z91" s="558" t="str">
        <f>IF(M91="","",M91 )</f>
        <v/>
      </c>
      <c r="AA91" s="558"/>
      <c r="AB91" s="558"/>
      <c r="AC91" s="558"/>
      <c r="AD91" s="554"/>
      <c r="AE91" s="554"/>
      <c r="AF91" s="554"/>
      <c r="AG91" s="554"/>
      <c r="AH91" s="554"/>
      <c r="AI91" s="554"/>
    </row>
    <row r="92" spans="1:36" s="493" customFormat="1" ht="11.25" hidden="1" customHeight="1">
      <c r="A92" s="1309"/>
      <c r="B92" s="1309"/>
      <c r="C92" s="1309"/>
      <c r="D92" s="1309"/>
      <c r="E92" s="1309"/>
      <c r="F92" s="1309"/>
      <c r="G92" s="867"/>
      <c r="H92" s="867"/>
      <c r="I92" s="1309"/>
      <c r="J92" s="1326"/>
      <c r="K92" s="874">
        <v>1</v>
      </c>
      <c r="L92" s="569"/>
      <c r="M92" s="615"/>
      <c r="N92" s="555"/>
      <c r="O92" s="532"/>
      <c r="P92" s="532"/>
      <c r="Q92" s="553" t="str">
        <f>R91 &amp; "-" &amp; T91</f>
        <v>-</v>
      </c>
      <c r="R92" s="1315"/>
      <c r="S92" s="1305"/>
      <c r="T92" s="1315"/>
      <c r="U92" s="1305"/>
      <c r="V92" s="507"/>
      <c r="W92" s="1280"/>
      <c r="X92" s="554"/>
      <c r="Y92" s="558"/>
      <c r="Z92" s="558"/>
      <c r="AA92" s="558"/>
      <c r="AB92" s="558"/>
      <c r="AC92" s="558"/>
      <c r="AD92" s="554"/>
      <c r="AE92" s="554"/>
      <c r="AF92" s="554"/>
      <c r="AG92" s="554"/>
      <c r="AH92" s="554"/>
      <c r="AI92" s="554"/>
    </row>
    <row r="93" spans="1:36" s="492" customFormat="1" ht="15" customHeight="1">
      <c r="A93" s="1309"/>
      <c r="B93" s="1309"/>
      <c r="C93" s="1309"/>
      <c r="D93" s="1309"/>
      <c r="E93" s="1309"/>
      <c r="F93" s="1309"/>
      <c r="G93" s="867"/>
      <c r="H93" s="867"/>
      <c r="I93" s="1309"/>
      <c r="J93" s="1326"/>
      <c r="K93" s="874">
        <v>1</v>
      </c>
      <c r="L93" s="508"/>
      <c r="M93" s="526" t="s">
        <v>24</v>
      </c>
      <c r="N93" s="521"/>
      <c r="O93" s="515"/>
      <c r="P93" s="515"/>
      <c r="Q93" s="515"/>
      <c r="R93" s="542"/>
      <c r="S93" s="534"/>
      <c r="T93" s="533"/>
      <c r="U93" s="521"/>
      <c r="V93" s="530"/>
      <c r="W93" s="1281"/>
      <c r="X93" s="556"/>
      <c r="Y93" s="556"/>
      <c r="Z93" s="556"/>
      <c r="AA93" s="556"/>
      <c r="AB93" s="556"/>
      <c r="AC93" s="556"/>
      <c r="AD93" s="556"/>
      <c r="AE93" s="556"/>
      <c r="AF93" s="556"/>
      <c r="AG93" s="556"/>
      <c r="AH93" s="556"/>
      <c r="AI93" s="556"/>
    </row>
    <row r="94" spans="1:36" s="492" customFormat="1" ht="15" customHeight="1">
      <c r="A94" s="1309"/>
      <c r="B94" s="1309"/>
      <c r="C94" s="1309"/>
      <c r="D94" s="1309"/>
      <c r="E94" s="1309"/>
      <c r="F94" s="869"/>
      <c r="G94" s="869"/>
      <c r="H94" s="867"/>
      <c r="I94" s="1309"/>
      <c r="J94" s="869"/>
      <c r="K94" s="873"/>
      <c r="L94" s="508"/>
      <c r="M94" s="521" t="s">
        <v>10</v>
      </c>
      <c r="N94" s="526"/>
      <c r="O94" s="526"/>
      <c r="P94" s="526"/>
      <c r="Q94" s="526"/>
      <c r="R94" s="526"/>
      <c r="S94" s="526"/>
      <c r="T94" s="526"/>
      <c r="U94" s="526"/>
      <c r="V94" s="526"/>
      <c r="W94" s="530"/>
      <c r="X94" s="556"/>
      <c r="Y94" s="556"/>
      <c r="Z94" s="556"/>
      <c r="AA94" s="556"/>
      <c r="AB94" s="556"/>
      <c r="AC94" s="556"/>
      <c r="AD94" s="556"/>
      <c r="AE94" s="556"/>
      <c r="AF94" s="556"/>
      <c r="AG94" s="556"/>
      <c r="AH94" s="556"/>
      <c r="AI94" s="556"/>
      <c r="AJ94" s="556"/>
    </row>
    <row r="95" spans="1:36" s="492" customFormat="1" ht="15" hidden="1" customHeight="1">
      <c r="A95" s="1309"/>
      <c r="B95" s="1309"/>
      <c r="C95" s="1309"/>
      <c r="D95" s="1309"/>
      <c r="E95" s="869"/>
      <c r="F95" s="869"/>
      <c r="G95" s="869"/>
      <c r="H95" s="867"/>
      <c r="I95" s="1309"/>
      <c r="J95" s="869"/>
      <c r="K95" s="873"/>
      <c r="L95" s="508"/>
      <c r="M95" s="521"/>
      <c r="N95" s="526"/>
      <c r="O95" s="526"/>
      <c r="P95" s="526"/>
      <c r="Q95" s="526"/>
      <c r="R95" s="526"/>
      <c r="S95" s="526"/>
      <c r="T95" s="526"/>
      <c r="U95" s="526"/>
      <c r="V95" s="526"/>
      <c r="W95" s="530"/>
      <c r="X95" s="556"/>
      <c r="Y95" s="556"/>
      <c r="Z95" s="556"/>
      <c r="AA95" s="556"/>
      <c r="AB95" s="556"/>
      <c r="AC95" s="556"/>
      <c r="AD95" s="556"/>
      <c r="AE95" s="556"/>
      <c r="AF95" s="556"/>
      <c r="AG95" s="556"/>
      <c r="AH95" s="556"/>
      <c r="AI95" s="556"/>
      <c r="AJ95" s="556"/>
    </row>
    <row r="96" spans="1:36" s="492" customFormat="1" ht="15" customHeight="1">
      <c r="A96" s="1309"/>
      <c r="B96" s="1309"/>
      <c r="C96" s="1309"/>
      <c r="D96" s="872"/>
      <c r="E96" s="872"/>
      <c r="F96" s="869"/>
      <c r="G96" s="867"/>
      <c r="H96" s="867"/>
      <c r="I96" s="865"/>
      <c r="J96" s="862"/>
      <c r="K96" s="874">
        <v>1</v>
      </c>
      <c r="L96" s="508"/>
      <c r="M96" s="520" t="s">
        <v>16</v>
      </c>
      <c r="N96" s="519"/>
      <c r="O96" s="515"/>
      <c r="P96" s="515"/>
      <c r="Q96" s="515"/>
      <c r="R96" s="542"/>
      <c r="S96" s="534"/>
      <c r="T96" s="533"/>
      <c r="U96" s="519"/>
      <c r="V96" s="534"/>
      <c r="W96" s="530"/>
      <c r="X96" s="556"/>
      <c r="Y96" s="556"/>
      <c r="Z96" s="556"/>
      <c r="AA96" s="556"/>
      <c r="AB96" s="556"/>
      <c r="AC96" s="556"/>
      <c r="AD96" s="556"/>
      <c r="AE96" s="556"/>
      <c r="AF96" s="556"/>
      <c r="AG96" s="556"/>
      <c r="AH96" s="556"/>
      <c r="AI96" s="556"/>
    </row>
    <row r="97" spans="1:40" s="492" customFormat="1" ht="15" customHeight="1">
      <c r="A97" s="1309"/>
      <c r="B97" s="1309"/>
      <c r="C97" s="872"/>
      <c r="D97" s="872"/>
      <c r="E97" s="872"/>
      <c r="F97" s="872"/>
      <c r="G97" s="867"/>
      <c r="H97" s="867"/>
      <c r="I97" s="875"/>
      <c r="J97" s="862"/>
      <c r="K97" s="874">
        <v>1</v>
      </c>
      <c r="L97" s="508"/>
      <c r="M97" s="519" t="s">
        <v>17</v>
      </c>
      <c r="N97" s="519"/>
      <c r="O97" s="515"/>
      <c r="P97" s="515"/>
      <c r="Q97" s="515"/>
      <c r="R97" s="542"/>
      <c r="S97" s="534"/>
      <c r="T97" s="533"/>
      <c r="U97" s="519"/>
      <c r="V97" s="534"/>
      <c r="W97" s="530"/>
      <c r="X97" s="556"/>
      <c r="Y97" s="556"/>
      <c r="Z97" s="556"/>
      <c r="AA97" s="556"/>
      <c r="AB97" s="556"/>
      <c r="AC97" s="556"/>
      <c r="AD97" s="556"/>
      <c r="AE97" s="556"/>
      <c r="AF97" s="556"/>
      <c r="AG97" s="556"/>
      <c r="AH97" s="556"/>
      <c r="AI97" s="556"/>
    </row>
    <row r="98" spans="1:40" s="492" customFormat="1" ht="15" customHeight="1">
      <c r="A98" s="1309"/>
      <c r="B98" s="872"/>
      <c r="C98" s="872"/>
      <c r="D98" s="872"/>
      <c r="E98" s="872"/>
      <c r="F98" s="872"/>
      <c r="G98" s="867"/>
      <c r="H98" s="867"/>
      <c r="I98" s="865"/>
      <c r="J98" s="862"/>
      <c r="K98" s="874">
        <v>1</v>
      </c>
      <c r="L98" s="508"/>
      <c r="M98" s="528" t="s">
        <v>18</v>
      </c>
      <c r="N98" s="519"/>
      <c r="O98" s="515"/>
      <c r="P98" s="515"/>
      <c r="Q98" s="515"/>
      <c r="R98" s="542"/>
      <c r="S98" s="534"/>
      <c r="T98" s="533"/>
      <c r="U98" s="519"/>
      <c r="V98" s="534"/>
      <c r="W98" s="530"/>
      <c r="X98" s="556"/>
      <c r="Y98" s="556"/>
      <c r="Z98" s="556"/>
      <c r="AA98" s="556"/>
      <c r="AB98" s="556"/>
      <c r="AC98" s="556"/>
      <c r="AD98" s="556"/>
      <c r="AE98" s="556"/>
      <c r="AF98" s="556"/>
      <c r="AG98" s="556"/>
      <c r="AH98" s="556"/>
      <c r="AI98" s="556"/>
    </row>
    <row r="99" spans="1:40" s="492" customFormat="1" ht="15" customHeight="1">
      <c r="A99" s="861"/>
      <c r="B99" s="861"/>
      <c r="C99" s="861"/>
      <c r="D99" s="861"/>
      <c r="E99" s="861"/>
      <c r="F99" s="861"/>
      <c r="G99" s="861"/>
      <c r="H99" s="861"/>
      <c r="I99" s="861"/>
      <c r="J99" s="861"/>
      <c r="K99" s="861"/>
      <c r="L99" s="462"/>
      <c r="M99" s="535" t="s">
        <v>308</v>
      </c>
      <c r="N99" s="519"/>
      <c r="O99" s="515"/>
      <c r="P99" s="515"/>
      <c r="Q99" s="515"/>
      <c r="R99" s="542"/>
      <c r="S99" s="534"/>
      <c r="T99" s="533"/>
      <c r="U99" s="519"/>
      <c r="V99" s="534"/>
      <c r="W99" s="530"/>
      <c r="X99" s="556"/>
      <c r="Y99" s="556"/>
      <c r="Z99" s="556"/>
      <c r="AA99" s="556"/>
      <c r="AB99" s="556"/>
      <c r="AC99" s="556"/>
      <c r="AD99" s="556"/>
      <c r="AE99" s="556"/>
      <c r="AF99" s="556"/>
      <c r="AG99" s="556"/>
      <c r="AH99" s="556"/>
      <c r="AI99" s="556"/>
    </row>
    <row r="100" spans="1:40" s="566" customFormat="1" ht="15" customHeight="1">
      <c r="A100" s="565"/>
      <c r="B100" s="565"/>
      <c r="C100" s="565"/>
      <c r="D100" s="565"/>
      <c r="E100" s="565"/>
      <c r="F100" s="565"/>
      <c r="G100" s="564"/>
      <c r="H100" s="565"/>
      <c r="I100" s="647"/>
      <c r="J100" s="648"/>
      <c r="L100" s="567"/>
      <c r="M100" s="642"/>
      <c r="N100" s="643"/>
      <c r="O100" s="644"/>
      <c r="P100" s="644"/>
      <c r="Q100" s="644"/>
      <c r="R100" s="645"/>
      <c r="S100" s="523"/>
      <c r="T100" s="646"/>
      <c r="U100" s="643"/>
      <c r="V100" s="523"/>
      <c r="W100" s="523"/>
      <c r="X100" s="565"/>
      <c r="Y100" s="565"/>
      <c r="Z100" s="565"/>
      <c r="AA100" s="565"/>
      <c r="AB100" s="565"/>
      <c r="AC100" s="565"/>
      <c r="AD100" s="565"/>
      <c r="AE100" s="565"/>
      <c r="AF100" s="565"/>
      <c r="AG100" s="565"/>
      <c r="AH100" s="565"/>
      <c r="AI100" s="565"/>
    </row>
    <row r="101" spans="1:40" s="34" customFormat="1" ht="17.100000000000001" customHeight="1">
      <c r="G101" s="34" t="s">
        <v>12</v>
      </c>
      <c r="I101" s="34" t="s">
        <v>67</v>
      </c>
      <c r="V101" s="151"/>
    </row>
    <row r="102" spans="1:40" ht="17.100000000000001" customHeight="1">
      <c r="X102" s="439"/>
      <c r="Y102" s="40"/>
      <c r="Z102" s="40"/>
    </row>
    <row r="103" spans="1:40" s="493" customFormat="1" ht="22.5">
      <c r="A103" s="1309">
        <v>1</v>
      </c>
      <c r="B103" s="1026"/>
      <c r="C103" s="1026"/>
      <c r="D103" s="1026"/>
      <c r="E103" s="1027"/>
      <c r="F103" s="1028"/>
      <c r="G103" s="1026"/>
      <c r="H103" s="1026"/>
      <c r="I103" s="1007"/>
      <c r="J103" s="1012"/>
      <c r="K103" s="1012"/>
      <c r="L103" s="562" t="e">
        <f ca="1">mergeValue(A103)</f>
        <v>#NAME?</v>
      </c>
      <c r="M103" s="610" t="s">
        <v>19</v>
      </c>
      <c r="N103" s="549"/>
      <c r="O103" s="1385"/>
      <c r="P103" s="1386"/>
      <c r="Q103" s="1386"/>
      <c r="R103" s="1386"/>
      <c r="S103" s="1386"/>
      <c r="T103" s="1386"/>
      <c r="U103" s="1386"/>
      <c r="V103" s="1386"/>
      <c r="W103" s="1386"/>
      <c r="X103" s="1386"/>
      <c r="Y103" s="1386"/>
      <c r="Z103" s="1386"/>
      <c r="AA103" s="1387"/>
      <c r="AB103" s="1130" t="s">
        <v>718</v>
      </c>
      <c r="AC103" s="554"/>
      <c r="AD103" s="554"/>
      <c r="AE103" s="554"/>
      <c r="AF103" s="554"/>
      <c r="AG103" s="554"/>
      <c r="AH103" s="554"/>
      <c r="AI103" s="554"/>
      <c r="AJ103" s="554"/>
      <c r="AK103" s="554"/>
      <c r="AL103" s="554"/>
      <c r="AM103" s="554"/>
      <c r="AN103" s="554"/>
    </row>
    <row r="104" spans="1:40" s="493" customFormat="1" ht="22.5">
      <c r="A104" s="1309"/>
      <c r="B104" s="1309">
        <v>1</v>
      </c>
      <c r="C104" s="1026"/>
      <c r="D104" s="1026"/>
      <c r="E104" s="1028"/>
      <c r="F104" s="1028"/>
      <c r="G104" s="1026"/>
      <c r="H104" s="1026"/>
      <c r="I104" s="1014"/>
      <c r="J104" s="1009"/>
      <c r="K104" s="1008"/>
      <c r="L104" s="562" t="e">
        <f ca="1">mergeValue(A104) &amp;"."&amp; mergeValue(B104)</f>
        <v>#NAME?</v>
      </c>
      <c r="M104" s="516" t="s">
        <v>15</v>
      </c>
      <c r="N104" s="549"/>
      <c r="O104" s="1385"/>
      <c r="P104" s="1386"/>
      <c r="Q104" s="1386"/>
      <c r="R104" s="1386"/>
      <c r="S104" s="1386"/>
      <c r="T104" s="1386"/>
      <c r="U104" s="1386"/>
      <c r="V104" s="1386"/>
      <c r="W104" s="1386"/>
      <c r="X104" s="1386"/>
      <c r="Y104" s="1386"/>
      <c r="Z104" s="1386"/>
      <c r="AA104" s="1387"/>
      <c r="AB104" s="1130" t="s">
        <v>459</v>
      </c>
      <c r="AC104" s="554"/>
      <c r="AD104" s="554"/>
      <c r="AE104" s="554"/>
      <c r="AF104" s="554"/>
      <c r="AG104" s="554"/>
      <c r="AH104" s="554"/>
      <c r="AI104" s="554"/>
      <c r="AJ104" s="554"/>
      <c r="AK104" s="554"/>
      <c r="AL104" s="554"/>
      <c r="AM104" s="554"/>
      <c r="AN104" s="554"/>
    </row>
    <row r="105" spans="1:40" s="493" customFormat="1" ht="22.5">
      <c r="A105" s="1309"/>
      <c r="B105" s="1309"/>
      <c r="C105" s="1309">
        <v>1</v>
      </c>
      <c r="D105" s="1026"/>
      <c r="E105" s="1028"/>
      <c r="F105" s="1028"/>
      <c r="G105" s="1026"/>
      <c r="H105" s="1026"/>
      <c r="I105" s="1014"/>
      <c r="J105" s="1009"/>
      <c r="K105" s="1008"/>
      <c r="L105" s="562" t="e">
        <f ca="1">mergeValue(A105) &amp;"."&amp; mergeValue(B105)&amp;"."&amp; mergeValue(C105)</f>
        <v>#NAME?</v>
      </c>
      <c r="M105" s="517" t="s">
        <v>7</v>
      </c>
      <c r="N105" s="549"/>
      <c r="O105" s="1385"/>
      <c r="P105" s="1386"/>
      <c r="Q105" s="1386"/>
      <c r="R105" s="1386"/>
      <c r="S105" s="1386"/>
      <c r="T105" s="1386"/>
      <c r="U105" s="1386"/>
      <c r="V105" s="1386"/>
      <c r="W105" s="1386"/>
      <c r="X105" s="1386"/>
      <c r="Y105" s="1386"/>
      <c r="Z105" s="1386"/>
      <c r="AA105" s="1387"/>
      <c r="AB105" s="1130" t="s">
        <v>600</v>
      </c>
      <c r="AC105" s="554"/>
      <c r="AD105" s="554"/>
      <c r="AE105" s="554"/>
      <c r="AF105" s="554"/>
      <c r="AG105" s="554"/>
      <c r="AH105" s="554"/>
      <c r="AI105" s="554"/>
      <c r="AJ105" s="554"/>
      <c r="AK105" s="554"/>
      <c r="AL105" s="554"/>
      <c r="AM105" s="554"/>
      <c r="AN105" s="554"/>
    </row>
    <row r="106" spans="1:40" s="493" customFormat="1" ht="22.5">
      <c r="A106" s="1309"/>
      <c r="B106" s="1309"/>
      <c r="C106" s="1309"/>
      <c r="D106" s="1309">
        <v>1</v>
      </c>
      <c r="E106" s="1028"/>
      <c r="F106" s="1028"/>
      <c r="G106" s="1026"/>
      <c r="H106" s="1026"/>
      <c r="I106" s="1014"/>
      <c r="J106" s="1009"/>
      <c r="K106" s="1008"/>
      <c r="L106" s="562" t="e">
        <f ca="1">mergeValue(A106) &amp;"."&amp; mergeValue(B106)&amp;"."&amp; mergeValue(C106)&amp;"."&amp; mergeValue(D106)</f>
        <v>#NAME?</v>
      </c>
      <c r="M106" s="518" t="s">
        <v>21</v>
      </c>
      <c r="N106" s="549"/>
      <c r="O106" s="1385"/>
      <c r="P106" s="1386"/>
      <c r="Q106" s="1386"/>
      <c r="R106" s="1386"/>
      <c r="S106" s="1386"/>
      <c r="T106" s="1386"/>
      <c r="U106" s="1386"/>
      <c r="V106" s="1386"/>
      <c r="W106" s="1386"/>
      <c r="X106" s="1386"/>
      <c r="Y106" s="1386"/>
      <c r="Z106" s="1386"/>
      <c r="AA106" s="1387"/>
      <c r="AB106" s="1130" t="s">
        <v>601</v>
      </c>
      <c r="AC106" s="554"/>
      <c r="AD106" s="554"/>
      <c r="AE106" s="554"/>
      <c r="AF106" s="554"/>
      <c r="AG106" s="554"/>
      <c r="AH106" s="554"/>
      <c r="AI106" s="554"/>
      <c r="AJ106" s="554"/>
      <c r="AK106" s="554"/>
      <c r="AL106" s="554"/>
      <c r="AM106" s="554"/>
      <c r="AN106" s="554"/>
    </row>
    <row r="107" spans="1:40" s="493" customFormat="1" ht="14.25" hidden="1">
      <c r="A107" s="1309"/>
      <c r="B107" s="1309"/>
      <c r="C107" s="1309"/>
      <c r="D107" s="1309"/>
      <c r="E107" s="1309">
        <v>1</v>
      </c>
      <c r="F107" s="1028"/>
      <c r="G107" s="1026"/>
      <c r="H107" s="1026"/>
      <c r="I107" s="1013"/>
      <c r="J107" s="1009"/>
      <c r="K107" s="1008"/>
      <c r="L107" s="562"/>
      <c r="M107" s="524"/>
      <c r="N107" s="550"/>
      <c r="O107" s="1389"/>
      <c r="P107" s="1392"/>
      <c r="Q107" s="1392"/>
      <c r="R107" s="1392"/>
      <c r="S107" s="1392"/>
      <c r="T107" s="1392"/>
      <c r="U107" s="1392"/>
      <c r="V107" s="1392"/>
      <c r="W107" s="1392"/>
      <c r="X107" s="1392"/>
      <c r="Y107" s="1392"/>
      <c r="Z107" s="1392"/>
      <c r="AA107" s="1393"/>
      <c r="AB107" s="1130"/>
      <c r="AC107" s="554"/>
      <c r="AD107" s="554"/>
      <c r="AE107" s="554"/>
      <c r="AF107" s="554"/>
      <c r="AG107" s="554"/>
      <c r="AH107" s="554"/>
      <c r="AI107" s="554"/>
      <c r="AJ107" s="554"/>
      <c r="AK107" s="554"/>
      <c r="AL107" s="554"/>
      <c r="AM107" s="554"/>
      <c r="AN107" s="554"/>
    </row>
    <row r="108" spans="1:40" s="493" customFormat="1" ht="33.75">
      <c r="A108" s="1309"/>
      <c r="B108" s="1309"/>
      <c r="C108" s="1309"/>
      <c r="D108" s="1309"/>
      <c r="E108" s="1309"/>
      <c r="F108" s="1309">
        <v>1</v>
      </c>
      <c r="G108" s="1026"/>
      <c r="H108" s="1026"/>
      <c r="I108" s="1328"/>
      <c r="J108" s="1009"/>
      <c r="K108" s="1008"/>
      <c r="L108" s="562" t="e">
        <f ca="1">mergeValue(A108) &amp;"."&amp; mergeValue(B108)&amp;"."&amp; mergeValue(C108)&amp;"."&amp; mergeValue(D108)&amp;"."&amp; mergeValue(F108)</f>
        <v>#NAME?</v>
      </c>
      <c r="M108" s="525" t="s">
        <v>9</v>
      </c>
      <c r="N108" s="550"/>
      <c r="O108" s="1312"/>
      <c r="P108" s="1313"/>
      <c r="Q108" s="1313"/>
      <c r="R108" s="1313"/>
      <c r="S108" s="1313"/>
      <c r="T108" s="1313"/>
      <c r="U108" s="1313"/>
      <c r="V108" s="1313"/>
      <c r="W108" s="1313"/>
      <c r="X108" s="1313"/>
      <c r="Y108" s="1313"/>
      <c r="Z108" s="1313"/>
      <c r="AA108" s="1314"/>
      <c r="AB108" s="1130" t="s">
        <v>720</v>
      </c>
      <c r="AC108" s="554"/>
      <c r="AD108" s="558" t="e">
        <f ca="1">strCheckUnique(AE108:AE113)</f>
        <v>#NAME?</v>
      </c>
      <c r="AE108" s="554"/>
      <c r="AF108" s="558"/>
      <c r="AG108" s="554"/>
      <c r="AH108" s="554"/>
      <c r="AI108" s="554"/>
      <c r="AJ108" s="554"/>
      <c r="AK108" s="554"/>
      <c r="AL108" s="554"/>
      <c r="AM108" s="554"/>
      <c r="AN108" s="554"/>
    </row>
    <row r="109" spans="1:40" s="493" customFormat="1" ht="56.25" customHeight="1">
      <c r="A109" s="1309"/>
      <c r="B109" s="1309"/>
      <c r="C109" s="1309"/>
      <c r="D109" s="1309"/>
      <c r="E109" s="1309"/>
      <c r="F109" s="1309"/>
      <c r="G109" s="1309">
        <v>1</v>
      </c>
      <c r="H109" s="1026"/>
      <c r="I109" s="1328"/>
      <c r="J109" s="1329"/>
      <c r="K109" s="1015"/>
      <c r="L109" s="562" t="e">
        <f ca="1">mergeValue(A109) &amp;"."&amp; mergeValue(B109)&amp;"."&amp; mergeValue(C109)&amp;"."&amp; mergeValue(D109)&amp;"."&amp; mergeValue(F109)&amp;"."&amp; mergeValue(G109)</f>
        <v>#NAME?</v>
      </c>
      <c r="M109" s="1016"/>
      <c r="N109" s="615"/>
      <c r="O109" s="532"/>
      <c r="P109" s="532"/>
      <c r="Q109" s="532"/>
      <c r="R109" s="463"/>
      <c r="S109" s="1041"/>
      <c r="T109" s="463"/>
      <c r="U109" s="1041"/>
      <c r="V109" s="553" t="str">
        <f>W109 &amp; "-" &amp; Y109</f>
        <v>-</v>
      </c>
      <c r="W109" s="1315"/>
      <c r="X109" s="1305" t="s">
        <v>83</v>
      </c>
      <c r="Y109" s="1315"/>
      <c r="Z109" s="1305" t="s">
        <v>83</v>
      </c>
      <c r="AA109" s="507"/>
      <c r="AB109" s="1130" t="s">
        <v>738</v>
      </c>
      <c r="AC109" s="554" t="e">
        <f ca="1">strCheckDate(O109:AA109)</f>
        <v>#NAME?</v>
      </c>
      <c r="AD109" s="558"/>
      <c r="AE109" s="558" t="str">
        <f>IF(M109="","",M109 )</f>
        <v/>
      </c>
      <c r="AF109" s="558"/>
      <c r="AG109" s="558"/>
      <c r="AH109" s="558"/>
      <c r="AI109" s="554"/>
      <c r="AJ109" s="554"/>
      <c r="AK109" s="554"/>
      <c r="AL109" s="554"/>
      <c r="AM109" s="554"/>
      <c r="AN109" s="554"/>
    </row>
    <row r="110" spans="1:40" s="493" customFormat="1" ht="87.95" customHeight="1">
      <c r="A110" s="1309"/>
      <c r="B110" s="1309"/>
      <c r="C110" s="1309"/>
      <c r="D110" s="1309"/>
      <c r="E110" s="1309"/>
      <c r="F110" s="1309"/>
      <c r="G110" s="1309"/>
      <c r="H110" s="1026">
        <v>1</v>
      </c>
      <c r="I110" s="1328"/>
      <c r="J110" s="1329"/>
      <c r="K110" s="1015"/>
      <c r="L110" s="562" t="e">
        <f ca="1">mergeValue(A110) &amp;"."&amp; mergeValue(B110)&amp;"."&amp; mergeValue(C110)&amp;"."&amp; mergeValue(D110)&amp;"."&amp; mergeValue(F110)&amp;"."&amp; mergeValue(G110)&amp;"."&amp; mergeValue(H110)</f>
        <v>#NAME?</v>
      </c>
      <c r="M110" s="1018"/>
      <c r="N110" s="464"/>
      <c r="O110" s="532"/>
      <c r="P110" s="532"/>
      <c r="Q110" s="532"/>
      <c r="R110" s="463"/>
      <c r="S110" s="1041"/>
      <c r="T110" s="463"/>
      <c r="U110" s="1041"/>
      <c r="V110" s="553" t="str">
        <f>W110 &amp; "-" &amp; Y110</f>
        <v>-</v>
      </c>
      <c r="W110" s="1315"/>
      <c r="X110" s="1305"/>
      <c r="Y110" s="1315"/>
      <c r="Z110" s="1305"/>
      <c r="AA110" s="637"/>
      <c r="AB110" s="1279" t="s">
        <v>739</v>
      </c>
      <c r="AC110" s="554" t="e">
        <f ca="1">strCheckDate(O110:AA110)</f>
        <v>#NAME?</v>
      </c>
      <c r="AD110" s="554"/>
      <c r="AE110" s="554"/>
      <c r="AF110" s="558"/>
      <c r="AG110" s="554"/>
      <c r="AH110" s="554"/>
      <c r="AI110" s="554"/>
      <c r="AJ110" s="554"/>
      <c r="AK110" s="554"/>
      <c r="AL110" s="554"/>
      <c r="AM110" s="554"/>
      <c r="AN110" s="554"/>
    </row>
    <row r="111" spans="1:40" s="493" customFormat="1" ht="14.25" hidden="1">
      <c r="A111" s="1309"/>
      <c r="B111" s="1309"/>
      <c r="C111" s="1309"/>
      <c r="D111" s="1309"/>
      <c r="E111" s="1309"/>
      <c r="F111" s="1309"/>
      <c r="G111" s="1309"/>
      <c r="H111" s="1026"/>
      <c r="I111" s="1328"/>
      <c r="J111" s="1329"/>
      <c r="K111" s="1015"/>
      <c r="L111" s="569"/>
      <c r="M111" s="615"/>
      <c r="N111" s="615"/>
      <c r="O111" s="532"/>
      <c r="P111" s="463"/>
      <c r="Q111" s="463"/>
      <c r="R111" s="463"/>
      <c r="S111" s="463"/>
      <c r="T111" s="463"/>
      <c r="U111" s="529"/>
      <c r="V111" s="553"/>
      <c r="W111" s="1304"/>
      <c r="X111" s="1305"/>
      <c r="Y111" s="1304"/>
      <c r="Z111" s="1305"/>
      <c r="AA111" s="507"/>
      <c r="AB111" s="1280"/>
      <c r="AC111" s="554"/>
      <c r="AD111" s="554"/>
      <c r="AE111" s="554"/>
      <c r="AF111" s="558">
        <f ca="1">OFFSET(AF111,-1,0)</f>
        <v>0</v>
      </c>
      <c r="AG111" s="554"/>
      <c r="AH111" s="554"/>
      <c r="AI111" s="554"/>
      <c r="AJ111" s="554"/>
      <c r="AK111" s="554"/>
      <c r="AL111" s="554"/>
      <c r="AM111" s="554"/>
      <c r="AN111" s="554"/>
    </row>
    <row r="112" spans="1:40" s="492" customFormat="1" ht="15" customHeight="1">
      <c r="A112" s="1309"/>
      <c r="B112" s="1309"/>
      <c r="C112" s="1309"/>
      <c r="D112" s="1309"/>
      <c r="E112" s="1309"/>
      <c r="F112" s="1309"/>
      <c r="G112" s="1309"/>
      <c r="H112" s="1026"/>
      <c r="I112" s="1328"/>
      <c r="J112" s="1329"/>
      <c r="K112" s="1017"/>
      <c r="L112" s="508"/>
      <c r="M112" s="527" t="s">
        <v>40</v>
      </c>
      <c r="N112" s="521"/>
      <c r="O112" s="515"/>
      <c r="P112" s="515"/>
      <c r="Q112" s="515"/>
      <c r="R112" s="515"/>
      <c r="S112" s="515"/>
      <c r="T112" s="515"/>
      <c r="U112" s="515"/>
      <c r="V112" s="515"/>
      <c r="W112" s="533"/>
      <c r="X112" s="534"/>
      <c r="Y112" s="533"/>
      <c r="Z112" s="521"/>
      <c r="AA112" s="530"/>
      <c r="AB112" s="1281"/>
      <c r="AC112" s="556"/>
      <c r="AD112" s="556"/>
      <c r="AE112" s="556"/>
      <c r="AF112" s="556"/>
      <c r="AG112" s="556"/>
      <c r="AH112" s="556"/>
      <c r="AI112" s="556"/>
      <c r="AJ112" s="556"/>
      <c r="AK112" s="556"/>
      <c r="AL112" s="556"/>
      <c r="AM112" s="556"/>
      <c r="AN112" s="556"/>
    </row>
    <row r="113" spans="1:40" s="492" customFormat="1" ht="15" customHeight="1">
      <c r="A113" s="1309"/>
      <c r="B113" s="1309"/>
      <c r="C113" s="1309"/>
      <c r="D113" s="1309"/>
      <c r="E113" s="1309"/>
      <c r="F113" s="1309"/>
      <c r="G113" s="1026"/>
      <c r="H113" s="1026"/>
      <c r="I113" s="1328"/>
      <c r="J113" s="1023"/>
      <c r="K113" s="1017"/>
      <c r="L113" s="508"/>
      <c r="M113" s="526" t="s">
        <v>24</v>
      </c>
      <c r="N113" s="527"/>
      <c r="O113" s="527"/>
      <c r="P113" s="527"/>
      <c r="Q113" s="527"/>
      <c r="R113" s="527"/>
      <c r="S113" s="527"/>
      <c r="T113" s="527"/>
      <c r="U113" s="527"/>
      <c r="V113" s="527"/>
      <c r="W113" s="527"/>
      <c r="X113" s="527"/>
      <c r="Y113" s="527"/>
      <c r="Z113" s="527"/>
      <c r="AA113" s="527"/>
      <c r="AB113" s="530"/>
      <c r="AC113" s="556"/>
      <c r="AD113" s="556"/>
      <c r="AE113" s="556"/>
      <c r="AF113" s="556"/>
      <c r="AG113" s="556"/>
      <c r="AH113" s="556"/>
      <c r="AI113" s="556"/>
      <c r="AJ113" s="556"/>
      <c r="AK113" s="556"/>
      <c r="AL113" s="556"/>
      <c r="AM113" s="556"/>
      <c r="AN113" s="556"/>
    </row>
    <row r="114" spans="1:40" s="492" customFormat="1" ht="15" customHeight="1">
      <c r="A114" s="1309"/>
      <c r="B114" s="1309"/>
      <c r="C114" s="1309"/>
      <c r="D114" s="1309"/>
      <c r="E114" s="1309"/>
      <c r="F114" s="1029"/>
      <c r="G114" s="1026"/>
      <c r="H114" s="1026"/>
      <c r="I114" s="1013"/>
      <c r="J114" s="1011"/>
      <c r="K114" s="1017"/>
      <c r="L114" s="508"/>
      <c r="M114" s="521" t="s">
        <v>10</v>
      </c>
      <c r="N114" s="520"/>
      <c r="O114" s="515"/>
      <c r="P114" s="515"/>
      <c r="Q114" s="515"/>
      <c r="R114" s="515"/>
      <c r="S114" s="515"/>
      <c r="T114" s="515"/>
      <c r="U114" s="515"/>
      <c r="V114" s="515"/>
      <c r="W114" s="542"/>
      <c r="X114" s="534"/>
      <c r="Y114" s="533"/>
      <c r="Z114" s="520"/>
      <c r="AA114" s="534"/>
      <c r="AB114" s="530"/>
      <c r="AC114" s="556"/>
      <c r="AD114" s="556"/>
      <c r="AE114" s="556"/>
      <c r="AF114" s="556"/>
      <c r="AG114" s="556"/>
      <c r="AH114" s="556"/>
      <c r="AI114" s="556"/>
      <c r="AJ114" s="556"/>
      <c r="AK114" s="556"/>
      <c r="AL114" s="556"/>
      <c r="AM114" s="556"/>
      <c r="AN114" s="556"/>
    </row>
    <row r="115" spans="1:40" s="492" customFormat="1" ht="14.25" hidden="1">
      <c r="A115" s="1309"/>
      <c r="B115" s="1309"/>
      <c r="C115" s="1309"/>
      <c r="D115" s="1309"/>
      <c r="E115" s="1029"/>
      <c r="F115" s="1029"/>
      <c r="G115" s="1026"/>
      <c r="H115" s="1026"/>
      <c r="I115" s="1024"/>
      <c r="J115" s="1011"/>
      <c r="K115" s="1007"/>
      <c r="L115" s="508"/>
      <c r="M115" s="521"/>
      <c r="N115" s="521"/>
      <c r="O115" s="521"/>
      <c r="P115" s="521"/>
      <c r="Q115" s="521"/>
      <c r="R115" s="521"/>
      <c r="S115" s="521"/>
      <c r="T115" s="521"/>
      <c r="U115" s="521"/>
      <c r="V115" s="521"/>
      <c r="W115" s="521"/>
      <c r="X115" s="521"/>
      <c r="Y115" s="521"/>
      <c r="Z115" s="521"/>
      <c r="AA115" s="521"/>
      <c r="AB115" s="530"/>
      <c r="AC115" s="556"/>
      <c r="AD115" s="556"/>
      <c r="AE115" s="556"/>
      <c r="AF115" s="556"/>
      <c r="AG115" s="556"/>
      <c r="AH115" s="556"/>
      <c r="AI115" s="556"/>
      <c r="AJ115" s="556"/>
      <c r="AK115" s="556"/>
      <c r="AL115" s="556"/>
      <c r="AM115" s="556"/>
      <c r="AN115" s="556"/>
    </row>
    <row r="116" spans="1:40" s="492" customFormat="1" ht="15" customHeight="1">
      <c r="A116" s="1309"/>
      <c r="B116" s="1309"/>
      <c r="C116" s="1309"/>
      <c r="D116" s="1030"/>
      <c r="E116" s="1030"/>
      <c r="F116" s="1030"/>
      <c r="G116" s="1031"/>
      <c r="H116" s="1030"/>
      <c r="I116" s="1017"/>
      <c r="J116" s="1011"/>
      <c r="K116" s="1017"/>
      <c r="L116" s="508"/>
      <c r="M116" s="520" t="s">
        <v>16</v>
      </c>
      <c r="N116" s="519"/>
      <c r="O116" s="515"/>
      <c r="P116" s="515"/>
      <c r="Q116" s="515"/>
      <c r="R116" s="515"/>
      <c r="S116" s="515"/>
      <c r="T116" s="515"/>
      <c r="U116" s="515"/>
      <c r="V116" s="515"/>
      <c r="W116" s="542"/>
      <c r="X116" s="534"/>
      <c r="Y116" s="533"/>
      <c r="Z116" s="519"/>
      <c r="AA116" s="534"/>
      <c r="AB116" s="530"/>
      <c r="AC116" s="556"/>
      <c r="AD116" s="556"/>
      <c r="AE116" s="556"/>
      <c r="AF116" s="556"/>
      <c r="AG116" s="556"/>
      <c r="AH116" s="556"/>
      <c r="AI116" s="556"/>
      <c r="AJ116" s="556"/>
      <c r="AK116" s="556"/>
      <c r="AL116" s="556"/>
      <c r="AM116" s="556"/>
      <c r="AN116" s="556"/>
    </row>
    <row r="117" spans="1:40" s="492" customFormat="1" ht="15" customHeight="1">
      <c r="A117" s="1309"/>
      <c r="B117" s="1309"/>
      <c r="C117" s="1030"/>
      <c r="D117" s="1030"/>
      <c r="E117" s="1030"/>
      <c r="F117" s="1030"/>
      <c r="G117" s="1031"/>
      <c r="H117" s="1030"/>
      <c r="I117" s="1017"/>
      <c r="J117" s="1011"/>
      <c r="K117" s="1017"/>
      <c r="L117" s="508"/>
      <c r="M117" s="519" t="s">
        <v>17</v>
      </c>
      <c r="N117" s="519"/>
      <c r="O117" s="515"/>
      <c r="P117" s="515"/>
      <c r="Q117" s="515"/>
      <c r="R117" s="515"/>
      <c r="S117" s="515"/>
      <c r="T117" s="515"/>
      <c r="U117" s="515"/>
      <c r="V117" s="515"/>
      <c r="W117" s="542"/>
      <c r="X117" s="534"/>
      <c r="Y117" s="533"/>
      <c r="Z117" s="519"/>
      <c r="AA117" s="534"/>
      <c r="AB117" s="530"/>
      <c r="AC117" s="556"/>
      <c r="AD117" s="556"/>
      <c r="AE117" s="556"/>
      <c r="AF117" s="556"/>
      <c r="AG117" s="556"/>
      <c r="AH117" s="556"/>
      <c r="AI117" s="556"/>
      <c r="AJ117" s="556"/>
      <c r="AK117" s="556"/>
      <c r="AL117" s="556"/>
      <c r="AM117" s="556"/>
      <c r="AN117" s="556"/>
    </row>
    <row r="118" spans="1:40" s="492" customFormat="1" ht="15" customHeight="1">
      <c r="A118" s="1309"/>
      <c r="B118" s="1030"/>
      <c r="C118" s="1030"/>
      <c r="D118" s="1030"/>
      <c r="E118" s="1030"/>
      <c r="F118" s="1030"/>
      <c r="G118" s="1031"/>
      <c r="H118" s="1030"/>
      <c r="I118" s="1017"/>
      <c r="J118" s="1011"/>
      <c r="K118" s="1017"/>
      <c r="L118" s="508"/>
      <c r="M118" s="528" t="s">
        <v>18</v>
      </c>
      <c r="N118" s="519"/>
      <c r="O118" s="515"/>
      <c r="P118" s="515"/>
      <c r="Q118" s="515"/>
      <c r="R118" s="515"/>
      <c r="S118" s="515"/>
      <c r="T118" s="515"/>
      <c r="U118" s="515"/>
      <c r="V118" s="515"/>
      <c r="W118" s="542"/>
      <c r="X118" s="534"/>
      <c r="Y118" s="533"/>
      <c r="Z118" s="519"/>
      <c r="AA118" s="534"/>
      <c r="AB118" s="530"/>
      <c r="AC118" s="556"/>
      <c r="AD118" s="556"/>
      <c r="AE118" s="556"/>
      <c r="AF118" s="556"/>
      <c r="AG118" s="556"/>
      <c r="AH118" s="556"/>
      <c r="AI118" s="556"/>
      <c r="AJ118" s="556"/>
      <c r="AK118" s="556"/>
      <c r="AL118" s="556"/>
      <c r="AM118" s="556"/>
      <c r="AN118" s="556"/>
    </row>
    <row r="119" spans="1:40" s="492" customFormat="1" ht="15" customHeight="1">
      <c r="A119" s="1024"/>
      <c r="B119" s="1024"/>
      <c r="C119" s="1024"/>
      <c r="D119" s="1024"/>
      <c r="E119" s="1024"/>
      <c r="F119" s="1024"/>
      <c r="G119" s="1032"/>
      <c r="H119" s="1024"/>
      <c r="I119" s="1010"/>
      <c r="J119" s="1011"/>
      <c r="K119" s="1007"/>
      <c r="L119" s="508"/>
      <c r="M119" s="535" t="s">
        <v>308</v>
      </c>
      <c r="N119" s="519"/>
      <c r="O119" s="515"/>
      <c r="P119" s="515"/>
      <c r="Q119" s="515"/>
      <c r="R119" s="515"/>
      <c r="S119" s="515"/>
      <c r="T119" s="515"/>
      <c r="U119" s="515"/>
      <c r="V119" s="515"/>
      <c r="W119" s="542"/>
      <c r="X119" s="534"/>
      <c r="Y119" s="533"/>
      <c r="Z119" s="519"/>
      <c r="AA119" s="534"/>
      <c r="AB119" s="530"/>
      <c r="AC119" s="556"/>
      <c r="AD119" s="556"/>
      <c r="AE119" s="556"/>
      <c r="AF119" s="556"/>
      <c r="AG119" s="556"/>
      <c r="AH119" s="556"/>
      <c r="AI119" s="556"/>
      <c r="AJ119" s="556"/>
      <c r="AK119" s="556"/>
      <c r="AL119" s="556"/>
      <c r="AM119" s="556"/>
      <c r="AN119" s="556"/>
    </row>
    <row r="120" spans="1:40" s="651" customFormat="1" ht="102.75" customHeight="1">
      <c r="A120" s="876"/>
      <c r="B120" s="876"/>
      <c r="C120" s="876"/>
      <c r="D120" s="876"/>
      <c r="E120" s="876"/>
      <c r="F120" s="876"/>
      <c r="G120" s="880"/>
      <c r="H120" s="881">
        <v>1</v>
      </c>
      <c r="I120" s="879"/>
      <c r="J120" s="877"/>
      <c r="K120" s="878"/>
      <c r="L120" s="688" t="e">
        <f ca="1">mergeValue(A120) &amp;"."&amp; mergeValue(B120)&amp;"."&amp; mergeValue(C120)&amp;"."&amp; mergeValue(D120)&amp;"."&amp; mergeValue(F120)&amp;"."&amp; mergeValue(G120)&amp;"."&amp; mergeValue(H120)</f>
        <v>#NAME?</v>
      </c>
      <c r="M120" s="1018"/>
      <c r="N120" s="678"/>
      <c r="O120" s="667"/>
      <c r="P120" s="667"/>
      <c r="Q120" s="667"/>
      <c r="R120" s="677"/>
      <c r="S120" s="1041"/>
      <c r="T120" s="677"/>
      <c r="U120" s="1041"/>
      <c r="V120" s="682" t="str">
        <f>W120 &amp; "-" &amp; Y120</f>
        <v>-</v>
      </c>
      <c r="W120" s="649"/>
      <c r="X120" s="619" t="s">
        <v>84</v>
      </c>
      <c r="Y120" s="1038"/>
      <c r="Z120" s="441" t="s">
        <v>84</v>
      </c>
      <c r="AA120" s="637"/>
      <c r="AB120" s="656"/>
      <c r="AC120" s="683" t="e">
        <f ca="1">strCheckDate(O120:AA120)</f>
        <v>#NAME?</v>
      </c>
      <c r="AD120" s="683"/>
      <c r="AE120" s="683"/>
      <c r="AF120" s="686"/>
      <c r="AG120" s="683"/>
      <c r="AH120" s="683"/>
      <c r="AI120" s="683"/>
      <c r="AJ120" s="683"/>
      <c r="AK120" s="683"/>
      <c r="AL120" s="683"/>
      <c r="AM120" s="683"/>
      <c r="AN120" s="683"/>
    </row>
    <row r="123" spans="1:40" s="34" customFormat="1" ht="17.100000000000001" customHeight="1">
      <c r="G123" s="34" t="s">
        <v>12</v>
      </c>
      <c r="I123" s="34" t="s">
        <v>68</v>
      </c>
      <c r="U123" s="151"/>
    </row>
    <row r="124" spans="1:40" ht="17.100000000000001" customHeight="1">
      <c r="T124" s="116"/>
      <c r="U124" s="40"/>
    </row>
    <row r="125" spans="1:40" s="493" customFormat="1" ht="22.5">
      <c r="A125" s="1309">
        <v>1</v>
      </c>
      <c r="B125" s="888"/>
      <c r="C125" s="888"/>
      <c r="D125" s="888"/>
      <c r="E125" s="889"/>
      <c r="F125" s="890"/>
      <c r="G125" s="890"/>
      <c r="H125" s="890"/>
      <c r="I125" s="891"/>
      <c r="J125" s="886"/>
      <c r="K125" s="893"/>
      <c r="L125" s="562" t="e">
        <f ca="1">mergeValue(A125)</f>
        <v>#NAME?</v>
      </c>
      <c r="M125" s="610" t="s">
        <v>19</v>
      </c>
      <c r="N125" s="549"/>
      <c r="O125" s="1321"/>
      <c r="P125" s="1321"/>
      <c r="Q125" s="1321"/>
      <c r="R125" s="1321"/>
      <c r="S125" s="1321"/>
      <c r="T125" s="1321"/>
      <c r="U125" s="1321"/>
      <c r="V125" s="1321"/>
      <c r="W125" s="1130" t="s">
        <v>718</v>
      </c>
      <c r="X125" s="554"/>
      <c r="Y125" s="554"/>
      <c r="Z125" s="554"/>
      <c r="AA125" s="554"/>
      <c r="AB125" s="554"/>
      <c r="AC125" s="554"/>
      <c r="AD125" s="554"/>
      <c r="AE125" s="554"/>
      <c r="AF125" s="554"/>
      <c r="AG125" s="554"/>
      <c r="AH125" s="554"/>
    </row>
    <row r="126" spans="1:40" s="493" customFormat="1" ht="22.5">
      <c r="A126" s="1309"/>
      <c r="B126" s="1309">
        <v>1</v>
      </c>
      <c r="C126" s="888"/>
      <c r="D126" s="888"/>
      <c r="E126" s="890"/>
      <c r="F126" s="890"/>
      <c r="G126" s="890"/>
      <c r="H126" s="890"/>
      <c r="I126" s="885"/>
      <c r="J126" s="884"/>
      <c r="K126" s="887"/>
      <c r="L126" s="562" t="e">
        <f ca="1">mergeValue(A126) &amp;"."&amp; mergeValue(B126)</f>
        <v>#NAME?</v>
      </c>
      <c r="M126" s="516" t="s">
        <v>15</v>
      </c>
      <c r="N126" s="549"/>
      <c r="O126" s="1321"/>
      <c r="P126" s="1321"/>
      <c r="Q126" s="1321"/>
      <c r="R126" s="1321"/>
      <c r="S126" s="1321"/>
      <c r="T126" s="1321"/>
      <c r="U126" s="1321"/>
      <c r="V126" s="1321"/>
      <c r="W126" s="1130" t="s">
        <v>459</v>
      </c>
      <c r="X126" s="554"/>
      <c r="Y126" s="554"/>
      <c r="Z126" s="554"/>
      <c r="AA126" s="554"/>
      <c r="AB126" s="554"/>
      <c r="AC126" s="554"/>
      <c r="AD126" s="554"/>
      <c r="AE126" s="554"/>
      <c r="AF126" s="554"/>
      <c r="AG126" s="554"/>
      <c r="AH126" s="554"/>
    </row>
    <row r="127" spans="1:40" s="493" customFormat="1" ht="22.5">
      <c r="A127" s="1309"/>
      <c r="B127" s="1309"/>
      <c r="C127" s="1309">
        <v>1</v>
      </c>
      <c r="D127" s="888"/>
      <c r="E127" s="890"/>
      <c r="F127" s="890"/>
      <c r="G127" s="890"/>
      <c r="H127" s="890"/>
      <c r="I127" s="892"/>
      <c r="J127" s="884"/>
      <c r="K127" s="887"/>
      <c r="L127" s="562" t="e">
        <f ca="1">mergeValue(A127) &amp;"."&amp; mergeValue(B127)&amp;"."&amp; mergeValue(C127)</f>
        <v>#NAME?</v>
      </c>
      <c r="M127" s="517" t="s">
        <v>7</v>
      </c>
      <c r="N127" s="549"/>
      <c r="O127" s="1321"/>
      <c r="P127" s="1321"/>
      <c r="Q127" s="1321"/>
      <c r="R127" s="1321"/>
      <c r="S127" s="1321"/>
      <c r="T127" s="1321"/>
      <c r="U127" s="1321"/>
      <c r="V127" s="1321"/>
      <c r="W127" s="1130" t="s">
        <v>600</v>
      </c>
      <c r="X127" s="554"/>
      <c r="Y127" s="554"/>
      <c r="Z127" s="554"/>
      <c r="AA127" s="554"/>
      <c r="AB127" s="554"/>
      <c r="AC127" s="554"/>
      <c r="AD127" s="554"/>
      <c r="AE127" s="554"/>
      <c r="AF127" s="554"/>
      <c r="AG127" s="554"/>
      <c r="AH127" s="554"/>
    </row>
    <row r="128" spans="1:40" s="493" customFormat="1" ht="22.5">
      <c r="A128" s="1309"/>
      <c r="B128" s="1309"/>
      <c r="C128" s="1309"/>
      <c r="D128" s="1309">
        <v>1</v>
      </c>
      <c r="E128" s="890"/>
      <c r="F128" s="890"/>
      <c r="G128" s="890"/>
      <c r="H128" s="890"/>
      <c r="I128" s="892"/>
      <c r="J128" s="884"/>
      <c r="K128" s="887"/>
      <c r="L128" s="562" t="e">
        <f ca="1">mergeValue(A128) &amp;"."&amp; mergeValue(B128)&amp;"."&amp; mergeValue(C128)&amp;"."&amp; mergeValue(D128)</f>
        <v>#NAME?</v>
      </c>
      <c r="M128" s="518" t="s">
        <v>21</v>
      </c>
      <c r="N128" s="549"/>
      <c r="O128" s="1321"/>
      <c r="P128" s="1321"/>
      <c r="Q128" s="1321"/>
      <c r="R128" s="1321"/>
      <c r="S128" s="1321"/>
      <c r="T128" s="1321"/>
      <c r="U128" s="1321"/>
      <c r="V128" s="1321"/>
      <c r="W128" s="1130" t="s">
        <v>601</v>
      </c>
      <c r="X128" s="554"/>
      <c r="Y128" s="554"/>
      <c r="Z128" s="554"/>
      <c r="AA128" s="554"/>
      <c r="AB128" s="554"/>
      <c r="AC128" s="554"/>
      <c r="AD128" s="554"/>
      <c r="AE128" s="554"/>
      <c r="AF128" s="554"/>
      <c r="AG128" s="554"/>
      <c r="AH128" s="554"/>
    </row>
    <row r="129" spans="1:34" s="493" customFormat="1" ht="11.25" hidden="1" customHeight="1">
      <c r="A129" s="1309"/>
      <c r="B129" s="1309"/>
      <c r="C129" s="1309"/>
      <c r="D129" s="1309"/>
      <c r="E129" s="1309">
        <v>1</v>
      </c>
      <c r="F129" s="890"/>
      <c r="G129" s="890"/>
      <c r="H129" s="888">
        <v>1</v>
      </c>
      <c r="I129" s="1309">
        <v>1</v>
      </c>
      <c r="J129" s="890"/>
      <c r="K129" s="895"/>
      <c r="L129" s="562"/>
      <c r="M129" s="524"/>
      <c r="N129" s="550"/>
      <c r="O129" s="600"/>
      <c r="P129" s="600"/>
      <c r="Q129" s="600"/>
      <c r="R129" s="600"/>
      <c r="S129" s="600"/>
      <c r="T129" s="600"/>
      <c r="U129" s="600"/>
      <c r="V129" s="478"/>
      <c r="W129" s="1090"/>
      <c r="X129" s="554"/>
      <c r="Y129" s="554"/>
      <c r="Z129" s="554"/>
      <c r="AA129" s="554"/>
      <c r="AB129" s="554"/>
      <c r="AC129" s="554"/>
      <c r="AD129" s="554"/>
      <c r="AE129" s="554"/>
      <c r="AF129" s="554"/>
      <c r="AG129" s="554"/>
      <c r="AH129" s="554"/>
    </row>
    <row r="130" spans="1:34" s="493" customFormat="1" ht="33.75">
      <c r="A130" s="1309"/>
      <c r="B130" s="1309"/>
      <c r="C130" s="1309"/>
      <c r="D130" s="1309"/>
      <c r="E130" s="1309"/>
      <c r="F130" s="1309">
        <v>1</v>
      </c>
      <c r="G130" s="888"/>
      <c r="H130" s="888"/>
      <c r="I130" s="1309"/>
      <c r="J130" s="1309">
        <v>1</v>
      </c>
      <c r="K130" s="896"/>
      <c r="L130" s="562" t="e">
        <f ca="1">mergeValue(A130) &amp;"."&amp; mergeValue(B130)&amp;"."&amp; mergeValue(C130)&amp;"."&amp; mergeValue(D130)&amp;"."&amp;  mergeValue(F130)</f>
        <v>#NAME?</v>
      </c>
      <c r="M130" s="525" t="s">
        <v>9</v>
      </c>
      <c r="N130" s="550"/>
      <c r="O130" s="1311"/>
      <c r="P130" s="1311"/>
      <c r="Q130" s="1311"/>
      <c r="R130" s="1311"/>
      <c r="S130" s="1311"/>
      <c r="T130" s="1311"/>
      <c r="U130" s="1311"/>
      <c r="V130" s="1311"/>
      <c r="W130" s="1130" t="s">
        <v>720</v>
      </c>
      <c r="X130" s="554"/>
      <c r="Y130" s="558" t="e">
        <f ca="1">strCheckUnique(Z130:Z133)</f>
        <v>#NAME?</v>
      </c>
      <c r="Z130" s="554"/>
      <c r="AA130" s="558"/>
      <c r="AB130" s="554"/>
      <c r="AC130" s="554"/>
      <c r="AD130" s="554"/>
      <c r="AE130" s="554"/>
      <c r="AF130" s="554"/>
      <c r="AG130" s="554"/>
      <c r="AH130" s="554"/>
    </row>
    <row r="131" spans="1:34" s="493" customFormat="1" ht="99" customHeight="1">
      <c r="A131" s="1309"/>
      <c r="B131" s="1309"/>
      <c r="C131" s="1309"/>
      <c r="D131" s="1309"/>
      <c r="E131" s="1309"/>
      <c r="F131" s="1309"/>
      <c r="G131" s="888">
        <v>1</v>
      </c>
      <c r="H131" s="888"/>
      <c r="I131" s="1309"/>
      <c r="J131" s="1309"/>
      <c r="K131" s="896">
        <v>1</v>
      </c>
      <c r="L131" s="562" t="e">
        <f ca="1">mergeValue(A131) &amp;"."&amp; mergeValue(B131)&amp;"."&amp; mergeValue(C131)&amp;"."&amp; mergeValue(D131)&amp;"."&amp; mergeValue(F131)&amp;"."&amp; mergeValue(G131)</f>
        <v>#NAME?</v>
      </c>
      <c r="M131" s="1016"/>
      <c r="N131" s="555"/>
      <c r="O131" s="532"/>
      <c r="P131" s="532"/>
      <c r="Q131" s="1040"/>
      <c r="R131" s="1315"/>
      <c r="S131" s="1305" t="s">
        <v>83</v>
      </c>
      <c r="T131" s="1315"/>
      <c r="U131" s="1305" t="s">
        <v>84</v>
      </c>
      <c r="V131" s="547"/>
      <c r="W131" s="1279" t="s">
        <v>733</v>
      </c>
      <c r="X131" s="554" t="e">
        <f ca="1">strCheckDate(O132:V132)</f>
        <v>#NAME?</v>
      </c>
      <c r="Y131" s="558"/>
      <c r="Z131" s="558" t="str">
        <f>IF(M131="","",M131 )</f>
        <v/>
      </c>
      <c r="AA131" s="558"/>
      <c r="AB131" s="558"/>
      <c r="AC131" s="558"/>
      <c r="AD131" s="554"/>
      <c r="AE131" s="554"/>
      <c r="AF131" s="554"/>
      <c r="AG131" s="554"/>
      <c r="AH131" s="554"/>
    </row>
    <row r="132" spans="1:34" s="493" customFormat="1" ht="0.2" customHeight="1">
      <c r="A132" s="1309"/>
      <c r="B132" s="1309"/>
      <c r="C132" s="1309"/>
      <c r="D132" s="1309"/>
      <c r="E132" s="1309"/>
      <c r="F132" s="1309"/>
      <c r="G132" s="888"/>
      <c r="H132" s="888"/>
      <c r="I132" s="1309"/>
      <c r="J132" s="1309"/>
      <c r="K132" s="896"/>
      <c r="L132" s="569"/>
      <c r="M132" s="615"/>
      <c r="N132" s="555"/>
      <c r="O132" s="532"/>
      <c r="P132" s="532"/>
      <c r="Q132" s="553" t="str">
        <f>R131 &amp; "-" &amp; T131</f>
        <v>-</v>
      </c>
      <c r="R132" s="1304"/>
      <c r="S132" s="1305"/>
      <c r="T132" s="1304"/>
      <c r="U132" s="1305"/>
      <c r="V132" s="547"/>
      <c r="W132" s="1280"/>
      <c r="X132" s="554"/>
      <c r="Y132" s="554"/>
      <c r="Z132" s="554"/>
      <c r="AA132" s="554"/>
      <c r="AB132" s="554"/>
      <c r="AC132" s="554"/>
      <c r="AD132" s="554"/>
      <c r="AE132" s="554"/>
      <c r="AF132" s="554"/>
      <c r="AG132" s="554"/>
      <c r="AH132" s="554"/>
    </row>
    <row r="133" spans="1:34" s="492" customFormat="1" ht="15" customHeight="1">
      <c r="A133" s="1309"/>
      <c r="B133" s="1309"/>
      <c r="C133" s="1309"/>
      <c r="D133" s="1309"/>
      <c r="E133" s="1309"/>
      <c r="F133" s="1309"/>
      <c r="G133" s="890"/>
      <c r="H133" s="888"/>
      <c r="I133" s="1309"/>
      <c r="J133" s="1309"/>
      <c r="K133" s="895"/>
      <c r="L133" s="508"/>
      <c r="M133" s="526" t="s">
        <v>24</v>
      </c>
      <c r="N133" s="521"/>
      <c r="O133" s="515"/>
      <c r="P133" s="515"/>
      <c r="Q133" s="515"/>
      <c r="R133" s="542"/>
      <c r="S133" s="534"/>
      <c r="T133" s="533"/>
      <c r="U133" s="521"/>
      <c r="V133" s="530"/>
      <c r="W133" s="1281"/>
      <c r="X133" s="556"/>
      <c r="Y133" s="556"/>
      <c r="Z133" s="556"/>
      <c r="AA133" s="556"/>
      <c r="AB133" s="556"/>
      <c r="AC133" s="556"/>
      <c r="AD133" s="556"/>
      <c r="AE133" s="556"/>
      <c r="AF133" s="556"/>
      <c r="AG133" s="556"/>
      <c r="AH133" s="556"/>
    </row>
    <row r="134" spans="1:34" s="492" customFormat="1" ht="15" customHeight="1">
      <c r="A134" s="1309"/>
      <c r="B134" s="1309"/>
      <c r="C134" s="1309"/>
      <c r="D134" s="1309"/>
      <c r="E134" s="1309"/>
      <c r="F134" s="890"/>
      <c r="G134" s="890"/>
      <c r="H134" s="888"/>
      <c r="I134" s="1309"/>
      <c r="J134" s="890"/>
      <c r="K134" s="895"/>
      <c r="L134" s="508"/>
      <c r="M134" s="521" t="s">
        <v>10</v>
      </c>
      <c r="N134" s="520"/>
      <c r="O134" s="515"/>
      <c r="P134" s="515"/>
      <c r="Q134" s="515"/>
      <c r="R134" s="542"/>
      <c r="S134" s="534"/>
      <c r="T134" s="533"/>
      <c r="U134" s="520"/>
      <c r="V134" s="534"/>
      <c r="W134" s="530"/>
      <c r="X134" s="556"/>
      <c r="Y134" s="556"/>
      <c r="Z134" s="556"/>
      <c r="AA134" s="556"/>
      <c r="AB134" s="556"/>
      <c r="AC134" s="556"/>
      <c r="AD134" s="556"/>
      <c r="AE134" s="556"/>
      <c r="AF134" s="556"/>
      <c r="AG134" s="556"/>
      <c r="AH134" s="556"/>
    </row>
    <row r="135" spans="1:34" s="492" customFormat="1" ht="0.2" customHeight="1">
      <c r="A135" s="1309"/>
      <c r="B135" s="1309"/>
      <c r="C135" s="1309"/>
      <c r="D135" s="1309"/>
      <c r="E135" s="894"/>
      <c r="F135" s="890"/>
      <c r="G135" s="890"/>
      <c r="H135" s="890"/>
      <c r="I135" s="886"/>
      <c r="J135" s="883"/>
      <c r="K135" s="893"/>
      <c r="L135" s="508"/>
      <c r="M135" s="521"/>
      <c r="N135" s="519"/>
      <c r="O135" s="515"/>
      <c r="P135" s="515"/>
      <c r="Q135" s="515"/>
      <c r="R135" s="542"/>
      <c r="S135" s="534"/>
      <c r="T135" s="533"/>
      <c r="U135" s="519"/>
      <c r="V135" s="534"/>
      <c r="W135" s="530"/>
      <c r="X135" s="556"/>
      <c r="Y135" s="556"/>
      <c r="Z135" s="556"/>
      <c r="AA135" s="556"/>
      <c r="AB135" s="556"/>
      <c r="AC135" s="556"/>
      <c r="AD135" s="556"/>
      <c r="AE135" s="556"/>
      <c r="AF135" s="556"/>
      <c r="AG135" s="556"/>
      <c r="AH135" s="556"/>
    </row>
    <row r="136" spans="1:34" s="492" customFormat="1" ht="15" customHeight="1">
      <c r="A136" s="1309"/>
      <c r="B136" s="1309"/>
      <c r="C136" s="1309"/>
      <c r="D136" s="894"/>
      <c r="E136" s="894"/>
      <c r="F136" s="890"/>
      <c r="G136" s="890"/>
      <c r="H136" s="890"/>
      <c r="I136" s="886"/>
      <c r="J136" s="883"/>
      <c r="K136" s="893"/>
      <c r="L136" s="508"/>
      <c r="M136" s="520" t="s">
        <v>16</v>
      </c>
      <c r="N136" s="519"/>
      <c r="O136" s="515"/>
      <c r="P136" s="515"/>
      <c r="Q136" s="515"/>
      <c r="R136" s="542"/>
      <c r="S136" s="534"/>
      <c r="T136" s="533"/>
      <c r="U136" s="519"/>
      <c r="V136" s="534"/>
      <c r="W136" s="530"/>
      <c r="X136" s="556"/>
      <c r="Y136" s="556"/>
      <c r="Z136" s="556"/>
      <c r="AA136" s="556"/>
      <c r="AB136" s="556"/>
      <c r="AC136" s="556"/>
      <c r="AD136" s="556"/>
      <c r="AE136" s="556"/>
      <c r="AF136" s="556"/>
      <c r="AG136" s="556"/>
      <c r="AH136" s="556"/>
    </row>
    <row r="137" spans="1:34" s="492" customFormat="1" ht="15" customHeight="1">
      <c r="A137" s="1309"/>
      <c r="B137" s="1309"/>
      <c r="C137" s="894"/>
      <c r="D137" s="894"/>
      <c r="E137" s="894"/>
      <c r="F137" s="894"/>
      <c r="G137" s="899"/>
      <c r="H137" s="886"/>
      <c r="I137" s="897"/>
      <c r="J137" s="883"/>
      <c r="K137" s="898"/>
      <c r="L137" s="508"/>
      <c r="M137" s="519" t="s">
        <v>17</v>
      </c>
      <c r="N137" s="519"/>
      <c r="O137" s="515"/>
      <c r="P137" s="515"/>
      <c r="Q137" s="515"/>
      <c r="R137" s="542"/>
      <c r="S137" s="534"/>
      <c r="T137" s="533"/>
      <c r="U137" s="519"/>
      <c r="V137" s="534"/>
      <c r="W137" s="530"/>
      <c r="X137" s="556"/>
      <c r="Y137" s="556"/>
      <c r="Z137" s="556"/>
      <c r="AA137" s="556"/>
      <c r="AB137" s="556"/>
      <c r="AC137" s="556"/>
      <c r="AD137" s="556"/>
      <c r="AE137" s="556"/>
      <c r="AF137" s="556"/>
      <c r="AG137" s="556"/>
      <c r="AH137" s="556"/>
    </row>
    <row r="138" spans="1:34" s="492" customFormat="1" ht="15" customHeight="1">
      <c r="A138" s="1309"/>
      <c r="B138" s="894"/>
      <c r="C138" s="894"/>
      <c r="D138" s="894"/>
      <c r="E138" s="894"/>
      <c r="F138" s="894"/>
      <c r="G138" s="899"/>
      <c r="H138" s="886"/>
      <c r="I138" s="886"/>
      <c r="J138" s="883"/>
      <c r="K138" s="893"/>
      <c r="L138" s="508"/>
      <c r="M138" s="528" t="s">
        <v>18</v>
      </c>
      <c r="N138" s="519"/>
      <c r="O138" s="515"/>
      <c r="P138" s="515"/>
      <c r="Q138" s="515"/>
      <c r="R138" s="542"/>
      <c r="S138" s="534"/>
      <c r="T138" s="533"/>
      <c r="U138" s="519"/>
      <c r="V138" s="534"/>
      <c r="W138" s="530"/>
      <c r="X138" s="556"/>
      <c r="Y138" s="556"/>
      <c r="Z138" s="556"/>
      <c r="AA138" s="556"/>
      <c r="AB138" s="556"/>
      <c r="AC138" s="556"/>
      <c r="AD138" s="556"/>
      <c r="AE138" s="556"/>
      <c r="AF138" s="556"/>
      <c r="AG138" s="556"/>
      <c r="AH138" s="556"/>
    </row>
    <row r="139" spans="1:34" s="492" customFormat="1" ht="15" customHeight="1">
      <c r="A139" s="882"/>
      <c r="B139" s="882"/>
      <c r="C139" s="882"/>
      <c r="D139" s="882"/>
      <c r="E139" s="882"/>
      <c r="F139" s="882"/>
      <c r="G139" s="882"/>
      <c r="H139" s="882"/>
      <c r="I139" s="882"/>
      <c r="J139" s="882"/>
      <c r="K139" s="882"/>
      <c r="L139" s="462"/>
      <c r="M139" s="535" t="s">
        <v>308</v>
      </c>
      <c r="N139" s="519"/>
      <c r="O139" s="515"/>
      <c r="P139" s="515"/>
      <c r="Q139" s="515"/>
      <c r="R139" s="542"/>
      <c r="S139" s="534"/>
      <c r="T139" s="533"/>
      <c r="U139" s="519"/>
      <c r="V139" s="534"/>
      <c r="W139" s="530"/>
      <c r="X139" s="556"/>
      <c r="Y139" s="556"/>
      <c r="Z139" s="556"/>
      <c r="AA139" s="556"/>
      <c r="AB139" s="556"/>
      <c r="AC139" s="556"/>
      <c r="AD139" s="556"/>
      <c r="AE139" s="556"/>
      <c r="AF139" s="556"/>
      <c r="AG139" s="556"/>
      <c r="AH139" s="556"/>
    </row>
    <row r="140" spans="1:34" ht="17.100000000000001" customHeight="1">
      <c r="X140" s="196"/>
      <c r="Y140" s="196"/>
      <c r="Z140" s="196"/>
      <c r="AA140" s="196"/>
      <c r="AB140" s="196"/>
      <c r="AC140" s="196"/>
      <c r="AD140" s="196"/>
      <c r="AE140" s="196"/>
      <c r="AF140" s="196"/>
      <c r="AG140" s="196"/>
      <c r="AH140" s="196"/>
    </row>
    <row r="141" spans="1:34" s="34" customFormat="1" ht="17.100000000000001" customHeight="1">
      <c r="G141" s="34" t="s">
        <v>12</v>
      </c>
      <c r="I141" s="34" t="s">
        <v>182</v>
      </c>
      <c r="V141" s="151"/>
      <c r="X141" s="209"/>
      <c r="Y141" s="209"/>
      <c r="Z141" s="209"/>
      <c r="AA141" s="209"/>
      <c r="AB141" s="209"/>
      <c r="AC141" s="209"/>
      <c r="AD141" s="209"/>
      <c r="AE141" s="209"/>
      <c r="AF141" s="209"/>
      <c r="AG141" s="209"/>
      <c r="AH141" s="209"/>
    </row>
    <row r="142" spans="1:34" ht="17.100000000000001" customHeight="1">
      <c r="T142" s="116"/>
      <c r="U142" s="40"/>
      <c r="X142" s="196"/>
      <c r="Y142" s="196"/>
      <c r="Z142" s="196"/>
      <c r="AA142" s="196"/>
      <c r="AB142" s="196"/>
      <c r="AC142" s="196"/>
      <c r="AD142" s="196"/>
      <c r="AE142" s="196"/>
      <c r="AF142" s="196"/>
      <c r="AG142" s="196"/>
      <c r="AH142" s="196"/>
    </row>
    <row r="143" spans="1:34" s="493" customFormat="1" ht="22.5">
      <c r="A143" s="1309">
        <v>1</v>
      </c>
      <c r="B143" s="906"/>
      <c r="C143" s="906"/>
      <c r="D143" s="906"/>
      <c r="E143" s="907"/>
      <c r="F143" s="908"/>
      <c r="G143" s="908"/>
      <c r="H143" s="908"/>
      <c r="I143" s="909"/>
      <c r="J143" s="904"/>
      <c r="K143" s="911"/>
      <c r="L143" s="562" t="e">
        <f ca="1">mergeValue(A143)</f>
        <v>#NAME?</v>
      </c>
      <c r="M143" s="610" t="s">
        <v>19</v>
      </c>
      <c r="N143" s="549"/>
      <c r="O143" s="1321"/>
      <c r="P143" s="1321"/>
      <c r="Q143" s="1321"/>
      <c r="R143" s="1321"/>
      <c r="S143" s="1321"/>
      <c r="T143" s="1321"/>
      <c r="U143" s="1321"/>
      <c r="V143" s="1321"/>
      <c r="W143" s="1130" t="s">
        <v>718</v>
      </c>
      <c r="X143" s="554"/>
      <c r="Y143" s="554"/>
      <c r="Z143" s="554"/>
      <c r="AA143" s="554"/>
      <c r="AB143" s="554"/>
      <c r="AC143" s="554"/>
      <c r="AD143" s="554"/>
      <c r="AE143" s="554"/>
      <c r="AF143" s="554"/>
      <c r="AG143" s="554"/>
      <c r="AH143" s="554"/>
    </row>
    <row r="144" spans="1:34" s="493" customFormat="1" ht="22.5">
      <c r="A144" s="1309"/>
      <c r="B144" s="1309">
        <v>1</v>
      </c>
      <c r="C144" s="906"/>
      <c r="D144" s="906"/>
      <c r="E144" s="908"/>
      <c r="F144" s="908"/>
      <c r="G144" s="908"/>
      <c r="H144" s="908"/>
      <c r="I144" s="903"/>
      <c r="J144" s="902"/>
      <c r="K144" s="905"/>
      <c r="L144" s="562" t="e">
        <f ca="1">mergeValue(A144) &amp;"."&amp; mergeValue(B144)</f>
        <v>#NAME?</v>
      </c>
      <c r="M144" s="516" t="s">
        <v>15</v>
      </c>
      <c r="N144" s="549"/>
      <c r="O144" s="1321"/>
      <c r="P144" s="1321"/>
      <c r="Q144" s="1321"/>
      <c r="R144" s="1321"/>
      <c r="S144" s="1321"/>
      <c r="T144" s="1321"/>
      <c r="U144" s="1321"/>
      <c r="V144" s="1321"/>
      <c r="W144" s="1130" t="s">
        <v>459</v>
      </c>
      <c r="X144" s="554"/>
      <c r="Y144" s="554"/>
      <c r="Z144" s="554"/>
      <c r="AA144" s="554"/>
      <c r="AB144" s="554"/>
      <c r="AC144" s="554"/>
      <c r="AD144" s="554"/>
      <c r="AE144" s="554"/>
      <c r="AF144" s="554"/>
      <c r="AG144" s="554"/>
      <c r="AH144" s="554"/>
    </row>
    <row r="145" spans="1:35" s="493" customFormat="1" ht="22.5">
      <c r="A145" s="1309"/>
      <c r="B145" s="1309"/>
      <c r="C145" s="1309">
        <v>1</v>
      </c>
      <c r="D145" s="906"/>
      <c r="E145" s="908"/>
      <c r="F145" s="908"/>
      <c r="G145" s="908"/>
      <c r="H145" s="908"/>
      <c r="I145" s="910"/>
      <c r="J145" s="902"/>
      <c r="K145" s="905"/>
      <c r="L145" s="562" t="e">
        <f ca="1">mergeValue(A145) &amp;"."&amp; mergeValue(B145)&amp;"."&amp; mergeValue(C145)</f>
        <v>#NAME?</v>
      </c>
      <c r="M145" s="517" t="s">
        <v>7</v>
      </c>
      <c r="N145" s="549"/>
      <c r="O145" s="1321"/>
      <c r="P145" s="1321"/>
      <c r="Q145" s="1321"/>
      <c r="R145" s="1321"/>
      <c r="S145" s="1321"/>
      <c r="T145" s="1321"/>
      <c r="U145" s="1321"/>
      <c r="V145" s="1321"/>
      <c r="W145" s="1130" t="s">
        <v>600</v>
      </c>
      <c r="X145" s="554"/>
      <c r="Y145" s="554"/>
      <c r="Z145" s="554"/>
      <c r="AA145" s="554"/>
      <c r="AB145" s="554"/>
      <c r="AC145" s="554"/>
      <c r="AD145" s="554"/>
      <c r="AE145" s="554"/>
      <c r="AF145" s="554"/>
      <c r="AG145" s="554"/>
      <c r="AH145" s="554"/>
    </row>
    <row r="146" spans="1:35" s="493" customFormat="1" ht="22.5">
      <c r="A146" s="1309"/>
      <c r="B146" s="1309"/>
      <c r="C146" s="1309"/>
      <c r="D146" s="1309">
        <v>1</v>
      </c>
      <c r="E146" s="908"/>
      <c r="F146" s="908"/>
      <c r="G146" s="908"/>
      <c r="H146" s="908"/>
      <c r="I146" s="910"/>
      <c r="J146" s="902"/>
      <c r="K146" s="905"/>
      <c r="L146" s="562" t="e">
        <f ca="1">mergeValue(A146) &amp;"."&amp; mergeValue(B146)&amp;"."&amp; mergeValue(C146)&amp;"."&amp; mergeValue(D146)</f>
        <v>#NAME?</v>
      </c>
      <c r="M146" s="518" t="s">
        <v>21</v>
      </c>
      <c r="N146" s="549"/>
      <c r="O146" s="1321"/>
      <c r="P146" s="1321"/>
      <c r="Q146" s="1321"/>
      <c r="R146" s="1321"/>
      <c r="S146" s="1321"/>
      <c r="T146" s="1321"/>
      <c r="U146" s="1321"/>
      <c r="V146" s="1321"/>
      <c r="W146" s="1130" t="s">
        <v>601</v>
      </c>
      <c r="X146" s="554"/>
      <c r="Y146" s="554"/>
      <c r="Z146" s="554"/>
      <c r="AA146" s="554"/>
      <c r="AB146" s="554"/>
      <c r="AC146" s="554"/>
      <c r="AD146" s="554"/>
      <c r="AE146" s="554"/>
      <c r="AF146" s="554"/>
      <c r="AG146" s="554"/>
      <c r="AH146" s="554"/>
    </row>
    <row r="147" spans="1:35" s="493" customFormat="1" ht="11.25" hidden="1" customHeight="1">
      <c r="A147" s="1309"/>
      <c r="B147" s="1309"/>
      <c r="C147" s="1309"/>
      <c r="D147" s="1309"/>
      <c r="E147" s="1309">
        <v>1</v>
      </c>
      <c r="F147" s="908"/>
      <c r="G147" s="908"/>
      <c r="H147" s="906">
        <v>1</v>
      </c>
      <c r="I147" s="1309">
        <v>1</v>
      </c>
      <c r="J147" s="908"/>
      <c r="K147" s="913"/>
      <c r="L147" s="562"/>
      <c r="M147" s="524"/>
      <c r="N147" s="550"/>
      <c r="O147" s="600"/>
      <c r="P147" s="600"/>
      <c r="Q147" s="600"/>
      <c r="R147" s="600"/>
      <c r="S147" s="600"/>
      <c r="T147" s="600"/>
      <c r="U147" s="600"/>
      <c r="V147" s="478"/>
      <c r="W147" s="1090"/>
      <c r="X147" s="554"/>
      <c r="Y147" s="554"/>
      <c r="Z147" s="554"/>
      <c r="AA147" s="554"/>
      <c r="AB147" s="554"/>
      <c r="AC147" s="554"/>
      <c r="AD147" s="554"/>
      <c r="AE147" s="554"/>
      <c r="AF147" s="554"/>
      <c r="AG147" s="554"/>
      <c r="AH147" s="554"/>
    </row>
    <row r="148" spans="1:35" s="493" customFormat="1" ht="33.75">
      <c r="A148" s="1309"/>
      <c r="B148" s="1309"/>
      <c r="C148" s="1309"/>
      <c r="D148" s="1309"/>
      <c r="E148" s="1309"/>
      <c r="F148" s="1309">
        <v>1</v>
      </c>
      <c r="G148" s="906"/>
      <c r="H148" s="906"/>
      <c r="I148" s="1309"/>
      <c r="J148" s="1309">
        <v>1</v>
      </c>
      <c r="K148" s="914"/>
      <c r="L148" s="562" t="e">
        <f ca="1">mergeValue(A148) &amp;"."&amp; mergeValue(B148)&amp;"."&amp; mergeValue(C148)&amp;"."&amp; mergeValue(D148)&amp;"."&amp;  mergeValue(F148)</f>
        <v>#NAME?</v>
      </c>
      <c r="M148" s="525" t="s">
        <v>9</v>
      </c>
      <c r="N148" s="550"/>
      <c r="O148" s="1311"/>
      <c r="P148" s="1311"/>
      <c r="Q148" s="1311"/>
      <c r="R148" s="1311"/>
      <c r="S148" s="1311"/>
      <c r="T148" s="1311"/>
      <c r="U148" s="1311"/>
      <c r="V148" s="1311"/>
      <c r="W148" s="1130" t="s">
        <v>720</v>
      </c>
      <c r="X148" s="554"/>
      <c r="Y148" s="558" t="e">
        <f ca="1">strCheckUnique(Z148:Z151)</f>
        <v>#NAME?</v>
      </c>
      <c r="Z148" s="554"/>
      <c r="AA148" s="558"/>
      <c r="AB148" s="554"/>
      <c r="AC148" s="554"/>
      <c r="AD148" s="554"/>
      <c r="AE148" s="554"/>
      <c r="AF148" s="554"/>
      <c r="AG148" s="554"/>
      <c r="AH148" s="554"/>
    </row>
    <row r="149" spans="1:35" s="493" customFormat="1" ht="99" customHeight="1">
      <c r="A149" s="1309"/>
      <c r="B149" s="1309"/>
      <c r="C149" s="1309"/>
      <c r="D149" s="1309"/>
      <c r="E149" s="1309"/>
      <c r="F149" s="1309"/>
      <c r="G149" s="906">
        <v>1</v>
      </c>
      <c r="H149" s="906"/>
      <c r="I149" s="1309"/>
      <c r="J149" s="1309"/>
      <c r="K149" s="914">
        <v>1</v>
      </c>
      <c r="L149" s="562" t="e">
        <f ca="1">mergeValue(A149) &amp;"."&amp; mergeValue(B149)&amp;"."&amp; mergeValue(C149)&amp;"."&amp; mergeValue(D149)&amp;"."&amp; mergeValue(F149)&amp;"."&amp; mergeValue(G149)</f>
        <v>#NAME?</v>
      </c>
      <c r="M149" s="1016"/>
      <c r="N149" s="555"/>
      <c r="O149" s="532"/>
      <c r="P149" s="532"/>
      <c r="Q149" s="1040"/>
      <c r="R149" s="1315"/>
      <c r="S149" s="1305" t="s">
        <v>83</v>
      </c>
      <c r="T149" s="1315"/>
      <c r="U149" s="1305" t="s">
        <v>84</v>
      </c>
      <c r="V149" s="547"/>
      <c r="W149" s="1279" t="s">
        <v>733</v>
      </c>
      <c r="X149" s="554" t="e">
        <f ca="1">strCheckDate(O150:V150)</f>
        <v>#NAME?</v>
      </c>
      <c r="Y149" s="558"/>
      <c r="Z149" s="558" t="str">
        <f>IF(M149="","",M149 )</f>
        <v/>
      </c>
      <c r="AA149" s="558"/>
      <c r="AB149" s="558"/>
      <c r="AC149" s="558"/>
      <c r="AD149" s="554"/>
      <c r="AE149" s="554"/>
      <c r="AF149" s="554"/>
      <c r="AG149" s="554"/>
      <c r="AH149" s="554"/>
    </row>
    <row r="150" spans="1:35" s="493" customFormat="1" ht="0.2" customHeight="1">
      <c r="A150" s="1309"/>
      <c r="B150" s="1309"/>
      <c r="C150" s="1309"/>
      <c r="D150" s="1309"/>
      <c r="E150" s="1309"/>
      <c r="F150" s="1309"/>
      <c r="G150" s="906"/>
      <c r="H150" s="906"/>
      <c r="I150" s="1309"/>
      <c r="J150" s="1309"/>
      <c r="K150" s="914"/>
      <c r="L150" s="569"/>
      <c r="M150" s="615"/>
      <c r="N150" s="555"/>
      <c r="O150" s="532"/>
      <c r="P150" s="532"/>
      <c r="Q150" s="553" t="str">
        <f>R149 &amp; "-" &amp; T149</f>
        <v>-</v>
      </c>
      <c r="R150" s="1304"/>
      <c r="S150" s="1305"/>
      <c r="T150" s="1304"/>
      <c r="U150" s="1305"/>
      <c r="V150" s="547"/>
      <c r="W150" s="1280"/>
      <c r="X150" s="554"/>
      <c r="Y150" s="554"/>
      <c r="Z150" s="554"/>
      <c r="AA150" s="554"/>
      <c r="AB150" s="554"/>
      <c r="AC150" s="554"/>
      <c r="AD150" s="554"/>
      <c r="AE150" s="554"/>
      <c r="AF150" s="554"/>
      <c r="AG150" s="554"/>
      <c r="AH150" s="554"/>
    </row>
    <row r="151" spans="1:35" s="492" customFormat="1" ht="15" customHeight="1">
      <c r="A151" s="1309"/>
      <c r="B151" s="1309"/>
      <c r="C151" s="1309"/>
      <c r="D151" s="1309"/>
      <c r="E151" s="1309"/>
      <c r="F151" s="1309"/>
      <c r="G151" s="908"/>
      <c r="H151" s="906"/>
      <c r="I151" s="1309"/>
      <c r="J151" s="1309"/>
      <c r="K151" s="913"/>
      <c r="L151" s="508"/>
      <c r="M151" s="526" t="s">
        <v>24</v>
      </c>
      <c r="N151" s="521"/>
      <c r="O151" s="515"/>
      <c r="P151" s="515"/>
      <c r="Q151" s="515"/>
      <c r="R151" s="542"/>
      <c r="S151" s="534"/>
      <c r="T151" s="533"/>
      <c r="U151" s="521"/>
      <c r="V151" s="530"/>
      <c r="W151" s="1281"/>
      <c r="X151" s="556"/>
      <c r="Y151" s="556"/>
      <c r="Z151" s="556"/>
      <c r="AA151" s="556"/>
      <c r="AB151" s="556"/>
      <c r="AC151" s="556"/>
      <c r="AD151" s="556"/>
      <c r="AE151" s="556"/>
      <c r="AF151" s="556"/>
      <c r="AG151" s="556"/>
      <c r="AH151" s="556"/>
    </row>
    <row r="152" spans="1:35" s="492" customFormat="1" ht="15" customHeight="1">
      <c r="A152" s="1309"/>
      <c r="B152" s="1309"/>
      <c r="C152" s="1309"/>
      <c r="D152" s="1309"/>
      <c r="E152" s="1309"/>
      <c r="F152" s="908"/>
      <c r="G152" s="908"/>
      <c r="H152" s="906"/>
      <c r="I152" s="1309"/>
      <c r="J152" s="908"/>
      <c r="K152" s="913"/>
      <c r="L152" s="508"/>
      <c r="M152" s="521" t="s">
        <v>10</v>
      </c>
      <c r="N152" s="520"/>
      <c r="O152" s="515"/>
      <c r="P152" s="515"/>
      <c r="Q152" s="515"/>
      <c r="R152" s="542"/>
      <c r="S152" s="534"/>
      <c r="T152" s="533"/>
      <c r="U152" s="520"/>
      <c r="V152" s="534"/>
      <c r="W152" s="530"/>
      <c r="X152" s="556"/>
      <c r="Y152" s="556"/>
      <c r="Z152" s="556"/>
      <c r="AA152" s="556"/>
      <c r="AB152" s="556"/>
      <c r="AC152" s="556"/>
      <c r="AD152" s="556"/>
      <c r="AE152" s="556"/>
      <c r="AF152" s="556"/>
      <c r="AG152" s="556"/>
      <c r="AH152" s="556"/>
    </row>
    <row r="153" spans="1:35" s="492" customFormat="1" ht="15" hidden="1" customHeight="1">
      <c r="A153" s="1309"/>
      <c r="B153" s="1309"/>
      <c r="C153" s="1309"/>
      <c r="D153" s="1309"/>
      <c r="E153" s="912"/>
      <c r="F153" s="908"/>
      <c r="G153" s="908"/>
      <c r="H153" s="908"/>
      <c r="I153" s="904"/>
      <c r="J153" s="901"/>
      <c r="K153" s="911"/>
      <c r="L153" s="508"/>
      <c r="M153" s="521"/>
      <c r="N153" s="521"/>
      <c r="O153" s="521"/>
      <c r="P153" s="521"/>
      <c r="Q153" s="521"/>
      <c r="R153" s="521"/>
      <c r="S153" s="521"/>
      <c r="T153" s="521"/>
      <c r="U153" s="521"/>
      <c r="V153" s="534"/>
      <c r="W153" s="530"/>
      <c r="X153" s="556"/>
      <c r="Y153" s="556"/>
      <c r="Z153" s="556"/>
      <c r="AA153" s="556"/>
      <c r="AB153" s="556"/>
      <c r="AC153" s="556"/>
      <c r="AD153" s="556"/>
      <c r="AE153" s="556"/>
      <c r="AF153" s="556"/>
      <c r="AG153" s="556"/>
      <c r="AH153" s="556"/>
      <c r="AI153" s="556"/>
    </row>
    <row r="154" spans="1:35" s="492" customFormat="1" ht="15" customHeight="1">
      <c r="A154" s="1309"/>
      <c r="B154" s="1309"/>
      <c r="C154" s="1309"/>
      <c r="D154" s="912"/>
      <c r="E154" s="912"/>
      <c r="F154" s="908"/>
      <c r="G154" s="908"/>
      <c r="H154" s="908"/>
      <c r="I154" s="904"/>
      <c r="J154" s="901"/>
      <c r="K154" s="911"/>
      <c r="L154" s="508"/>
      <c r="M154" s="520" t="s">
        <v>16</v>
      </c>
      <c r="N154" s="519"/>
      <c r="O154" s="515"/>
      <c r="P154" s="515"/>
      <c r="Q154" s="515"/>
      <c r="R154" s="542"/>
      <c r="S154" s="534"/>
      <c r="T154" s="533"/>
      <c r="U154" s="519"/>
      <c r="V154" s="534"/>
      <c r="W154" s="530"/>
      <c r="X154" s="556"/>
      <c r="Y154" s="556"/>
      <c r="Z154" s="556"/>
      <c r="AA154" s="556"/>
      <c r="AB154" s="556"/>
      <c r="AC154" s="556"/>
      <c r="AD154" s="556"/>
      <c r="AE154" s="556"/>
      <c r="AF154" s="556"/>
      <c r="AG154" s="556"/>
      <c r="AH154" s="556"/>
    </row>
    <row r="155" spans="1:35" s="492" customFormat="1" ht="15" customHeight="1">
      <c r="A155" s="1309"/>
      <c r="B155" s="1309"/>
      <c r="C155" s="912"/>
      <c r="D155" s="912"/>
      <c r="E155" s="912"/>
      <c r="F155" s="912"/>
      <c r="G155" s="917"/>
      <c r="H155" s="904"/>
      <c r="I155" s="915"/>
      <c r="J155" s="901"/>
      <c r="K155" s="916"/>
      <c r="L155" s="508"/>
      <c r="M155" s="519" t="s">
        <v>17</v>
      </c>
      <c r="N155" s="519"/>
      <c r="O155" s="515"/>
      <c r="P155" s="515"/>
      <c r="Q155" s="515"/>
      <c r="R155" s="542"/>
      <c r="S155" s="534"/>
      <c r="T155" s="533"/>
      <c r="U155" s="519"/>
      <c r="V155" s="534"/>
      <c r="W155" s="530"/>
      <c r="X155" s="556"/>
      <c r="Y155" s="556"/>
      <c r="Z155" s="556"/>
      <c r="AA155" s="556"/>
      <c r="AB155" s="556"/>
      <c r="AC155" s="556"/>
      <c r="AD155" s="556"/>
      <c r="AE155" s="556"/>
      <c r="AF155" s="556"/>
      <c r="AG155" s="556"/>
      <c r="AH155" s="556"/>
    </row>
    <row r="156" spans="1:35" s="492" customFormat="1" ht="15" customHeight="1">
      <c r="A156" s="1309"/>
      <c r="B156" s="912"/>
      <c r="C156" s="912"/>
      <c r="D156" s="912"/>
      <c r="E156" s="912"/>
      <c r="F156" s="912"/>
      <c r="G156" s="917"/>
      <c r="H156" s="904"/>
      <c r="I156" s="904"/>
      <c r="J156" s="901"/>
      <c r="K156" s="911"/>
      <c r="L156" s="508"/>
      <c r="M156" s="528" t="s">
        <v>18</v>
      </c>
      <c r="N156" s="519"/>
      <c r="O156" s="515"/>
      <c r="P156" s="515"/>
      <c r="Q156" s="515"/>
      <c r="R156" s="542"/>
      <c r="S156" s="534"/>
      <c r="T156" s="533"/>
      <c r="U156" s="519"/>
      <c r="V156" s="534"/>
      <c r="W156" s="530"/>
      <c r="X156" s="556"/>
      <c r="Y156" s="556"/>
      <c r="Z156" s="556"/>
      <c r="AA156" s="556"/>
      <c r="AB156" s="556"/>
      <c r="AC156" s="556"/>
      <c r="AD156" s="556"/>
      <c r="AE156" s="556"/>
      <c r="AF156" s="556"/>
      <c r="AG156" s="556"/>
      <c r="AH156" s="556"/>
    </row>
    <row r="157" spans="1:35" s="492" customFormat="1" ht="15" customHeight="1">
      <c r="A157" s="900"/>
      <c r="B157" s="900"/>
      <c r="C157" s="900"/>
      <c r="D157" s="900"/>
      <c r="E157" s="900"/>
      <c r="F157" s="900"/>
      <c r="G157" s="900"/>
      <c r="H157" s="900"/>
      <c r="I157" s="900"/>
      <c r="J157" s="900"/>
      <c r="K157" s="900"/>
      <c r="L157" s="508"/>
      <c r="M157" s="535" t="s">
        <v>308</v>
      </c>
      <c r="N157" s="519"/>
      <c r="O157" s="515"/>
      <c r="P157" s="515"/>
      <c r="Q157" s="515"/>
      <c r="R157" s="542"/>
      <c r="S157" s="534"/>
      <c r="T157" s="533"/>
      <c r="U157" s="519"/>
      <c r="V157" s="534"/>
      <c r="W157" s="530"/>
      <c r="X157" s="556"/>
      <c r="Y157" s="556"/>
      <c r="Z157" s="556"/>
      <c r="AA157" s="556"/>
      <c r="AB157" s="556"/>
      <c r="AC157" s="556"/>
      <c r="AD157" s="556"/>
      <c r="AE157" s="556"/>
      <c r="AF157" s="556"/>
      <c r="AG157" s="556"/>
      <c r="AH157" s="556"/>
    </row>
    <row r="158" spans="1:35" ht="17.100000000000001" customHeight="1">
      <c r="X158" s="196"/>
      <c r="Y158" s="196"/>
      <c r="Z158" s="196"/>
      <c r="AA158" s="196"/>
      <c r="AB158" s="196"/>
      <c r="AC158" s="196"/>
      <c r="AD158" s="196"/>
      <c r="AE158" s="196"/>
      <c r="AF158" s="196"/>
      <c r="AG158" s="196"/>
      <c r="AH158" s="196"/>
    </row>
    <row r="159" spans="1:35" s="34" customFormat="1" ht="17.100000000000001" customHeight="1">
      <c r="G159" s="34" t="s">
        <v>12</v>
      </c>
      <c r="I159" s="34" t="s">
        <v>183</v>
      </c>
      <c r="V159" s="151"/>
      <c r="X159" s="209"/>
      <c r="Y159" s="209"/>
      <c r="Z159" s="209"/>
      <c r="AA159" s="209"/>
      <c r="AB159" s="209"/>
      <c r="AC159" s="209"/>
      <c r="AD159" s="209"/>
      <c r="AE159" s="209"/>
      <c r="AF159" s="209"/>
      <c r="AG159" s="209"/>
      <c r="AH159" s="209"/>
    </row>
    <row r="160" spans="1:35" ht="17.100000000000001" customHeight="1">
      <c r="T160" s="116"/>
      <c r="U160" s="40"/>
      <c r="X160" s="196"/>
      <c r="Y160" s="196"/>
      <c r="Z160" s="196"/>
      <c r="AA160" s="196"/>
      <c r="AB160" s="196"/>
      <c r="AC160" s="196"/>
      <c r="AD160" s="196"/>
      <c r="AE160" s="196"/>
      <c r="AF160" s="196"/>
      <c r="AG160" s="196"/>
      <c r="AH160" s="196"/>
    </row>
    <row r="161" spans="1:33" s="493" customFormat="1" ht="22.5">
      <c r="A161" s="1309">
        <v>1</v>
      </c>
      <c r="B161" s="849"/>
      <c r="C161" s="849"/>
      <c r="D161" s="849"/>
      <c r="E161" s="850"/>
      <c r="F161" s="851"/>
      <c r="G161" s="851"/>
      <c r="H161" s="851"/>
      <c r="I161" s="852"/>
      <c r="J161" s="847"/>
      <c r="K161" s="854"/>
      <c r="L161" s="562" t="e">
        <f ca="1">mergeValue(A161)</f>
        <v>#NAME?</v>
      </c>
      <c r="M161" s="610" t="s">
        <v>19</v>
      </c>
      <c r="N161" s="549"/>
      <c r="O161" s="1385"/>
      <c r="P161" s="1386"/>
      <c r="Q161" s="1386"/>
      <c r="R161" s="1386"/>
      <c r="S161" s="1386"/>
      <c r="T161" s="1386"/>
      <c r="U161" s="1386"/>
      <c r="V161" s="1387"/>
      <c r="W161" s="1130" t="s">
        <v>718</v>
      </c>
      <c r="X161" s="554"/>
      <c r="Y161" s="554"/>
      <c r="Z161" s="554"/>
      <c r="AA161" s="554"/>
      <c r="AB161" s="554"/>
      <c r="AC161" s="554"/>
      <c r="AD161" s="554"/>
      <c r="AE161" s="554"/>
      <c r="AF161" s="554"/>
      <c r="AG161" s="554"/>
    </row>
    <row r="162" spans="1:33" s="493" customFormat="1" ht="22.5">
      <c r="A162" s="1309"/>
      <c r="B162" s="1309">
        <v>1</v>
      </c>
      <c r="C162" s="849"/>
      <c r="D162" s="849"/>
      <c r="E162" s="851"/>
      <c r="F162" s="851"/>
      <c r="G162" s="851"/>
      <c r="H162" s="851"/>
      <c r="I162" s="846"/>
      <c r="J162" s="845"/>
      <c r="K162" s="848"/>
      <c r="L162" s="562" t="e">
        <f ca="1">mergeValue(A162) &amp;"."&amp; mergeValue(B162)</f>
        <v>#NAME?</v>
      </c>
      <c r="M162" s="516" t="s">
        <v>15</v>
      </c>
      <c r="N162" s="549"/>
      <c r="O162" s="1385"/>
      <c r="P162" s="1386"/>
      <c r="Q162" s="1386"/>
      <c r="R162" s="1386"/>
      <c r="S162" s="1386"/>
      <c r="T162" s="1386"/>
      <c r="U162" s="1386"/>
      <c r="V162" s="1387"/>
      <c r="W162" s="1130" t="s">
        <v>459</v>
      </c>
      <c r="X162" s="554"/>
      <c r="Y162" s="554"/>
      <c r="Z162" s="554"/>
      <c r="AA162" s="554"/>
      <c r="AB162" s="554"/>
      <c r="AC162" s="554"/>
      <c r="AD162" s="554"/>
      <c r="AE162" s="554"/>
      <c r="AF162" s="554"/>
      <c r="AG162" s="554"/>
    </row>
    <row r="163" spans="1:33" s="493" customFormat="1" ht="22.5">
      <c r="A163" s="1309"/>
      <c r="B163" s="1309"/>
      <c r="C163" s="1309">
        <v>1</v>
      </c>
      <c r="D163" s="849"/>
      <c r="E163" s="851"/>
      <c r="F163" s="851"/>
      <c r="G163" s="851"/>
      <c r="H163" s="851"/>
      <c r="I163" s="853"/>
      <c r="J163" s="845"/>
      <c r="K163" s="848"/>
      <c r="L163" s="562" t="e">
        <f ca="1">mergeValue(A163) &amp;"."&amp; mergeValue(B163)&amp;"."&amp; mergeValue(C163)</f>
        <v>#NAME?</v>
      </c>
      <c r="M163" s="517" t="s">
        <v>7</v>
      </c>
      <c r="N163" s="549"/>
      <c r="O163" s="1385"/>
      <c r="P163" s="1386"/>
      <c r="Q163" s="1386"/>
      <c r="R163" s="1386"/>
      <c r="S163" s="1386"/>
      <c r="T163" s="1386"/>
      <c r="U163" s="1386"/>
      <c r="V163" s="1387"/>
      <c r="W163" s="1130" t="s">
        <v>600</v>
      </c>
      <c r="X163" s="554"/>
      <c r="Y163" s="554"/>
      <c r="Z163" s="554"/>
      <c r="AA163" s="554"/>
      <c r="AB163" s="554"/>
      <c r="AC163" s="554"/>
      <c r="AD163" s="554"/>
      <c r="AE163" s="554"/>
      <c r="AF163" s="554"/>
      <c r="AG163" s="554"/>
    </row>
    <row r="164" spans="1:33" s="493" customFormat="1" ht="22.5">
      <c r="A164" s="1309"/>
      <c r="B164" s="1309"/>
      <c r="C164" s="1309"/>
      <c r="D164" s="1309">
        <v>1</v>
      </c>
      <c r="E164" s="851"/>
      <c r="F164" s="851"/>
      <c r="G164" s="851"/>
      <c r="H164" s="851"/>
      <c r="I164" s="853"/>
      <c r="J164" s="845"/>
      <c r="K164" s="848"/>
      <c r="L164" s="562" t="e">
        <f ca="1">mergeValue(A164) &amp;"."&amp; mergeValue(B164)&amp;"."&amp; mergeValue(C164)&amp;"."&amp; mergeValue(D164)</f>
        <v>#NAME?</v>
      </c>
      <c r="M164" s="518" t="s">
        <v>21</v>
      </c>
      <c r="N164" s="549"/>
      <c r="O164" s="1385"/>
      <c r="P164" s="1386"/>
      <c r="Q164" s="1386"/>
      <c r="R164" s="1386"/>
      <c r="S164" s="1386"/>
      <c r="T164" s="1386"/>
      <c r="U164" s="1386"/>
      <c r="V164" s="1387"/>
      <c r="W164" s="1130" t="s">
        <v>601</v>
      </c>
      <c r="X164" s="554"/>
      <c r="Y164" s="554"/>
      <c r="Z164" s="554"/>
      <c r="AA164" s="554"/>
      <c r="AB164" s="554"/>
      <c r="AC164" s="554"/>
      <c r="AD164" s="554"/>
      <c r="AE164" s="554"/>
      <c r="AF164" s="554"/>
      <c r="AG164" s="554"/>
    </row>
    <row r="165" spans="1:33" s="493" customFormat="1" ht="78.75">
      <c r="A165" s="1309"/>
      <c r="B165" s="1309"/>
      <c r="C165" s="1309"/>
      <c r="D165" s="1309"/>
      <c r="E165" s="1309">
        <v>1</v>
      </c>
      <c r="F165" s="851"/>
      <c r="G165" s="851"/>
      <c r="H165" s="849">
        <v>1</v>
      </c>
      <c r="I165" s="1309">
        <v>1</v>
      </c>
      <c r="J165" s="851"/>
      <c r="K165" s="856"/>
      <c r="L165" s="562" t="e">
        <f ca="1">mergeValue(A165) &amp;"."&amp; mergeValue(B165)&amp;"."&amp; mergeValue(C165)&amp;"."&amp; mergeValue(D165)&amp;"."&amp; mergeValue(E165)</f>
        <v>#NAME?</v>
      </c>
      <c r="M165" s="524" t="s">
        <v>8</v>
      </c>
      <c r="N165" s="550"/>
      <c r="O165" s="1312"/>
      <c r="P165" s="1313"/>
      <c r="Q165" s="1313"/>
      <c r="R165" s="1313"/>
      <c r="S165" s="1313"/>
      <c r="T165" s="1313"/>
      <c r="U165" s="1313"/>
      <c r="V165" s="1314"/>
      <c r="W165" s="1130" t="s">
        <v>719</v>
      </c>
      <c r="X165" s="554"/>
      <c r="Y165" s="554"/>
      <c r="Z165" s="554"/>
      <c r="AA165" s="554"/>
      <c r="AB165" s="554"/>
      <c r="AC165" s="554"/>
      <c r="AD165" s="554"/>
      <c r="AE165" s="554"/>
      <c r="AF165" s="554"/>
      <c r="AG165" s="554"/>
    </row>
    <row r="166" spans="1:33" s="493" customFormat="1" ht="33.75">
      <c r="A166" s="1309"/>
      <c r="B166" s="1309"/>
      <c r="C166" s="1309"/>
      <c r="D166" s="1309"/>
      <c r="E166" s="1309"/>
      <c r="F166" s="1309">
        <v>1</v>
      </c>
      <c r="G166" s="849"/>
      <c r="H166" s="849"/>
      <c r="I166" s="1309"/>
      <c r="J166" s="1309">
        <v>1</v>
      </c>
      <c r="K166" s="857"/>
      <c r="L166" s="562" t="e">
        <f ca="1">mergeValue(A166) &amp;"."&amp; mergeValue(B166)&amp;"."&amp; mergeValue(C166)&amp;"."&amp; mergeValue(D166)&amp;"."&amp; mergeValue(E166)&amp;"."&amp; mergeValue(F166)</f>
        <v>#NAME?</v>
      </c>
      <c r="M166" s="525" t="s">
        <v>9</v>
      </c>
      <c r="N166" s="550"/>
      <c r="O166" s="1312"/>
      <c r="P166" s="1313"/>
      <c r="Q166" s="1313"/>
      <c r="R166" s="1313"/>
      <c r="S166" s="1313"/>
      <c r="T166" s="1313"/>
      <c r="U166" s="1313"/>
      <c r="V166" s="1314"/>
      <c r="W166" s="1130" t="s">
        <v>720</v>
      </c>
      <c r="X166" s="554"/>
      <c r="Y166" s="558" t="e">
        <f ca="1">strCheckUnique(Z166:Z169)</f>
        <v>#NAME?</v>
      </c>
      <c r="Z166" s="554"/>
      <c r="AA166" s="558" t="str">
        <f>IF(O166="","",O166 &amp; ":_")</f>
        <v/>
      </c>
      <c r="AB166" s="554"/>
      <c r="AC166" s="554"/>
      <c r="AD166" s="554"/>
      <c r="AE166" s="554"/>
      <c r="AF166" s="554"/>
      <c r="AG166" s="554"/>
    </row>
    <row r="167" spans="1:33" s="493" customFormat="1" ht="122.1" customHeight="1">
      <c r="A167" s="1309"/>
      <c r="B167" s="1309"/>
      <c r="C167" s="1309"/>
      <c r="D167" s="1309"/>
      <c r="E167" s="1309"/>
      <c r="F167" s="1309"/>
      <c r="G167" s="849">
        <v>1</v>
      </c>
      <c r="H167" s="849"/>
      <c r="I167" s="1309"/>
      <c r="J167" s="1309"/>
      <c r="K167" s="857">
        <v>1</v>
      </c>
      <c r="L167" s="562" t="e">
        <f ca="1">mergeValue(A167) &amp;"."&amp; mergeValue(B167)&amp;"."&amp; mergeValue(C167)&amp;"."&amp; mergeValue(D167)&amp;"."&amp; mergeValue(E167)&amp;"."&amp; mergeValue(F167)&amp;"."&amp; mergeValue(G167)</f>
        <v>#NAME?</v>
      </c>
      <c r="M167" s="1016"/>
      <c r="N167" s="555"/>
      <c r="O167" s="1025"/>
      <c r="P167" s="532"/>
      <c r="Q167" s="532"/>
      <c r="R167" s="1315"/>
      <c r="S167" s="1305" t="s">
        <v>83</v>
      </c>
      <c r="T167" s="1315"/>
      <c r="U167" s="1305" t="s">
        <v>83</v>
      </c>
      <c r="V167" s="547"/>
      <c r="W167" s="1279" t="s">
        <v>721</v>
      </c>
      <c r="X167" s="554" t="e">
        <f ca="1">strCheckDate(O168:V168)</f>
        <v>#NAME?</v>
      </c>
      <c r="Y167" s="558"/>
      <c r="Z167" s="558" t="str">
        <f>IF(M167="","",M167 )</f>
        <v/>
      </c>
      <c r="AA167" s="558"/>
      <c r="AB167" s="558"/>
      <c r="AC167" s="558"/>
      <c r="AD167" s="554"/>
      <c r="AE167" s="554"/>
      <c r="AF167" s="554"/>
      <c r="AG167" s="554"/>
    </row>
    <row r="168" spans="1:33" s="493" customFormat="1" ht="11.25" hidden="1" customHeight="1">
      <c r="A168" s="1309"/>
      <c r="B168" s="1309"/>
      <c r="C168" s="1309"/>
      <c r="D168" s="1309"/>
      <c r="E168" s="1309"/>
      <c r="F168" s="1309"/>
      <c r="G168" s="849"/>
      <c r="H168" s="849"/>
      <c r="I168" s="1309"/>
      <c r="J168" s="1309"/>
      <c r="K168" s="857"/>
      <c r="L168" s="569"/>
      <c r="M168" s="615"/>
      <c r="N168" s="555"/>
      <c r="O168" s="553"/>
      <c r="P168" s="532"/>
      <c r="Q168" s="553" t="str">
        <f>R167 &amp; "-" &amp; T167</f>
        <v>-</v>
      </c>
      <c r="R168" s="1304"/>
      <c r="S168" s="1305"/>
      <c r="T168" s="1304"/>
      <c r="U168" s="1305"/>
      <c r="V168" s="547"/>
      <c r="W168" s="1280"/>
      <c r="X168" s="554"/>
      <c r="Y168" s="554"/>
      <c r="Z168" s="554"/>
      <c r="AA168" s="554"/>
      <c r="AB168" s="554"/>
      <c r="AC168" s="554"/>
      <c r="AD168" s="554"/>
      <c r="AE168" s="554"/>
      <c r="AF168" s="554"/>
      <c r="AG168" s="554"/>
    </row>
    <row r="169" spans="1:33" s="492" customFormat="1" ht="15" customHeight="1">
      <c r="A169" s="1309"/>
      <c r="B169" s="1309"/>
      <c r="C169" s="1309"/>
      <c r="D169" s="1309"/>
      <c r="E169" s="1309"/>
      <c r="F169" s="1309"/>
      <c r="G169" s="851"/>
      <c r="H169" s="849"/>
      <c r="I169" s="1309"/>
      <c r="J169" s="1309"/>
      <c r="K169" s="856"/>
      <c r="L169" s="508"/>
      <c r="M169" s="527" t="s">
        <v>24</v>
      </c>
      <c r="N169" s="521"/>
      <c r="O169" s="515"/>
      <c r="P169" s="515"/>
      <c r="Q169" s="515"/>
      <c r="R169" s="542"/>
      <c r="S169" s="534"/>
      <c r="T169" s="533"/>
      <c r="U169" s="521"/>
      <c r="V169" s="530"/>
      <c r="W169" s="1281"/>
      <c r="X169" s="556"/>
      <c r="Y169" s="556"/>
      <c r="Z169" s="556"/>
      <c r="AA169" s="556"/>
      <c r="AB169" s="556"/>
      <c r="AC169" s="556"/>
      <c r="AD169" s="556"/>
      <c r="AE169" s="556"/>
      <c r="AF169" s="556"/>
      <c r="AG169" s="556"/>
    </row>
    <row r="170" spans="1:33" s="492" customFormat="1" ht="15" customHeight="1">
      <c r="A170" s="1309"/>
      <c r="B170" s="1309"/>
      <c r="C170" s="1309"/>
      <c r="D170" s="1309"/>
      <c r="E170" s="1309"/>
      <c r="F170" s="851"/>
      <c r="G170" s="851"/>
      <c r="H170" s="849"/>
      <c r="I170" s="1309"/>
      <c r="J170" s="851"/>
      <c r="K170" s="856"/>
      <c r="L170" s="508"/>
      <c r="M170" s="526" t="s">
        <v>10</v>
      </c>
      <c r="N170" s="520"/>
      <c r="O170" s="515"/>
      <c r="P170" s="515"/>
      <c r="Q170" s="515"/>
      <c r="R170" s="542"/>
      <c r="S170" s="534"/>
      <c r="T170" s="533"/>
      <c r="U170" s="520"/>
      <c r="V170" s="534"/>
      <c r="W170" s="530"/>
      <c r="X170" s="556"/>
      <c r="Y170" s="556"/>
      <c r="Z170" s="556"/>
      <c r="AA170" s="556"/>
      <c r="AB170" s="556"/>
      <c r="AC170" s="556"/>
      <c r="AD170" s="556"/>
      <c r="AE170" s="556"/>
      <c r="AF170" s="556"/>
      <c r="AG170" s="556"/>
    </row>
    <row r="171" spans="1:33" s="492" customFormat="1" ht="15" customHeight="1">
      <c r="A171" s="1309"/>
      <c r="B171" s="1309"/>
      <c r="C171" s="1309"/>
      <c r="D171" s="1309"/>
      <c r="E171" s="855"/>
      <c r="F171" s="851"/>
      <c r="G171" s="851"/>
      <c r="H171" s="851"/>
      <c r="I171" s="847"/>
      <c r="J171" s="844"/>
      <c r="K171" s="854"/>
      <c r="L171" s="508"/>
      <c r="M171" s="521" t="s">
        <v>11</v>
      </c>
      <c r="N171" s="519"/>
      <c r="O171" s="515"/>
      <c r="P171" s="515"/>
      <c r="Q171" s="515"/>
      <c r="R171" s="542"/>
      <c r="S171" s="534"/>
      <c r="T171" s="533"/>
      <c r="U171" s="519"/>
      <c r="V171" s="534"/>
      <c r="W171" s="530"/>
      <c r="X171" s="556"/>
      <c r="Y171" s="556"/>
      <c r="Z171" s="556"/>
      <c r="AA171" s="556"/>
      <c r="AB171" s="556"/>
      <c r="AC171" s="556"/>
      <c r="AD171" s="556"/>
      <c r="AE171" s="556"/>
      <c r="AF171" s="556"/>
      <c r="AG171" s="556"/>
    </row>
    <row r="172" spans="1:33" s="492" customFormat="1" ht="15" customHeight="1">
      <c r="A172" s="1309"/>
      <c r="B172" s="1309"/>
      <c r="C172" s="1309"/>
      <c r="D172" s="855"/>
      <c r="E172" s="855"/>
      <c r="F172" s="851"/>
      <c r="G172" s="851"/>
      <c r="H172" s="851"/>
      <c r="I172" s="847"/>
      <c r="J172" s="844"/>
      <c r="K172" s="854"/>
      <c r="L172" s="508"/>
      <c r="M172" s="520" t="s">
        <v>16</v>
      </c>
      <c r="N172" s="519"/>
      <c r="O172" s="515"/>
      <c r="P172" s="515"/>
      <c r="Q172" s="515"/>
      <c r="R172" s="542"/>
      <c r="S172" s="534"/>
      <c r="T172" s="533"/>
      <c r="U172" s="519"/>
      <c r="V172" s="534"/>
      <c r="W172" s="530"/>
      <c r="X172" s="556"/>
      <c r="Y172" s="556"/>
      <c r="Z172" s="556"/>
      <c r="AA172" s="556"/>
      <c r="AB172" s="556"/>
      <c r="AC172" s="556"/>
      <c r="AD172" s="556"/>
      <c r="AE172" s="556"/>
      <c r="AF172" s="556"/>
      <c r="AG172" s="556"/>
    </row>
    <row r="173" spans="1:33" s="492" customFormat="1" ht="15" customHeight="1">
      <c r="A173" s="1309"/>
      <c r="B173" s="1309"/>
      <c r="C173" s="855"/>
      <c r="D173" s="855"/>
      <c r="E173" s="855"/>
      <c r="F173" s="855"/>
      <c r="G173" s="860"/>
      <c r="H173" s="847"/>
      <c r="I173" s="858"/>
      <c r="J173" s="844"/>
      <c r="K173" s="859"/>
      <c r="L173" s="508"/>
      <c r="M173" s="519" t="s">
        <v>17</v>
      </c>
      <c r="N173" s="519"/>
      <c r="O173" s="515"/>
      <c r="P173" s="515"/>
      <c r="Q173" s="515"/>
      <c r="R173" s="542"/>
      <c r="S173" s="534"/>
      <c r="T173" s="533"/>
      <c r="U173" s="519"/>
      <c r="V173" s="534"/>
      <c r="W173" s="530"/>
      <c r="X173" s="556"/>
      <c r="Y173" s="556"/>
      <c r="Z173" s="556"/>
      <c r="AA173" s="556"/>
      <c r="AB173" s="556"/>
      <c r="AC173" s="556"/>
      <c r="AD173" s="556"/>
      <c r="AE173" s="556"/>
      <c r="AF173" s="556"/>
      <c r="AG173" s="556"/>
    </row>
    <row r="174" spans="1:33" s="492" customFormat="1" ht="15" customHeight="1">
      <c r="A174" s="1309"/>
      <c r="B174" s="855"/>
      <c r="C174" s="855"/>
      <c r="D174" s="855"/>
      <c r="E174" s="855"/>
      <c r="F174" s="855"/>
      <c r="G174" s="860"/>
      <c r="H174" s="847"/>
      <c r="I174" s="847"/>
      <c r="J174" s="844"/>
      <c r="K174" s="854"/>
      <c r="L174" s="508"/>
      <c r="M174" s="528" t="s">
        <v>18</v>
      </c>
      <c r="N174" s="519"/>
      <c r="O174" s="515"/>
      <c r="P174" s="515"/>
      <c r="Q174" s="515"/>
      <c r="R174" s="542"/>
      <c r="S174" s="534"/>
      <c r="T174" s="533"/>
      <c r="U174" s="519"/>
      <c r="V174" s="534"/>
      <c r="W174" s="530"/>
      <c r="X174" s="556"/>
      <c r="Y174" s="556"/>
      <c r="Z174" s="556"/>
      <c r="AA174" s="556"/>
      <c r="AB174" s="556"/>
      <c r="AC174" s="556"/>
      <c r="AD174" s="556"/>
      <c r="AE174" s="556"/>
      <c r="AF174" s="556"/>
      <c r="AG174" s="556"/>
    </row>
    <row r="175" spans="1:33" s="492" customFormat="1" ht="15" customHeight="1">
      <c r="A175" s="843"/>
      <c r="B175" s="843"/>
      <c r="C175" s="843"/>
      <c r="D175" s="843"/>
      <c r="E175" s="843"/>
      <c r="F175" s="843"/>
      <c r="G175" s="843"/>
      <c r="H175" s="843"/>
      <c r="I175" s="843"/>
      <c r="J175" s="843"/>
      <c r="K175" s="843"/>
      <c r="L175" s="508"/>
      <c r="M175" s="535" t="s">
        <v>308</v>
      </c>
      <c r="N175" s="519"/>
      <c r="O175" s="515"/>
      <c r="P175" s="515"/>
      <c r="Q175" s="515"/>
      <c r="R175" s="542"/>
      <c r="S175" s="534"/>
      <c r="T175" s="533"/>
      <c r="U175" s="519"/>
      <c r="V175" s="720"/>
      <c r="W175" s="720"/>
      <c r="X175" s="720"/>
      <c r="Y175" s="729"/>
      <c r="Z175" s="728"/>
      <c r="AA175" s="727"/>
      <c r="AB175" s="721"/>
      <c r="AC175" s="728"/>
      <c r="AD175" s="725"/>
      <c r="AE175" s="556"/>
      <c r="AF175" s="556"/>
      <c r="AG175" s="556"/>
    </row>
    <row r="177" spans="1:47" s="34" customFormat="1" ht="17.100000000000001" customHeight="1">
      <c r="G177" s="34" t="s">
        <v>12</v>
      </c>
      <c r="I177" s="34" t="s">
        <v>207</v>
      </c>
      <c r="AD177" s="151"/>
    </row>
    <row r="178" spans="1:47" ht="17.100000000000001" customHeight="1">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row>
    <row r="179" spans="1:47" s="651" customFormat="1" ht="22.5">
      <c r="A179" s="1309">
        <v>1</v>
      </c>
      <c r="B179" s="928"/>
      <c r="C179" s="928"/>
      <c r="D179" s="928"/>
      <c r="E179" s="928"/>
      <c r="F179" s="928"/>
      <c r="G179" s="929"/>
      <c r="H179" s="929"/>
      <c r="I179" s="931"/>
      <c r="J179" s="923"/>
      <c r="K179" s="923"/>
      <c r="L179" s="688" t="e">
        <f ca="1">mergeValue(A179)</f>
        <v>#NAME?</v>
      </c>
      <c r="M179" s="610" t="s">
        <v>19</v>
      </c>
      <c r="N179" s="681"/>
      <c r="O179" s="1385"/>
      <c r="P179" s="1386"/>
      <c r="Q179" s="1386"/>
      <c r="R179" s="1386"/>
      <c r="S179" s="1386"/>
      <c r="T179" s="1386"/>
      <c r="U179" s="1386"/>
      <c r="V179" s="1386"/>
      <c r="W179" s="1387"/>
      <c r="X179" s="1098" t="s">
        <v>718</v>
      </c>
      <c r="Y179" s="683"/>
      <c r="Z179" s="683"/>
      <c r="AA179" s="683"/>
      <c r="AB179" s="683"/>
      <c r="AC179" s="683"/>
      <c r="AD179" s="683"/>
      <c r="AE179" s="683"/>
      <c r="AF179" s="683"/>
      <c r="AG179" s="683"/>
    </row>
    <row r="180" spans="1:47" s="651" customFormat="1" ht="22.5">
      <c r="A180" s="1309"/>
      <c r="B180" s="1309">
        <v>1</v>
      </c>
      <c r="C180" s="928"/>
      <c r="D180" s="928"/>
      <c r="E180" s="928"/>
      <c r="F180" s="928"/>
      <c r="G180" s="933"/>
      <c r="H180" s="930"/>
      <c r="I180" s="935"/>
      <c r="J180" s="920"/>
      <c r="K180" s="919"/>
      <c r="L180" s="688" t="e">
        <f ca="1">mergeValue(A180) &amp;"."&amp; mergeValue(B180)</f>
        <v>#NAME?</v>
      </c>
      <c r="M180" s="658" t="s">
        <v>15</v>
      </c>
      <c r="N180" s="681"/>
      <c r="O180" s="1385"/>
      <c r="P180" s="1386"/>
      <c r="Q180" s="1386"/>
      <c r="R180" s="1386"/>
      <c r="S180" s="1386"/>
      <c r="T180" s="1386"/>
      <c r="U180" s="1386"/>
      <c r="V180" s="1386"/>
      <c r="W180" s="1387"/>
      <c r="X180" s="1098" t="s">
        <v>459</v>
      </c>
      <c r="Y180" s="683"/>
      <c r="Z180" s="683"/>
      <c r="AA180" s="683"/>
      <c r="AB180" s="683"/>
      <c r="AC180" s="683"/>
      <c r="AD180" s="683"/>
      <c r="AE180" s="683"/>
      <c r="AF180" s="683"/>
      <c r="AG180" s="683"/>
    </row>
    <row r="181" spans="1:47" s="651" customFormat="1" ht="22.5">
      <c r="A181" s="1309"/>
      <c r="B181" s="1309"/>
      <c r="C181" s="1309">
        <v>1</v>
      </c>
      <c r="D181" s="928"/>
      <c r="E181" s="928"/>
      <c r="F181" s="928"/>
      <c r="G181" s="933"/>
      <c r="H181" s="930"/>
      <c r="I181" s="936"/>
      <c r="J181" s="920"/>
      <c r="K181" s="919"/>
      <c r="L181" s="688" t="e">
        <f ca="1">mergeValue(A181) &amp;"."&amp; mergeValue(B181)&amp;"."&amp; mergeValue(C181)</f>
        <v>#NAME?</v>
      </c>
      <c r="M181" s="659" t="s">
        <v>7</v>
      </c>
      <c r="N181" s="681"/>
      <c r="O181" s="1385"/>
      <c r="P181" s="1386"/>
      <c r="Q181" s="1386"/>
      <c r="R181" s="1386"/>
      <c r="S181" s="1386"/>
      <c r="T181" s="1386"/>
      <c r="U181" s="1386"/>
      <c r="V181" s="1386"/>
      <c r="W181" s="1387"/>
      <c r="X181" s="1098" t="s">
        <v>600</v>
      </c>
      <c r="Y181" s="683"/>
      <c r="Z181" s="683"/>
      <c r="AA181" s="683"/>
      <c r="AB181" s="683"/>
      <c r="AC181" s="683"/>
      <c r="AD181" s="683"/>
      <c r="AE181" s="683"/>
      <c r="AF181" s="683"/>
      <c r="AG181" s="683"/>
    </row>
    <row r="182" spans="1:47" s="651" customFormat="1" ht="22.5">
      <c r="A182" s="1309"/>
      <c r="B182" s="1309"/>
      <c r="C182" s="1309"/>
      <c r="D182" s="1309">
        <v>1</v>
      </c>
      <c r="E182" s="928"/>
      <c r="F182" s="928"/>
      <c r="G182" s="933"/>
      <c r="H182" s="930"/>
      <c r="I182" s="936"/>
      <c r="J182" s="934"/>
      <c r="K182" s="919"/>
      <c r="L182" s="688" t="e">
        <f ca="1">mergeValue(A182) &amp;"."&amp; mergeValue(B182)&amp;"."&amp; mergeValue(C182)&amp;"."&amp; mergeValue(D182)</f>
        <v>#NAME?</v>
      </c>
      <c r="M182" s="660" t="s">
        <v>21</v>
      </c>
      <c r="N182" s="681"/>
      <c r="O182" s="1385"/>
      <c r="P182" s="1386"/>
      <c r="Q182" s="1386"/>
      <c r="R182" s="1386"/>
      <c r="S182" s="1386"/>
      <c r="T182" s="1386"/>
      <c r="U182" s="1386"/>
      <c r="V182" s="1386"/>
      <c r="W182" s="1387"/>
      <c r="X182" s="968" t="s">
        <v>623</v>
      </c>
      <c r="Y182" s="683"/>
      <c r="Z182" s="683"/>
      <c r="AA182" s="683"/>
      <c r="AB182" s="683"/>
      <c r="AC182" s="683"/>
      <c r="AD182" s="683"/>
      <c r="AE182" s="683"/>
      <c r="AF182" s="683"/>
      <c r="AG182" s="683"/>
    </row>
    <row r="183" spans="1:47" s="651" customFormat="1" ht="56.25" customHeight="1">
      <c r="A183" s="1309"/>
      <c r="B183" s="1309"/>
      <c r="C183" s="1309"/>
      <c r="D183" s="1309"/>
      <c r="E183" s="928">
        <v>1</v>
      </c>
      <c r="F183" s="928"/>
      <c r="G183" s="933"/>
      <c r="H183" s="930"/>
      <c r="I183" s="936"/>
      <c r="J183" s="934"/>
      <c r="K183" s="924"/>
      <c r="L183" s="688" t="e">
        <f ca="1">mergeValue(A183) &amp;"."&amp; mergeValue(B183)&amp;"."&amp; mergeValue(C183)&amp;"."&amp; mergeValue(D183)&amp;"."&amp; mergeValue(E183)</f>
        <v>#NAME?</v>
      </c>
      <c r="M183" s="1019"/>
      <c r="N183" s="656"/>
      <c r="O183" s="1021"/>
      <c r="P183" s="1022"/>
      <c r="Q183" s="638"/>
      <c r="R183" s="638"/>
      <c r="S183" s="1038"/>
      <c r="T183" s="619" t="s">
        <v>83</v>
      </c>
      <c r="U183" s="1038"/>
      <c r="V183" s="619" t="s">
        <v>83</v>
      </c>
      <c r="W183" s="690"/>
      <c r="X183" s="1279" t="s">
        <v>748</v>
      </c>
      <c r="Y183" s="683" t="e">
        <f ca="1">strCheckDateTwo(N183:W183)</f>
        <v>#NAME?</v>
      </c>
      <c r="Z183" s="683"/>
      <c r="AA183" s="683"/>
      <c r="AB183" s="683"/>
      <c r="AC183" s="683"/>
      <c r="AD183" s="683"/>
      <c r="AE183" s="683"/>
      <c r="AF183" s="683"/>
      <c r="AG183" s="683"/>
    </row>
    <row r="184" spans="1:47" s="651" customFormat="1" ht="14.25" hidden="1" customHeight="1">
      <c r="A184" s="1309"/>
      <c r="B184" s="1309"/>
      <c r="C184" s="1309"/>
      <c r="D184" s="1309"/>
      <c r="E184" s="928"/>
      <c r="F184" s="928"/>
      <c r="G184" s="933"/>
      <c r="H184" s="930"/>
      <c r="I184" s="936"/>
      <c r="J184" s="934"/>
      <c r="K184" s="924"/>
      <c r="L184" s="679"/>
      <c r="M184" s="666"/>
      <c r="N184" s="615"/>
      <c r="O184" s="615"/>
      <c r="P184" s="615"/>
      <c r="Q184" s="615"/>
      <c r="R184" s="682" t="str">
        <f>S183 &amp; "-" &amp; U183</f>
        <v>-</v>
      </c>
      <c r="S184" s="691"/>
      <c r="T184" s="684"/>
      <c r="U184" s="691"/>
      <c r="V184" s="615"/>
      <c r="W184" s="615"/>
      <c r="X184" s="1280"/>
      <c r="Y184" s="683"/>
      <c r="Z184" s="683"/>
      <c r="AA184" s="683"/>
      <c r="AB184" s="683"/>
      <c r="AC184" s="683"/>
      <c r="AD184" s="683"/>
      <c r="AE184" s="683"/>
      <c r="AF184" s="683"/>
      <c r="AG184" s="683"/>
    </row>
    <row r="185" spans="1:47" s="651" customFormat="1" ht="15" customHeight="1">
      <c r="A185" s="1309"/>
      <c r="B185" s="1309"/>
      <c r="C185" s="1309"/>
      <c r="D185" s="1309"/>
      <c r="E185" s="928"/>
      <c r="F185" s="928"/>
      <c r="G185" s="933"/>
      <c r="H185" s="930"/>
      <c r="I185" s="936"/>
      <c r="J185" s="934"/>
      <c r="K185" s="924"/>
      <c r="L185" s="654"/>
      <c r="M185" s="663" t="s">
        <v>5</v>
      </c>
      <c r="N185" s="661"/>
      <c r="O185" s="657"/>
      <c r="P185" s="657"/>
      <c r="Q185" s="657"/>
      <c r="R185" s="657"/>
      <c r="S185" s="673"/>
      <c r="T185" s="669"/>
      <c r="U185" s="668"/>
      <c r="V185" s="661"/>
      <c r="W185" s="661"/>
      <c r="X185" s="1281"/>
      <c r="Y185" s="683"/>
      <c r="Z185" s="683"/>
      <c r="AA185" s="683"/>
      <c r="AB185" s="683"/>
      <c r="AC185" s="683"/>
      <c r="AD185" s="683"/>
      <c r="AE185" s="683"/>
      <c r="AF185" s="683"/>
      <c r="AG185" s="683"/>
    </row>
    <row r="186" spans="1:47" s="650" customFormat="1" ht="15" customHeight="1">
      <c r="A186" s="1309"/>
      <c r="B186" s="1309"/>
      <c r="C186" s="1309"/>
      <c r="D186" s="932"/>
      <c r="E186" s="932"/>
      <c r="F186" s="932"/>
      <c r="G186" s="933"/>
      <c r="H186" s="932"/>
      <c r="I186" s="936"/>
      <c r="J186" s="922"/>
      <c r="K186" s="926"/>
      <c r="L186" s="654"/>
      <c r="M186" s="662" t="s">
        <v>16</v>
      </c>
      <c r="N186" s="661"/>
      <c r="O186" s="657"/>
      <c r="P186" s="657"/>
      <c r="Q186" s="657"/>
      <c r="R186" s="657"/>
      <c r="S186" s="673"/>
      <c r="T186" s="669"/>
      <c r="U186" s="668"/>
      <c r="V186" s="661"/>
      <c r="W186" s="669"/>
      <c r="X186" s="665"/>
      <c r="Y186" s="685"/>
      <c r="Z186" s="685"/>
      <c r="AA186" s="685"/>
      <c r="AB186" s="685"/>
      <c r="AC186" s="685"/>
      <c r="AD186" s="685"/>
      <c r="AE186" s="685"/>
      <c r="AF186" s="685"/>
      <c r="AG186" s="685"/>
    </row>
    <row r="187" spans="1:47" s="650" customFormat="1" ht="15" customHeight="1">
      <c r="A187" s="1309"/>
      <c r="B187" s="1309"/>
      <c r="C187" s="932"/>
      <c r="D187" s="932"/>
      <c r="E187" s="932"/>
      <c r="F187" s="932"/>
      <c r="G187" s="933"/>
      <c r="H187" s="932"/>
      <c r="I187" s="927"/>
      <c r="J187" s="922"/>
      <c r="K187" s="926"/>
      <c r="L187" s="654"/>
      <c r="M187" s="661" t="s">
        <v>17</v>
      </c>
      <c r="N187" s="661"/>
      <c r="O187" s="657"/>
      <c r="P187" s="657"/>
      <c r="Q187" s="657"/>
      <c r="R187" s="657"/>
      <c r="S187" s="673"/>
      <c r="T187" s="669"/>
      <c r="U187" s="668"/>
      <c r="V187" s="661"/>
      <c r="W187" s="669"/>
      <c r="X187" s="665"/>
      <c r="Y187" s="685"/>
      <c r="Z187" s="685"/>
      <c r="AA187" s="685"/>
      <c r="AB187" s="685"/>
      <c r="AC187" s="685"/>
      <c r="AD187" s="685"/>
      <c r="AE187" s="685"/>
      <c r="AF187" s="685"/>
      <c r="AG187" s="685"/>
    </row>
    <row r="188" spans="1:47" s="650" customFormat="1" ht="15" customHeight="1">
      <c r="A188" s="1309"/>
      <c r="B188" s="932"/>
      <c r="C188" s="932"/>
      <c r="D188" s="932"/>
      <c r="E188" s="932"/>
      <c r="F188" s="932"/>
      <c r="G188" s="933"/>
      <c r="H188" s="932"/>
      <c r="I188" s="927"/>
      <c r="J188" s="922"/>
      <c r="K188" s="926"/>
      <c r="L188" s="654"/>
      <c r="M188" s="664" t="s">
        <v>18</v>
      </c>
      <c r="N188" s="661"/>
      <c r="O188" s="657"/>
      <c r="P188" s="657"/>
      <c r="Q188" s="657"/>
      <c r="R188" s="657"/>
      <c r="S188" s="673"/>
      <c r="T188" s="669"/>
      <c r="U188" s="668"/>
      <c r="V188" s="661"/>
      <c r="W188" s="669"/>
      <c r="X188" s="665"/>
      <c r="Y188" s="685"/>
      <c r="Z188" s="685"/>
      <c r="AA188" s="685"/>
      <c r="AB188" s="685"/>
      <c r="AC188" s="685"/>
      <c r="AD188" s="685"/>
      <c r="AE188" s="685"/>
      <c r="AF188" s="685"/>
      <c r="AG188" s="685"/>
    </row>
    <row r="189" spans="1:47" s="650" customFormat="1" ht="15" customHeight="1">
      <c r="A189" s="918"/>
      <c r="B189" s="918"/>
      <c r="C189" s="918"/>
      <c r="D189" s="918"/>
      <c r="E189" s="918"/>
      <c r="F189" s="918"/>
      <c r="G189" s="925"/>
      <c r="H189" s="926"/>
      <c r="I189" s="921"/>
      <c r="J189" s="922"/>
      <c r="K189" s="918"/>
      <c r="L189" s="654"/>
      <c r="M189" s="670" t="s">
        <v>308</v>
      </c>
      <c r="N189" s="661"/>
      <c r="O189" s="657"/>
      <c r="P189" s="657"/>
      <c r="Q189" s="657"/>
      <c r="R189" s="657"/>
      <c r="S189" s="673"/>
      <c r="T189" s="669"/>
      <c r="U189" s="668"/>
      <c r="V189" s="661"/>
      <c r="W189" s="669"/>
      <c r="X189" s="665"/>
      <c r="Y189" s="685"/>
      <c r="Z189" s="685"/>
      <c r="AA189" s="685"/>
      <c r="AB189" s="685"/>
      <c r="AC189" s="685"/>
      <c r="AD189" s="685"/>
      <c r="AE189" s="685"/>
      <c r="AF189" s="685"/>
      <c r="AG189" s="685"/>
    </row>
    <row r="190" spans="1:47" ht="15" customHeight="1">
      <c r="G190" s="149"/>
      <c r="H190" s="150"/>
      <c r="I190" s="150"/>
      <c r="J190" s="80"/>
      <c r="K190" s="150"/>
      <c r="L190" s="150"/>
      <c r="M190" s="150"/>
      <c r="N190" s="150"/>
      <c r="O190" s="150"/>
      <c r="P190" s="150"/>
      <c r="Q190" s="150"/>
      <c r="R190" s="150"/>
      <c r="S190" s="150"/>
      <c r="T190" s="150"/>
      <c r="U190" s="150"/>
      <c r="V190" s="150"/>
      <c r="W190" s="150"/>
      <c r="X190" s="150"/>
      <c r="Y190" s="150"/>
      <c r="Z190" s="150"/>
      <c r="AA190" s="150"/>
      <c r="AB190" s="150"/>
      <c r="AC190" s="150"/>
      <c r="AD190" s="150"/>
      <c r="AE190" s="150"/>
      <c r="AF190" s="150"/>
      <c r="AG190" s="150"/>
      <c r="AH190" s="150"/>
      <c r="AI190" s="150"/>
      <c r="AJ190" s="150"/>
      <c r="AK190" s="150"/>
      <c r="AL190" s="196"/>
      <c r="AM190" s="196"/>
      <c r="AN190" s="196"/>
      <c r="AO190" s="196"/>
      <c r="AP190" s="196"/>
      <c r="AQ190" s="196"/>
      <c r="AR190" s="196"/>
      <c r="AS190" s="196"/>
      <c r="AT190" s="196"/>
      <c r="AU190" s="196"/>
    </row>
    <row r="191" spans="1:47" s="34" customFormat="1" ht="17.100000000000001" customHeight="1">
      <c r="G191" s="34" t="s">
        <v>12</v>
      </c>
      <c r="I191" s="34" t="s">
        <v>208</v>
      </c>
      <c r="T191" s="151"/>
    </row>
    <row r="192" spans="1:47" ht="17.100000000000001" customHeight="1">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row>
    <row r="193" spans="1:46" s="651" customFormat="1" ht="22.5">
      <c r="A193" s="1309">
        <v>1</v>
      </c>
      <c r="B193" s="963"/>
      <c r="C193" s="963"/>
      <c r="D193" s="963"/>
      <c r="E193" s="963"/>
      <c r="F193" s="956"/>
      <c r="G193" s="962"/>
      <c r="H193" s="962"/>
      <c r="I193" s="944"/>
      <c r="J193" s="943"/>
      <c r="K193" s="943"/>
      <c r="L193" s="688" t="e">
        <f ca="1">mergeValue(A193)</f>
        <v>#NAME?</v>
      </c>
      <c r="M193" s="610" t="s">
        <v>19</v>
      </c>
      <c r="N193" s="1415"/>
      <c r="O193" s="1416"/>
      <c r="P193" s="1416"/>
      <c r="Q193" s="1416"/>
      <c r="R193" s="1416"/>
      <c r="S193" s="1416"/>
      <c r="T193" s="1416"/>
      <c r="U193" s="1416"/>
      <c r="V193" s="1416"/>
      <c r="W193" s="1416"/>
      <c r="X193" s="1416"/>
      <c r="Y193" s="1416"/>
      <c r="Z193" s="1416"/>
      <c r="AA193" s="1416"/>
      <c r="AB193" s="1416"/>
      <c r="AC193" s="1416"/>
      <c r="AD193" s="1416"/>
      <c r="AE193" s="1416"/>
      <c r="AF193" s="1417"/>
      <c r="AG193" s="1098" t="s">
        <v>718</v>
      </c>
      <c r="AH193" s="683"/>
      <c r="AI193" s="683"/>
      <c r="AJ193" s="683"/>
      <c r="AK193" s="683"/>
      <c r="AL193" s="683"/>
      <c r="AM193" s="683"/>
      <c r="AN193" s="683"/>
      <c r="AO193" s="683"/>
      <c r="AP193" s="683"/>
      <c r="AQ193" s="683"/>
      <c r="AR193" s="683"/>
    </row>
    <row r="194" spans="1:46" s="651" customFormat="1" ht="22.5">
      <c r="A194" s="1309"/>
      <c r="B194" s="1309">
        <v>1</v>
      </c>
      <c r="C194" s="963"/>
      <c r="D194" s="963"/>
      <c r="E194" s="963"/>
      <c r="F194" s="956"/>
      <c r="G194" s="965"/>
      <c r="H194" s="966"/>
      <c r="I194" s="945"/>
      <c r="J194" s="940"/>
      <c r="K194" s="938"/>
      <c r="L194" s="688" t="e">
        <f ca="1">mergeValue(A194) &amp;"."&amp; mergeValue(B194)</f>
        <v>#NAME?</v>
      </c>
      <c r="M194" s="658" t="s">
        <v>15</v>
      </c>
      <c r="N194" s="1382"/>
      <c r="O194" s="1383"/>
      <c r="P194" s="1383"/>
      <c r="Q194" s="1383"/>
      <c r="R194" s="1383"/>
      <c r="S194" s="1383"/>
      <c r="T194" s="1383"/>
      <c r="U194" s="1383"/>
      <c r="V194" s="1383"/>
      <c r="W194" s="1383"/>
      <c r="X194" s="1383"/>
      <c r="Y194" s="1383"/>
      <c r="Z194" s="1383"/>
      <c r="AA194" s="1383"/>
      <c r="AB194" s="1383"/>
      <c r="AC194" s="1383"/>
      <c r="AD194" s="1383"/>
      <c r="AE194" s="1383"/>
      <c r="AF194" s="1384"/>
      <c r="AG194" s="1098" t="s">
        <v>459</v>
      </c>
      <c r="AH194" s="683"/>
      <c r="AI194" s="683"/>
      <c r="AJ194" s="683"/>
      <c r="AK194" s="683"/>
      <c r="AL194" s="683"/>
      <c r="AM194" s="683"/>
      <c r="AN194" s="683"/>
      <c r="AO194" s="683"/>
      <c r="AP194" s="683"/>
      <c r="AQ194" s="683"/>
      <c r="AR194" s="683"/>
    </row>
    <row r="195" spans="1:46" s="651" customFormat="1" ht="22.5">
      <c r="A195" s="1309"/>
      <c r="B195" s="1309"/>
      <c r="C195" s="1309">
        <v>1</v>
      </c>
      <c r="D195" s="963"/>
      <c r="E195" s="963"/>
      <c r="F195" s="956"/>
      <c r="G195" s="965"/>
      <c r="H195" s="966"/>
      <c r="I195" s="945"/>
      <c r="J195" s="940"/>
      <c r="K195" s="938"/>
      <c r="L195" s="688" t="e">
        <f ca="1">mergeValue(A195) &amp;"."&amp; mergeValue(B195)&amp;"."&amp; mergeValue(C195)</f>
        <v>#NAME?</v>
      </c>
      <c r="M195" s="659" t="s">
        <v>7</v>
      </c>
      <c r="N195" s="1382"/>
      <c r="O195" s="1383"/>
      <c r="P195" s="1383"/>
      <c r="Q195" s="1383"/>
      <c r="R195" s="1383"/>
      <c r="S195" s="1383"/>
      <c r="T195" s="1383"/>
      <c r="U195" s="1383"/>
      <c r="V195" s="1383"/>
      <c r="W195" s="1383"/>
      <c r="X195" s="1383"/>
      <c r="Y195" s="1383"/>
      <c r="Z195" s="1383"/>
      <c r="AA195" s="1383"/>
      <c r="AB195" s="1383"/>
      <c r="AC195" s="1383"/>
      <c r="AD195" s="1383"/>
      <c r="AE195" s="1383"/>
      <c r="AF195" s="1384"/>
      <c r="AG195" s="1098" t="s">
        <v>600</v>
      </c>
      <c r="AH195" s="683"/>
      <c r="AI195" s="683"/>
      <c r="AJ195" s="683"/>
      <c r="AK195" s="683"/>
      <c r="AL195" s="683"/>
      <c r="AM195" s="683"/>
      <c r="AN195" s="683"/>
      <c r="AO195" s="683"/>
      <c r="AP195" s="683"/>
      <c r="AQ195" s="683"/>
      <c r="AR195" s="683"/>
    </row>
    <row r="196" spans="1:46" s="651" customFormat="1" ht="15" customHeight="1">
      <c r="A196" s="1309"/>
      <c r="B196" s="1309"/>
      <c r="C196" s="1309"/>
      <c r="D196" s="1309">
        <v>1</v>
      </c>
      <c r="E196" s="963"/>
      <c r="F196" s="956"/>
      <c r="G196" s="965"/>
      <c r="H196" s="966"/>
      <c r="I196" s="945"/>
      <c r="J196" s="940"/>
      <c r="K196" s="938"/>
      <c r="L196" s="688" t="e">
        <f ca="1">mergeValue(A196) &amp;"."&amp; mergeValue(B196)&amp;"."&amp; mergeValue(C196)&amp;"."&amp; mergeValue(D196)</f>
        <v>#NAME?</v>
      </c>
      <c r="M196" s="660" t="s">
        <v>21</v>
      </c>
      <c r="N196" s="1382"/>
      <c r="O196" s="1383"/>
      <c r="P196" s="1383"/>
      <c r="Q196" s="1383"/>
      <c r="R196" s="1383"/>
      <c r="S196" s="1383"/>
      <c r="T196" s="1383"/>
      <c r="U196" s="1383"/>
      <c r="V196" s="1383"/>
      <c r="W196" s="1383"/>
      <c r="X196" s="1383"/>
      <c r="Y196" s="1383"/>
      <c r="Z196" s="1383"/>
      <c r="AA196" s="1383"/>
      <c r="AB196" s="1383"/>
      <c r="AC196" s="1383"/>
      <c r="AD196" s="1383"/>
      <c r="AE196" s="1383"/>
      <c r="AF196" s="1384"/>
      <c r="AG196" s="1098" t="s">
        <v>623</v>
      </c>
      <c r="AH196" s="683"/>
      <c r="AI196" s="683"/>
      <c r="AJ196" s="683"/>
      <c r="AK196" s="683"/>
      <c r="AL196" s="683"/>
      <c r="AM196" s="683"/>
      <c r="AN196" s="683"/>
      <c r="AO196" s="683"/>
      <c r="AP196" s="683"/>
      <c r="AQ196" s="683"/>
      <c r="AR196" s="683"/>
    </row>
    <row r="197" spans="1:46" s="651" customFormat="1" ht="17.100000000000001" customHeight="1">
      <c r="A197" s="1309"/>
      <c r="B197" s="1309"/>
      <c r="C197" s="1309"/>
      <c r="D197" s="1309"/>
      <c r="E197" s="1309">
        <v>1</v>
      </c>
      <c r="F197" s="956"/>
      <c r="G197" s="965"/>
      <c r="H197" s="966"/>
      <c r="I197" s="967"/>
      <c r="J197" s="957"/>
      <c r="K197" s="1237"/>
      <c r="L197" s="1347" t="e">
        <f ca="1">mergeValue(A197) &amp;"."&amp; mergeValue(B197)&amp;"."&amp; mergeValue(C197)&amp;"."&amp; mergeValue(D197)&amp;"."&amp; mergeValue(E197)</f>
        <v>#NAME?</v>
      </c>
      <c r="M197" s="1348"/>
      <c r="N197" s="1305" t="s">
        <v>83</v>
      </c>
      <c r="O197" s="1340"/>
      <c r="P197" s="1336">
        <v>1</v>
      </c>
      <c r="Q197" s="1349"/>
      <c r="R197" s="1305" t="s">
        <v>83</v>
      </c>
      <c r="S197" s="1340"/>
      <c r="T197" s="1336">
        <v>1</v>
      </c>
      <c r="U197" s="1349"/>
      <c r="V197" s="1305" t="s">
        <v>83</v>
      </c>
      <c r="W197" s="666"/>
      <c r="X197" s="655">
        <v>1</v>
      </c>
      <c r="Y197" s="1042"/>
      <c r="Z197" s="638"/>
      <c r="AA197" s="638"/>
      <c r="AB197" s="1315"/>
      <c r="AC197" s="1305" t="s">
        <v>83</v>
      </c>
      <c r="AD197" s="1315"/>
      <c r="AE197" s="1305" t="s">
        <v>83</v>
      </c>
      <c r="AF197" s="680"/>
      <c r="AG197" s="1333" t="s">
        <v>622</v>
      </c>
      <c r="AH197" s="683" t="e">
        <f ca="1">strCheckDate(Z198:AF198)</f>
        <v>#NAME?</v>
      </c>
      <c r="AI197" s="686" t="str">
        <f>IF(AND(COUNTIF(AJ192:AJ192,AJ197)&gt;1,AJ197&lt;&gt;""),"ErrUnique:HasDoubleConn","")</f>
        <v/>
      </c>
      <c r="AJ197" s="686"/>
      <c r="AK197" s="686"/>
      <c r="AL197" s="686"/>
      <c r="AM197" s="686"/>
      <c r="AN197" s="686"/>
      <c r="AO197" s="683"/>
      <c r="AP197" s="683"/>
      <c r="AQ197" s="683"/>
      <c r="AR197" s="683"/>
    </row>
    <row r="198" spans="1:46" s="651" customFormat="1" ht="17.100000000000001" customHeight="1">
      <c r="A198" s="1309"/>
      <c r="B198" s="1309"/>
      <c r="C198" s="1309"/>
      <c r="D198" s="1309"/>
      <c r="E198" s="1309"/>
      <c r="F198" s="956"/>
      <c r="G198" s="965"/>
      <c r="H198" s="966"/>
      <c r="I198" s="967"/>
      <c r="J198" s="957"/>
      <c r="K198" s="1237"/>
      <c r="L198" s="1347"/>
      <c r="M198" s="1348"/>
      <c r="N198" s="1305"/>
      <c r="O198" s="1340"/>
      <c r="P198" s="1336"/>
      <c r="Q198" s="1349"/>
      <c r="R198" s="1305"/>
      <c r="S198" s="1340"/>
      <c r="T198" s="1336"/>
      <c r="U198" s="1349"/>
      <c r="V198" s="1305"/>
      <c r="W198" s="689"/>
      <c r="X198" s="670"/>
      <c r="Y198" s="670"/>
      <c r="Z198" s="672"/>
      <c r="AA198" s="572" t="str">
        <f>AB197 &amp; "-" &amp; AD197</f>
        <v>-</v>
      </c>
      <c r="AB198" s="1304"/>
      <c r="AC198" s="1305"/>
      <c r="AD198" s="1304"/>
      <c r="AE198" s="1305"/>
      <c r="AF198" s="639"/>
      <c r="AG198" s="1334"/>
      <c r="AH198" s="683"/>
      <c r="AI198" s="686"/>
      <c r="AJ198" s="686"/>
      <c r="AK198" s="686"/>
      <c r="AL198" s="686"/>
      <c r="AM198" s="686"/>
      <c r="AN198" s="686"/>
      <c r="AO198" s="683"/>
      <c r="AP198" s="683"/>
      <c r="AQ198" s="683"/>
      <c r="AR198" s="683"/>
    </row>
    <row r="199" spans="1:46" s="651" customFormat="1" ht="17.100000000000001" customHeight="1">
      <c r="A199" s="1309"/>
      <c r="B199" s="1309"/>
      <c r="C199" s="1309"/>
      <c r="D199" s="1309"/>
      <c r="E199" s="1309"/>
      <c r="F199" s="956"/>
      <c r="G199" s="965"/>
      <c r="H199" s="966"/>
      <c r="I199" s="967"/>
      <c r="J199" s="957"/>
      <c r="K199" s="1237"/>
      <c r="L199" s="1347"/>
      <c r="M199" s="1348"/>
      <c r="N199" s="1305"/>
      <c r="O199" s="1340"/>
      <c r="P199" s="1336"/>
      <c r="Q199" s="1349"/>
      <c r="R199" s="1305"/>
      <c r="S199" s="571"/>
      <c r="T199" s="664"/>
      <c r="U199" s="670"/>
      <c r="V199" s="671"/>
      <c r="W199" s="671"/>
      <c r="X199" s="671"/>
      <c r="Y199" s="671"/>
      <c r="Z199" s="672"/>
      <c r="AA199" s="672"/>
      <c r="AB199" s="673"/>
      <c r="AC199" s="669"/>
      <c r="AD199" s="669"/>
      <c r="AE199" s="673"/>
      <c r="AF199" s="669"/>
      <c r="AG199" s="1334"/>
      <c r="AH199" s="683"/>
      <c r="AI199" s="686"/>
      <c r="AJ199" s="686"/>
      <c r="AK199" s="686"/>
      <c r="AL199" s="686"/>
      <c r="AM199" s="686"/>
      <c r="AN199" s="686"/>
      <c r="AO199" s="683"/>
      <c r="AP199" s="683"/>
      <c r="AQ199" s="683"/>
      <c r="AR199" s="683"/>
    </row>
    <row r="200" spans="1:46" s="651" customFormat="1" ht="17.100000000000001" customHeight="1">
      <c r="A200" s="1309"/>
      <c r="B200" s="1309"/>
      <c r="C200" s="1309"/>
      <c r="D200" s="1309"/>
      <c r="E200" s="1309"/>
      <c r="F200" s="956"/>
      <c r="G200" s="965"/>
      <c r="H200" s="966"/>
      <c r="I200" s="967"/>
      <c r="J200" s="957"/>
      <c r="K200" s="1237"/>
      <c r="L200" s="1347"/>
      <c r="M200" s="1348"/>
      <c r="N200" s="1305"/>
      <c r="O200" s="674"/>
      <c r="P200" s="676"/>
      <c r="Q200" s="675"/>
      <c r="R200" s="671"/>
      <c r="S200" s="671"/>
      <c r="T200" s="671"/>
      <c r="U200" s="671"/>
      <c r="V200" s="671"/>
      <c r="W200" s="671"/>
      <c r="X200" s="671"/>
      <c r="Y200" s="671"/>
      <c r="Z200" s="672"/>
      <c r="AA200" s="672"/>
      <c r="AB200" s="673"/>
      <c r="AC200" s="669"/>
      <c r="AD200" s="669"/>
      <c r="AE200" s="673"/>
      <c r="AF200" s="669"/>
      <c r="AG200" s="1334"/>
      <c r="AH200" s="683"/>
      <c r="AI200" s="686"/>
      <c r="AJ200" s="686"/>
      <c r="AK200" s="686"/>
      <c r="AL200" s="686"/>
      <c r="AM200" s="686"/>
      <c r="AN200" s="686"/>
      <c r="AO200" s="683"/>
      <c r="AP200" s="683"/>
      <c r="AQ200" s="683"/>
      <c r="AR200" s="683"/>
    </row>
    <row r="201" spans="1:46" s="650" customFormat="1" ht="15" customHeight="1">
      <c r="A201" s="1309"/>
      <c r="B201" s="1309"/>
      <c r="C201" s="1309"/>
      <c r="D201" s="1309"/>
      <c r="E201" s="964"/>
      <c r="F201" s="958"/>
      <c r="G201" s="960"/>
      <c r="H201" s="958"/>
      <c r="I201" s="967"/>
      <c r="J201" s="957"/>
      <c r="K201" s="951"/>
      <c r="L201" s="654"/>
      <c r="M201" s="663" t="s">
        <v>5</v>
      </c>
      <c r="N201" s="663"/>
      <c r="O201" s="663"/>
      <c r="P201" s="663"/>
      <c r="Q201" s="663"/>
      <c r="R201" s="663"/>
      <c r="S201" s="663"/>
      <c r="T201" s="663"/>
      <c r="U201" s="663"/>
      <c r="V201" s="663"/>
      <c r="W201" s="663"/>
      <c r="X201" s="663"/>
      <c r="Y201" s="663"/>
      <c r="Z201" s="663"/>
      <c r="AA201" s="663"/>
      <c r="AB201" s="663"/>
      <c r="AC201" s="663"/>
      <c r="AD201" s="663"/>
      <c r="AE201" s="663"/>
      <c r="AF201" s="663"/>
      <c r="AG201" s="1335"/>
      <c r="AH201" s="685"/>
      <c r="AI201" s="685"/>
      <c r="AJ201" s="687"/>
      <c r="AK201" s="687"/>
      <c r="AL201" s="687"/>
      <c r="AM201" s="687"/>
      <c r="AN201" s="687"/>
      <c r="AO201" s="685"/>
      <c r="AP201" s="685"/>
      <c r="AQ201" s="685"/>
      <c r="AR201" s="685"/>
    </row>
    <row r="202" spans="1:46" s="650" customFormat="1" ht="15" customHeight="1">
      <c r="A202" s="1309"/>
      <c r="B202" s="1309"/>
      <c r="C202" s="1309"/>
      <c r="D202" s="964"/>
      <c r="E202" s="964"/>
      <c r="F202" s="958"/>
      <c r="G202" s="965"/>
      <c r="H202" s="958"/>
      <c r="I202" s="951"/>
      <c r="J202" s="942"/>
      <c r="K202" s="951"/>
      <c r="L202" s="654"/>
      <c r="M202" s="662" t="s">
        <v>16</v>
      </c>
      <c r="N202" s="662"/>
      <c r="O202" s="662"/>
      <c r="P202" s="662"/>
      <c r="Q202" s="662"/>
      <c r="R202" s="662"/>
      <c r="S202" s="662"/>
      <c r="T202" s="662"/>
      <c r="U202" s="662"/>
      <c r="V202" s="662"/>
      <c r="W202" s="662"/>
      <c r="X202" s="662"/>
      <c r="Y202" s="662"/>
      <c r="Z202" s="662"/>
      <c r="AA202" s="662"/>
      <c r="AB202" s="662"/>
      <c r="AC202" s="662"/>
      <c r="AD202" s="662"/>
      <c r="AE202" s="662"/>
      <c r="AF202" s="669"/>
      <c r="AG202" s="665"/>
      <c r="AH202" s="685"/>
      <c r="AI202" s="685"/>
      <c r="AJ202" s="687"/>
      <c r="AK202" s="687"/>
      <c r="AL202" s="687"/>
      <c r="AM202" s="687"/>
      <c r="AN202" s="687"/>
      <c r="AO202" s="685"/>
      <c r="AP202" s="685"/>
      <c r="AQ202" s="685"/>
      <c r="AR202" s="685"/>
    </row>
    <row r="203" spans="1:46" s="650" customFormat="1" ht="15" customHeight="1">
      <c r="A203" s="1309"/>
      <c r="B203" s="1309"/>
      <c r="C203" s="964"/>
      <c r="D203" s="964"/>
      <c r="E203" s="964"/>
      <c r="F203" s="958"/>
      <c r="G203" s="965"/>
      <c r="H203" s="958"/>
      <c r="I203" s="951"/>
      <c r="J203" s="942"/>
      <c r="K203" s="951"/>
      <c r="L203" s="654"/>
      <c r="M203" s="661" t="s">
        <v>17</v>
      </c>
      <c r="N203" s="661"/>
      <c r="O203" s="661"/>
      <c r="P203" s="661"/>
      <c r="Q203" s="661"/>
      <c r="R203" s="661"/>
      <c r="S203" s="661"/>
      <c r="T203" s="661"/>
      <c r="U203" s="661"/>
      <c r="V203" s="661"/>
      <c r="W203" s="661"/>
      <c r="X203" s="661"/>
      <c r="Y203" s="661"/>
      <c r="Z203" s="657"/>
      <c r="AA203" s="657"/>
      <c r="AB203" s="673"/>
      <c r="AC203" s="669"/>
      <c r="AD203" s="668"/>
      <c r="AE203" s="661"/>
      <c r="AF203" s="669"/>
      <c r="AG203" s="665"/>
      <c r="AH203" s="685"/>
      <c r="AI203" s="685"/>
      <c r="AJ203" s="685"/>
      <c r="AK203" s="685"/>
      <c r="AL203" s="685"/>
      <c r="AM203" s="685"/>
      <c r="AN203" s="685"/>
      <c r="AO203" s="685"/>
      <c r="AP203" s="685"/>
      <c r="AQ203" s="685"/>
      <c r="AR203" s="685"/>
    </row>
    <row r="204" spans="1:46" s="650" customFormat="1" ht="15" customHeight="1">
      <c r="A204" s="1309"/>
      <c r="B204" s="964"/>
      <c r="C204" s="964"/>
      <c r="D204" s="964"/>
      <c r="E204" s="964"/>
      <c r="F204" s="958"/>
      <c r="G204" s="965"/>
      <c r="H204" s="958"/>
      <c r="I204" s="951"/>
      <c r="J204" s="942"/>
      <c r="K204" s="951"/>
      <c r="L204" s="654"/>
      <c r="M204" s="664" t="s">
        <v>18</v>
      </c>
      <c r="N204" s="664"/>
      <c r="O204" s="664"/>
      <c r="P204" s="664"/>
      <c r="Q204" s="664"/>
      <c r="R204" s="664"/>
      <c r="S204" s="664"/>
      <c r="T204" s="664"/>
      <c r="U204" s="664"/>
      <c r="V204" s="664"/>
      <c r="W204" s="664"/>
      <c r="X204" s="664"/>
      <c r="Y204" s="664"/>
      <c r="Z204" s="657"/>
      <c r="AA204" s="657"/>
      <c r="AB204" s="673"/>
      <c r="AC204" s="669"/>
      <c r="AD204" s="668"/>
      <c r="AE204" s="661"/>
      <c r="AF204" s="669"/>
      <c r="AG204" s="665"/>
      <c r="AH204" s="685"/>
      <c r="AI204" s="685"/>
      <c r="AJ204" s="685"/>
      <c r="AK204" s="685"/>
      <c r="AL204" s="685"/>
      <c r="AM204" s="685"/>
      <c r="AN204" s="685"/>
      <c r="AO204" s="685"/>
      <c r="AP204" s="685"/>
      <c r="AQ204" s="685"/>
      <c r="AR204" s="685"/>
    </row>
    <row r="205" spans="1:46" s="650" customFormat="1" ht="15" customHeight="1">
      <c r="A205" s="937"/>
      <c r="B205" s="937"/>
      <c r="C205" s="937"/>
      <c r="D205" s="937"/>
      <c r="E205" s="937"/>
      <c r="F205" s="937"/>
      <c r="G205" s="950"/>
      <c r="H205" s="951"/>
      <c r="I205" s="941"/>
      <c r="J205" s="942"/>
      <c r="K205" s="937"/>
      <c r="L205" s="654"/>
      <c r="M205" s="670" t="s">
        <v>308</v>
      </c>
      <c r="N205" s="670"/>
      <c r="O205" s="670"/>
      <c r="P205" s="670"/>
      <c r="Q205" s="670"/>
      <c r="R205" s="670"/>
      <c r="S205" s="670"/>
      <c r="T205" s="670"/>
      <c r="U205" s="670"/>
      <c r="V205" s="670"/>
      <c r="W205" s="670"/>
      <c r="X205" s="670"/>
      <c r="Y205" s="670"/>
      <c r="Z205" s="657"/>
      <c r="AA205" s="657"/>
      <c r="AB205" s="673"/>
      <c r="AC205" s="669"/>
      <c r="AD205" s="668"/>
      <c r="AE205" s="661"/>
      <c r="AF205" s="669"/>
      <c r="AG205" s="665"/>
      <c r="AH205" s="685"/>
      <c r="AI205" s="685"/>
      <c r="AJ205" s="685"/>
      <c r="AK205" s="685"/>
      <c r="AL205" s="685"/>
      <c r="AM205" s="685"/>
      <c r="AN205" s="685"/>
      <c r="AO205" s="685"/>
      <c r="AP205" s="685"/>
      <c r="AQ205" s="685"/>
      <c r="AR205" s="685"/>
    </row>
    <row r="206" spans="1:46" ht="15" customHeight="1">
      <c r="G206" s="149"/>
      <c r="H206" s="150"/>
      <c r="I206" s="150"/>
      <c r="J206" s="80"/>
      <c r="K206" s="150"/>
      <c r="L206" s="150"/>
      <c r="M206" s="150"/>
      <c r="N206" s="150"/>
      <c r="O206" s="150"/>
      <c r="P206" s="150"/>
      <c r="Q206" s="150"/>
      <c r="R206" s="150"/>
      <c r="S206" s="150"/>
      <c r="T206" s="150"/>
      <c r="U206" s="150"/>
      <c r="V206" s="150"/>
      <c r="W206" s="150"/>
      <c r="X206" s="150"/>
      <c r="Y206" s="150"/>
      <c r="Z206" s="150"/>
      <c r="AA206" s="150"/>
      <c r="AB206" s="150"/>
      <c r="AC206" s="150"/>
      <c r="AD206" s="150"/>
      <c r="AE206" s="150"/>
      <c r="AF206" s="150"/>
      <c r="AG206" s="150"/>
      <c r="AH206" s="150"/>
      <c r="AI206" s="150"/>
      <c r="AJ206" s="150"/>
      <c r="AK206" s="196"/>
      <c r="AL206" s="196"/>
      <c r="AM206" s="196"/>
      <c r="AN206" s="196"/>
      <c r="AO206" s="196"/>
      <c r="AP206" s="196"/>
      <c r="AQ206" s="196"/>
      <c r="AR206" s="196"/>
      <c r="AS206" s="196"/>
      <c r="AT206" s="196"/>
    </row>
    <row r="207" spans="1:46" ht="15" customHeight="1">
      <c r="G207" s="149"/>
      <c r="H207" s="150"/>
      <c r="I207" s="150"/>
      <c r="J207" s="80"/>
      <c r="K207" s="150"/>
      <c r="L207" s="150"/>
      <c r="M207" s="150"/>
      <c r="N207" s="150"/>
      <c r="O207" s="150"/>
      <c r="P207" s="150"/>
      <c r="Q207" s="1311"/>
      <c r="R207" s="150"/>
      <c r="S207" s="150"/>
      <c r="T207" s="150"/>
      <c r="U207" s="1311"/>
      <c r="V207" s="150"/>
      <c r="W207" s="150"/>
      <c r="X207" s="150"/>
      <c r="Y207" s="1039"/>
      <c r="Z207" s="150"/>
      <c r="AA207" s="150"/>
      <c r="AB207" s="150"/>
      <c r="AC207" s="150"/>
      <c r="AD207" s="150"/>
      <c r="AE207" s="150"/>
      <c r="AF207" s="150"/>
      <c r="AG207" s="150"/>
      <c r="AH207" s="150"/>
      <c r="AI207" s="150"/>
      <c r="AJ207" s="150"/>
      <c r="AK207" s="196"/>
      <c r="AL207" s="196"/>
      <c r="AM207" s="196"/>
      <c r="AN207" s="196"/>
      <c r="AO207" s="196"/>
      <c r="AP207" s="196"/>
      <c r="AQ207" s="196"/>
      <c r="AR207" s="196"/>
      <c r="AS207" s="196"/>
      <c r="AT207" s="196"/>
    </row>
    <row r="208" spans="1:46" ht="15" customHeight="1">
      <c r="G208" s="149"/>
      <c r="H208" s="150"/>
      <c r="I208" s="150"/>
      <c r="J208" s="80"/>
      <c r="K208" s="150"/>
      <c r="L208" s="150"/>
      <c r="M208" s="150"/>
      <c r="N208" s="150"/>
      <c r="O208" s="150"/>
      <c r="P208" s="150"/>
      <c r="Q208" s="1311"/>
      <c r="R208" s="150"/>
      <c r="S208" s="150"/>
      <c r="T208" s="150"/>
      <c r="U208" s="1311"/>
      <c r="V208" s="150"/>
      <c r="W208" s="150"/>
      <c r="X208" s="150"/>
      <c r="Y208" s="150"/>
      <c r="Z208" s="150"/>
      <c r="AA208" s="150"/>
      <c r="AB208" s="150"/>
      <c r="AC208" s="150"/>
    </row>
    <row r="209" spans="1:83" ht="15" customHeight="1">
      <c r="G209" s="149"/>
      <c r="H209" s="150"/>
      <c r="I209" s="150"/>
      <c r="J209" s="80"/>
      <c r="K209" s="150"/>
      <c r="L209" s="150"/>
      <c r="M209" s="150"/>
      <c r="N209" s="150"/>
      <c r="O209" s="150"/>
      <c r="Q209" s="1311"/>
      <c r="V209" s="150"/>
      <c r="W209" s="150"/>
      <c r="X209" s="150"/>
      <c r="Z209" s="150"/>
      <c r="AA209" s="150"/>
      <c r="AB209" s="150"/>
      <c r="AC209" s="693"/>
      <c r="AD209" s="150"/>
    </row>
    <row r="210" spans="1:83" ht="15" customHeight="1">
      <c r="G210" s="149"/>
      <c r="H210" s="150"/>
      <c r="I210" s="150"/>
      <c r="J210" s="80"/>
      <c r="K210" s="150"/>
      <c r="L210" s="150"/>
      <c r="M210" s="150"/>
      <c r="N210" s="150"/>
      <c r="O210" s="150"/>
      <c r="Q210" s="217"/>
      <c r="Y210" s="150"/>
      <c r="Z210" s="150"/>
      <c r="AA210" s="150"/>
      <c r="AB210" s="150"/>
      <c r="AC210" s="150"/>
      <c r="AD210" s="150"/>
      <c r="AE210" s="150"/>
    </row>
    <row r="211" spans="1:83" ht="15" customHeight="1">
      <c r="A211" s="694"/>
      <c r="B211" s="694"/>
      <c r="C211" s="694"/>
      <c r="D211" s="694"/>
      <c r="E211" s="694"/>
      <c r="F211" s="694"/>
      <c r="G211" s="697"/>
      <c r="H211" s="698"/>
      <c r="I211" s="698"/>
      <c r="J211" s="695"/>
      <c r="K211" s="698"/>
      <c r="L211" s="698"/>
      <c r="M211" s="698"/>
      <c r="N211" s="1388" t="s">
        <v>84</v>
      </c>
      <c r="O211" s="1340"/>
      <c r="P211" s="1336">
        <v>1</v>
      </c>
      <c r="Q211" s="1389"/>
      <c r="R211" s="1305" t="s">
        <v>83</v>
      </c>
      <c r="S211" s="1413"/>
      <c r="T211" s="1390">
        <v>1</v>
      </c>
      <c r="U211" s="1312"/>
      <c r="V211" s="1305" t="s">
        <v>83</v>
      </c>
      <c r="W211" s="785"/>
      <c r="X211" s="701">
        <v>1</v>
      </c>
      <c r="Y211" s="1039"/>
      <c r="Z211" s="698"/>
      <c r="AA211" s="698"/>
      <c r="AB211" s="698"/>
      <c r="AC211" s="698"/>
      <c r="AD211" s="698"/>
      <c r="AE211" s="694"/>
      <c r="AF211" s="692"/>
      <c r="AG211" s="692"/>
      <c r="AH211" s="692"/>
      <c r="AI211" s="692"/>
      <c r="AJ211" s="692"/>
      <c r="AK211" s="692"/>
      <c r="AL211" s="692"/>
      <c r="AM211" s="692"/>
      <c r="AN211" s="692"/>
      <c r="AO211" s="692"/>
      <c r="AP211" s="692"/>
      <c r="AQ211" s="692"/>
      <c r="AR211" s="692"/>
      <c r="AS211" s="692"/>
      <c r="AT211" s="692"/>
      <c r="AU211" s="692"/>
      <c r="AV211" s="692"/>
      <c r="AW211" s="692"/>
      <c r="AX211" s="692"/>
      <c r="AY211" s="692"/>
      <c r="AZ211" s="692"/>
      <c r="BA211" s="692"/>
      <c r="BB211" s="692"/>
      <c r="BC211" s="692"/>
      <c r="BD211" s="692"/>
      <c r="BE211" s="692"/>
      <c r="BF211" s="692"/>
      <c r="BG211" s="692"/>
      <c r="BH211" s="692"/>
      <c r="BI211" s="692"/>
      <c r="BJ211" s="692"/>
      <c r="BK211" s="692"/>
      <c r="BL211" s="692"/>
      <c r="BM211" s="692"/>
      <c r="BN211" s="692"/>
      <c r="BO211" s="692"/>
      <c r="BP211" s="692"/>
      <c r="BQ211" s="692"/>
      <c r="BR211" s="692"/>
      <c r="BS211" s="692"/>
      <c r="BT211" s="692"/>
      <c r="BU211" s="692"/>
      <c r="BV211" s="692"/>
      <c r="BW211" s="692"/>
      <c r="BX211" s="692"/>
      <c r="BY211" s="692"/>
      <c r="BZ211" s="692"/>
      <c r="CA211" s="692"/>
      <c r="CB211" s="692"/>
      <c r="CC211" s="692"/>
      <c r="CD211" s="692"/>
      <c r="CE211" s="692"/>
    </row>
    <row r="212" spans="1:83" ht="15" customHeight="1">
      <c r="A212" s="694"/>
      <c r="B212" s="694"/>
      <c r="C212" s="694"/>
      <c r="D212" s="694"/>
      <c r="E212" s="694"/>
      <c r="F212" s="694"/>
      <c r="G212" s="697"/>
      <c r="H212" s="698"/>
      <c r="I212" s="698"/>
      <c r="J212" s="695"/>
      <c r="K212" s="698"/>
      <c r="L212" s="698"/>
      <c r="M212" s="698"/>
      <c r="N212" s="1388"/>
      <c r="O212" s="1340"/>
      <c r="P212" s="1336"/>
      <c r="Q212" s="1389"/>
      <c r="R212" s="1305"/>
      <c r="S212" s="1414"/>
      <c r="T212" s="1391"/>
      <c r="U212" s="1312"/>
      <c r="V212" s="1305"/>
      <c r="W212" s="699"/>
      <c r="X212" s="699"/>
      <c r="Y212" s="699" t="s">
        <v>627</v>
      </c>
      <c r="Z212" s="698"/>
      <c r="AA212" s="698"/>
      <c r="AB212" s="698"/>
      <c r="AC212" s="698"/>
      <c r="AD212" s="698"/>
      <c r="AE212" s="698"/>
      <c r="AF212" s="692"/>
      <c r="AG212" s="692"/>
      <c r="AH212" s="692"/>
      <c r="AI212" s="692"/>
      <c r="AJ212" s="692"/>
      <c r="AK212" s="692"/>
      <c r="AL212" s="692"/>
      <c r="AM212" s="692"/>
      <c r="AN212" s="692"/>
      <c r="AO212" s="692"/>
      <c r="AP212" s="692"/>
      <c r="AQ212" s="692"/>
      <c r="AR212" s="692"/>
      <c r="AS212" s="692"/>
      <c r="AT212" s="692"/>
      <c r="AU212" s="692"/>
      <c r="AV212" s="692"/>
      <c r="AW212" s="692"/>
      <c r="AX212" s="692"/>
      <c r="AY212" s="692"/>
      <c r="AZ212" s="692"/>
      <c r="BA212" s="692"/>
      <c r="BB212" s="692"/>
      <c r="BC212" s="692"/>
      <c r="BD212" s="692"/>
      <c r="BE212" s="692"/>
      <c r="BF212" s="692"/>
      <c r="BG212" s="692"/>
      <c r="BH212" s="692"/>
      <c r="BI212" s="692"/>
      <c r="BJ212" s="692"/>
      <c r="BK212" s="692"/>
      <c r="BL212" s="692"/>
      <c r="BM212" s="692"/>
      <c r="BN212" s="692"/>
      <c r="BO212" s="692"/>
      <c r="BP212" s="692"/>
      <c r="BQ212" s="692"/>
      <c r="BR212" s="692"/>
      <c r="BS212" s="692"/>
      <c r="BT212" s="692"/>
      <c r="BU212" s="692"/>
      <c r="BV212" s="692"/>
      <c r="BW212" s="692"/>
      <c r="BX212" s="692"/>
      <c r="BY212" s="692"/>
      <c r="BZ212" s="692"/>
      <c r="CA212" s="692"/>
      <c r="CB212" s="692"/>
      <c r="CC212" s="692"/>
      <c r="CD212" s="692"/>
      <c r="CE212" s="692"/>
    </row>
    <row r="213" spans="1:83" ht="15" customHeight="1">
      <c r="A213" s="694"/>
      <c r="B213" s="694"/>
      <c r="C213" s="694"/>
      <c r="D213" s="694"/>
      <c r="E213" s="694"/>
      <c r="F213" s="694"/>
      <c r="G213" s="697"/>
      <c r="H213" s="698"/>
      <c r="I213" s="698"/>
      <c r="J213" s="695"/>
      <c r="K213" s="698"/>
      <c r="L213" s="698"/>
      <c r="M213" s="698"/>
      <c r="N213" s="1388"/>
      <c r="O213" s="1340"/>
      <c r="P213" s="1336"/>
      <c r="Q213" s="1389"/>
      <c r="R213" s="1305"/>
      <c r="S213" s="696"/>
      <c r="T213" s="696"/>
      <c r="U213" s="699" t="s">
        <v>628</v>
      </c>
      <c r="V213" s="784"/>
      <c r="W213" s="700"/>
      <c r="X213" s="700"/>
      <c r="Y213" s="700"/>
      <c r="Z213" s="698"/>
      <c r="AA213" s="698"/>
      <c r="AB213" s="698"/>
      <c r="AC213" s="698"/>
      <c r="AD213" s="698"/>
      <c r="AE213" s="698"/>
      <c r="AF213" s="692"/>
      <c r="AG213" s="692"/>
      <c r="AH213" s="692"/>
      <c r="AI213" s="692"/>
      <c r="AJ213" s="692"/>
      <c r="AK213" s="692"/>
      <c r="AL213" s="692"/>
      <c r="AM213" s="692"/>
      <c r="AN213" s="692"/>
      <c r="AO213" s="692"/>
      <c r="AP213" s="692"/>
      <c r="AQ213" s="692"/>
      <c r="AR213" s="692"/>
      <c r="AS213" s="692"/>
      <c r="AT213" s="692"/>
      <c r="AU213" s="692"/>
      <c r="AV213" s="692"/>
      <c r="AW213" s="692"/>
      <c r="AX213" s="692"/>
      <c r="AY213" s="692"/>
      <c r="AZ213" s="692"/>
      <c r="BA213" s="692"/>
      <c r="BB213" s="692"/>
      <c r="BC213" s="692"/>
      <c r="BD213" s="692"/>
      <c r="BE213" s="692"/>
      <c r="BF213" s="692"/>
      <c r="BG213" s="692"/>
      <c r="BH213" s="692"/>
      <c r="BI213" s="692"/>
      <c r="BJ213" s="692"/>
      <c r="BK213" s="692"/>
      <c r="BL213" s="692"/>
      <c r="BM213" s="692"/>
      <c r="BN213" s="692"/>
      <c r="BO213" s="692"/>
      <c r="BP213" s="692"/>
      <c r="BQ213" s="692"/>
      <c r="BR213" s="692"/>
      <c r="BS213" s="692"/>
      <c r="BT213" s="692"/>
      <c r="BU213" s="692"/>
      <c r="BV213" s="692"/>
      <c r="BW213" s="692"/>
      <c r="BX213" s="692"/>
      <c r="BY213" s="692"/>
      <c r="BZ213" s="692"/>
      <c r="CA213" s="692"/>
      <c r="CB213" s="692"/>
      <c r="CC213" s="692"/>
      <c r="CD213" s="692"/>
      <c r="CE213" s="692"/>
    </row>
    <row r="214" spans="1:83" ht="15" customHeight="1">
      <c r="A214" s="694"/>
      <c r="B214" s="694"/>
      <c r="C214" s="694"/>
      <c r="D214" s="694"/>
      <c r="E214" s="694"/>
      <c r="F214" s="694"/>
      <c r="G214" s="697"/>
      <c r="H214" s="698"/>
      <c r="I214" s="698"/>
      <c r="J214" s="695"/>
      <c r="K214" s="698"/>
      <c r="L214" s="698"/>
      <c r="M214" s="698"/>
      <c r="N214" s="1305"/>
      <c r="O214" s="782"/>
      <c r="P214" s="782"/>
      <c r="Q214" s="783"/>
      <c r="R214" s="784"/>
      <c r="S214" s="700"/>
      <c r="T214" s="700"/>
      <c r="U214" s="700"/>
      <c r="V214" s="700"/>
      <c r="W214" s="700"/>
      <c r="X214" s="700"/>
      <c r="Y214" s="700"/>
      <c r="Z214" s="698"/>
      <c r="AA214" s="698"/>
      <c r="AB214" s="698"/>
      <c r="AC214" s="698"/>
      <c r="AD214" s="698"/>
      <c r="AE214" s="698"/>
      <c r="AF214" s="692"/>
      <c r="AG214" s="692"/>
      <c r="AH214" s="692"/>
      <c r="AI214" s="692"/>
      <c r="AJ214" s="692"/>
      <c r="AK214" s="692"/>
      <c r="AL214" s="692"/>
      <c r="AM214" s="692"/>
      <c r="AN214" s="692"/>
      <c r="AO214" s="692"/>
      <c r="AP214" s="692"/>
      <c r="AQ214" s="692"/>
      <c r="AR214" s="692"/>
      <c r="AS214" s="692"/>
      <c r="AT214" s="692"/>
      <c r="AU214" s="692"/>
      <c r="AV214" s="692"/>
      <c r="AW214" s="692"/>
      <c r="AX214" s="692"/>
      <c r="AY214" s="692"/>
      <c r="AZ214" s="692"/>
      <c r="BA214" s="692"/>
      <c r="BB214" s="692"/>
      <c r="BC214" s="692"/>
      <c r="BD214" s="692"/>
      <c r="BE214" s="692"/>
      <c r="BF214" s="692"/>
      <c r="BG214" s="692"/>
      <c r="BH214" s="692"/>
      <c r="BI214" s="692"/>
      <c r="BJ214" s="692"/>
      <c r="BK214" s="692"/>
      <c r="BL214" s="692"/>
      <c r="BM214" s="692"/>
      <c r="BN214" s="692"/>
      <c r="BO214" s="692"/>
      <c r="BP214" s="692"/>
      <c r="BQ214" s="692"/>
      <c r="BR214" s="692"/>
      <c r="BS214" s="692"/>
      <c r="BT214" s="692"/>
      <c r="BU214" s="692"/>
      <c r="BV214" s="692"/>
      <c r="BW214" s="692"/>
      <c r="BX214" s="692"/>
      <c r="BY214" s="692"/>
      <c r="BZ214" s="692"/>
      <c r="CA214" s="692"/>
      <c r="CB214" s="692"/>
      <c r="CC214" s="692"/>
      <c r="CD214" s="692"/>
      <c r="CE214" s="692"/>
    </row>
    <row r="216" spans="1:83" s="35" customFormat="1" ht="17.100000000000001" customHeight="1">
      <c r="A216" s="92"/>
      <c r="B216" s="92"/>
      <c r="C216" s="81"/>
      <c r="D216" s="144"/>
      <c r="E216" s="163"/>
      <c r="F216" s="165"/>
      <c r="G216" s="165"/>
      <c r="H216" s="164"/>
      <c r="I216" s="164"/>
      <c r="J216" s="164"/>
      <c r="K216" s="164"/>
      <c r="L216" s="164"/>
      <c r="M216" s="164"/>
      <c r="N216" s="164"/>
      <c r="O216" s="164"/>
      <c r="P216" s="164"/>
      <c r="Q216" s="164"/>
      <c r="R216" s="164"/>
      <c r="S216" s="164"/>
      <c r="T216" s="146"/>
      <c r="U216" s="146"/>
      <c r="V216" s="146"/>
      <c r="W216" s="166"/>
      <c r="X216" s="166"/>
    </row>
    <row r="217" spans="1:83" s="705" customFormat="1" ht="18.75" customHeight="1">
      <c r="X217" s="685"/>
      <c r="Y217" s="685"/>
      <c r="Z217" s="685"/>
      <c r="AA217" s="685"/>
      <c r="AB217" s="685"/>
      <c r="AC217" s="685"/>
      <c r="AD217" s="685"/>
      <c r="AE217" s="685"/>
      <c r="AF217" s="685"/>
      <c r="AG217" s="685"/>
      <c r="AH217" s="685"/>
      <c r="AI217" s="685"/>
      <c r="AJ217" s="685"/>
    </row>
    <row r="218" spans="1:83" s="34" customFormat="1" ht="17.100000000000001" customHeight="1">
      <c r="G218" s="34" t="s">
        <v>12</v>
      </c>
      <c r="I218" s="34" t="s">
        <v>652</v>
      </c>
      <c r="V218" s="151"/>
      <c r="X218" s="209"/>
      <c r="Y218" s="209"/>
      <c r="Z218" s="209"/>
      <c r="AA218" s="209"/>
      <c r="AB218" s="209"/>
      <c r="AC218" s="209"/>
      <c r="AD218" s="209"/>
      <c r="AE218" s="209"/>
      <c r="AF218" s="209"/>
      <c r="AG218" s="209"/>
      <c r="AH218" s="209"/>
      <c r="AI218" s="209"/>
      <c r="AJ218" s="209"/>
    </row>
    <row r="219" spans="1:83" s="705" customFormat="1" ht="17.100000000000001" customHeight="1">
      <c r="L219" s="116"/>
      <c r="M219" s="116"/>
      <c r="N219" s="116"/>
      <c r="O219" s="116"/>
      <c r="P219" s="116"/>
      <c r="Q219" s="116"/>
      <c r="R219" s="116"/>
      <c r="S219" s="116"/>
      <c r="T219" s="116"/>
      <c r="U219" s="116"/>
      <c r="V219" s="116"/>
      <c r="W219" s="116"/>
      <c r="X219" s="685"/>
      <c r="Y219" s="685"/>
      <c r="Z219" s="685"/>
      <c r="AA219" s="685"/>
      <c r="AB219" s="685"/>
      <c r="AC219" s="685"/>
      <c r="AD219" s="685"/>
      <c r="AE219" s="685"/>
      <c r="AF219" s="685"/>
      <c r="AG219" s="685"/>
      <c r="AH219" s="685"/>
      <c r="AI219" s="685"/>
      <c r="AJ219" s="685"/>
    </row>
    <row r="220" spans="1:83" s="751" customFormat="1" ht="22.5">
      <c r="A220" s="1309">
        <v>1</v>
      </c>
      <c r="B220" s="831"/>
      <c r="C220" s="831"/>
      <c r="D220" s="831"/>
      <c r="E220" s="832"/>
      <c r="F220" s="833"/>
      <c r="G220" s="833"/>
      <c r="H220" s="833"/>
      <c r="I220" s="834"/>
      <c r="J220" s="829"/>
      <c r="K220" s="836"/>
      <c r="L220" s="744" t="e">
        <f ca="1">mergeValue(A220)</f>
        <v>#NAME?</v>
      </c>
      <c r="M220" s="610" t="s">
        <v>19</v>
      </c>
      <c r="N220" s="615"/>
      <c r="O220" s="1379"/>
      <c r="P220" s="1380"/>
      <c r="Q220" s="1380"/>
      <c r="R220" s="1380"/>
      <c r="S220" s="1380"/>
      <c r="T220" s="1380"/>
      <c r="U220" s="1380"/>
      <c r="V220" s="1381"/>
      <c r="W220" s="1130" t="s">
        <v>718</v>
      </c>
      <c r="X220" s="759"/>
      <c r="Y220" s="777"/>
      <c r="Z220" s="777" t="str">
        <f t="shared" ref="Z220:Z233" si="3">IF(M220="","",M220 )</f>
        <v>Наименование тарифа</v>
      </c>
      <c r="AA220" s="777"/>
      <c r="AB220" s="777"/>
      <c r="AC220" s="777"/>
      <c r="AD220" s="759"/>
      <c r="AE220" s="759"/>
      <c r="AF220" s="759"/>
      <c r="AG220" s="759"/>
      <c r="AH220" s="759"/>
      <c r="AI220" s="759"/>
      <c r="AJ220" s="759"/>
    </row>
    <row r="221" spans="1:83" s="751" customFormat="1" ht="22.5">
      <c r="A221" s="1309"/>
      <c r="B221" s="1309">
        <v>1</v>
      </c>
      <c r="C221" s="831"/>
      <c r="D221" s="831"/>
      <c r="E221" s="833"/>
      <c r="F221" s="833"/>
      <c r="G221" s="833"/>
      <c r="H221" s="833"/>
      <c r="I221" s="828"/>
      <c r="J221" s="827"/>
      <c r="K221" s="830"/>
      <c r="L221" s="744" t="e">
        <f ca="1">mergeValue(A221) &amp;"."&amp; mergeValue(B221)</f>
        <v>#NAME?</v>
      </c>
      <c r="M221" s="658" t="s">
        <v>15</v>
      </c>
      <c r="N221" s="615"/>
      <c r="O221" s="1379"/>
      <c r="P221" s="1380"/>
      <c r="Q221" s="1380"/>
      <c r="R221" s="1380"/>
      <c r="S221" s="1380"/>
      <c r="T221" s="1380"/>
      <c r="U221" s="1380"/>
      <c r="V221" s="1381"/>
      <c r="W221" s="1130" t="s">
        <v>459</v>
      </c>
      <c r="X221" s="759"/>
      <c r="Y221" s="777"/>
      <c r="Z221" s="777" t="str">
        <f t="shared" si="3"/>
        <v>Территория действия тарифа</v>
      </c>
      <c r="AA221" s="777"/>
      <c r="AB221" s="777"/>
      <c r="AC221" s="777"/>
      <c r="AD221" s="759"/>
      <c r="AE221" s="759"/>
      <c r="AF221" s="759"/>
      <c r="AG221" s="759"/>
      <c r="AH221" s="759"/>
      <c r="AI221" s="759"/>
      <c r="AJ221" s="759"/>
    </row>
    <row r="222" spans="1:83" s="751" customFormat="1" ht="22.5">
      <c r="A222" s="1309"/>
      <c r="B222" s="1309"/>
      <c r="C222" s="1309">
        <v>1</v>
      </c>
      <c r="D222" s="831"/>
      <c r="E222" s="833"/>
      <c r="F222" s="833"/>
      <c r="G222" s="833"/>
      <c r="H222" s="833"/>
      <c r="I222" s="835"/>
      <c r="J222" s="827"/>
      <c r="K222" s="830"/>
      <c r="L222" s="744" t="e">
        <f ca="1">mergeValue(A222) &amp;"."&amp; mergeValue(B222)&amp;"."&amp; mergeValue(C222)</f>
        <v>#NAME?</v>
      </c>
      <c r="M222" s="659" t="s">
        <v>7</v>
      </c>
      <c r="N222" s="615"/>
      <c r="O222" s="1379"/>
      <c r="P222" s="1380"/>
      <c r="Q222" s="1380"/>
      <c r="R222" s="1380"/>
      <c r="S222" s="1380"/>
      <c r="T222" s="1380"/>
      <c r="U222" s="1380"/>
      <c r="V222" s="1381"/>
      <c r="W222" s="1130" t="s">
        <v>600</v>
      </c>
      <c r="X222" s="759"/>
      <c r="Y222" s="777"/>
      <c r="Z222" s="777" t="str">
        <f t="shared" si="3"/>
        <v xml:space="preserve">Наименование системы теплоснабжения </v>
      </c>
      <c r="AA222" s="777"/>
      <c r="AB222" s="777"/>
      <c r="AC222" s="777"/>
      <c r="AD222" s="759"/>
      <c r="AE222" s="759"/>
      <c r="AF222" s="759"/>
      <c r="AG222" s="759"/>
      <c r="AH222" s="759"/>
      <c r="AI222" s="759"/>
      <c r="AJ222" s="759"/>
    </row>
    <row r="223" spans="1:83" s="751" customFormat="1" ht="22.5">
      <c r="A223" s="1309"/>
      <c r="B223" s="1309"/>
      <c r="C223" s="1309"/>
      <c r="D223" s="1309">
        <v>1</v>
      </c>
      <c r="E223" s="833"/>
      <c r="F223" s="833"/>
      <c r="G223" s="833"/>
      <c r="H223" s="833"/>
      <c r="I223" s="835"/>
      <c r="J223" s="827"/>
      <c r="K223" s="830"/>
      <c r="L223" s="744" t="e">
        <f ca="1">mergeValue(A223) &amp;"."&amp; mergeValue(B223)&amp;"."&amp; mergeValue(C223)&amp;"."&amp; mergeValue(D223)</f>
        <v>#NAME?</v>
      </c>
      <c r="M223" s="660" t="s">
        <v>21</v>
      </c>
      <c r="N223" s="615"/>
      <c r="O223" s="1379"/>
      <c r="P223" s="1380"/>
      <c r="Q223" s="1380"/>
      <c r="R223" s="1380"/>
      <c r="S223" s="1380"/>
      <c r="T223" s="1380"/>
      <c r="U223" s="1380"/>
      <c r="V223" s="1381"/>
      <c r="W223" s="1130" t="s">
        <v>601</v>
      </c>
      <c r="X223" s="759"/>
      <c r="Y223" s="777"/>
      <c r="Z223" s="777" t="str">
        <f t="shared" si="3"/>
        <v xml:space="preserve">Источник тепловой энергии  </v>
      </c>
      <c r="AA223" s="777"/>
      <c r="AB223" s="777"/>
      <c r="AC223" s="777"/>
      <c r="AD223" s="759"/>
      <c r="AE223" s="759"/>
      <c r="AF223" s="759"/>
      <c r="AG223" s="759"/>
      <c r="AH223" s="759"/>
      <c r="AI223" s="759"/>
      <c r="AJ223" s="759"/>
    </row>
    <row r="224" spans="1:83" s="751" customFormat="1" ht="78.75">
      <c r="A224" s="1309"/>
      <c r="B224" s="1309"/>
      <c r="C224" s="1309"/>
      <c r="D224" s="1309"/>
      <c r="E224" s="1309">
        <v>1</v>
      </c>
      <c r="F224" s="833"/>
      <c r="G224" s="833"/>
      <c r="H224" s="831">
        <v>1</v>
      </c>
      <c r="I224" s="1309">
        <v>1</v>
      </c>
      <c r="J224" s="833"/>
      <c r="K224" s="838"/>
      <c r="L224" s="744" t="e">
        <f ca="1">mergeValue(A224) &amp;"."&amp; mergeValue(B224)&amp;"."&amp; mergeValue(C224)&amp;"."&amp; mergeValue(D224)&amp;"."&amp; mergeValue(E224)</f>
        <v>#NAME?</v>
      </c>
      <c r="M224" s="524" t="s">
        <v>8</v>
      </c>
      <c r="N224" s="615"/>
      <c r="O224" s="1312"/>
      <c r="P224" s="1313"/>
      <c r="Q224" s="1313"/>
      <c r="R224" s="1313"/>
      <c r="S224" s="1313"/>
      <c r="T224" s="1313"/>
      <c r="U224" s="1313"/>
      <c r="V224" s="1314"/>
      <c r="W224" s="1130" t="s">
        <v>719</v>
      </c>
      <c r="X224" s="759"/>
      <c r="Y224" s="777"/>
      <c r="Z224" s="777" t="str">
        <f t="shared" si="3"/>
        <v>Схема подключения теплопотребляющей установки к коллектору источника тепловой энергии</v>
      </c>
      <c r="AA224" s="777"/>
      <c r="AB224" s="777"/>
      <c r="AC224" s="777"/>
      <c r="AD224" s="759"/>
      <c r="AE224" s="759"/>
      <c r="AF224" s="759"/>
      <c r="AG224" s="759"/>
      <c r="AH224" s="759"/>
      <c r="AI224" s="759"/>
      <c r="AJ224" s="759"/>
    </row>
    <row r="225" spans="1:36" s="751" customFormat="1" ht="33.75">
      <c r="A225" s="1309"/>
      <c r="B225" s="1309"/>
      <c r="C225" s="1309"/>
      <c r="D225" s="1309"/>
      <c r="E225" s="1309"/>
      <c r="F225" s="1309">
        <v>1</v>
      </c>
      <c r="G225" s="831"/>
      <c r="H225" s="831"/>
      <c r="I225" s="1309"/>
      <c r="J225" s="1309">
        <v>1</v>
      </c>
      <c r="K225" s="839"/>
      <c r="L225" s="744" t="e">
        <f ca="1">mergeValue(A225) &amp;"."&amp; mergeValue(B225)&amp;"."&amp; mergeValue(C225)&amp;"."&amp; mergeValue(D225)&amp;"."&amp; mergeValue(E225)&amp;"."&amp; mergeValue(F225)</f>
        <v>#NAME?</v>
      </c>
      <c r="M225" s="525" t="s">
        <v>9</v>
      </c>
      <c r="N225" s="615"/>
      <c r="O225" s="1312"/>
      <c r="P225" s="1313"/>
      <c r="Q225" s="1313"/>
      <c r="R225" s="1313"/>
      <c r="S225" s="1313"/>
      <c r="T225" s="1313"/>
      <c r="U225" s="1313"/>
      <c r="V225" s="1314"/>
      <c r="W225" s="1130" t="s">
        <v>720</v>
      </c>
      <c r="X225" s="759"/>
      <c r="Y225" s="777"/>
      <c r="Z225" s="777" t="str">
        <f t="shared" si="3"/>
        <v>Группа потребителей</v>
      </c>
      <c r="AA225" s="777"/>
      <c r="AB225" s="777"/>
      <c r="AC225" s="777"/>
      <c r="AD225" s="759"/>
      <c r="AE225" s="759"/>
      <c r="AF225" s="759"/>
      <c r="AG225" s="759"/>
      <c r="AH225" s="759"/>
      <c r="AI225" s="759"/>
      <c r="AJ225" s="759"/>
    </row>
    <row r="226" spans="1:36" s="751" customFormat="1" ht="122.1" customHeight="1">
      <c r="A226" s="1309"/>
      <c r="B226" s="1309"/>
      <c r="C226" s="1309"/>
      <c r="D226" s="1309"/>
      <c r="E226" s="1309"/>
      <c r="F226" s="1309"/>
      <c r="G226" s="831">
        <v>1</v>
      </c>
      <c r="H226" s="831"/>
      <c r="I226" s="1309"/>
      <c r="J226" s="1309"/>
      <c r="K226" s="839">
        <v>1</v>
      </c>
      <c r="L226" s="744" t="e">
        <f ca="1">mergeValue(A226) &amp;"."&amp; mergeValue(B226)&amp;"."&amp; mergeValue(C226)&amp;"."&amp; mergeValue(D226)&amp;"."&amp; mergeValue(E226)&amp;"."&amp; mergeValue(F226)&amp;"."&amp; mergeValue(G226)</f>
        <v>#NAME?</v>
      </c>
      <c r="M226" s="1016"/>
      <c r="N226" s="615"/>
      <c r="O226" s="726"/>
      <c r="P226" s="726"/>
      <c r="Q226" s="726"/>
      <c r="R226" s="1304"/>
      <c r="S226" s="1305" t="s">
        <v>83</v>
      </c>
      <c r="T226" s="1304"/>
      <c r="U226" s="1305" t="s">
        <v>83</v>
      </c>
      <c r="V226" s="726"/>
      <c r="W226" s="1279" t="s">
        <v>721</v>
      </c>
      <c r="X226" s="759" t="e">
        <f ca="1">strCheckDate(O227:V227)</f>
        <v>#NAME?</v>
      </c>
      <c r="Y226" s="777"/>
      <c r="Z226" s="777" t="str">
        <f t="shared" si="3"/>
        <v/>
      </c>
      <c r="AA226" s="777"/>
      <c r="AB226" s="777"/>
      <c r="AC226" s="777"/>
      <c r="AD226" s="759"/>
      <c r="AE226" s="759"/>
      <c r="AF226" s="759"/>
      <c r="AG226" s="759"/>
      <c r="AH226" s="759"/>
      <c r="AI226" s="759"/>
      <c r="AJ226" s="759"/>
    </row>
    <row r="227" spans="1:36" s="751" customFormat="1" ht="14.25" hidden="1" customHeight="1">
      <c r="A227" s="1309"/>
      <c r="B227" s="1309"/>
      <c r="C227" s="1309"/>
      <c r="D227" s="1309"/>
      <c r="E227" s="1309"/>
      <c r="F227" s="1309"/>
      <c r="G227" s="831"/>
      <c r="H227" s="831"/>
      <c r="I227" s="1309"/>
      <c r="J227" s="1309"/>
      <c r="K227" s="839"/>
      <c r="L227" s="752"/>
      <c r="M227" s="615"/>
      <c r="N227" s="615"/>
      <c r="O227" s="726"/>
      <c r="P227" s="726"/>
      <c r="Q227" s="732" t="str">
        <f>R226 &amp; "-" &amp; T226</f>
        <v>-</v>
      </c>
      <c r="R227" s="1304"/>
      <c r="S227" s="1305"/>
      <c r="T227" s="1304"/>
      <c r="U227" s="1305"/>
      <c r="V227" s="726"/>
      <c r="W227" s="1280"/>
      <c r="X227" s="759"/>
      <c r="Y227" s="777"/>
      <c r="Z227" s="777" t="str">
        <f t="shared" si="3"/>
        <v/>
      </c>
      <c r="AA227" s="777"/>
      <c r="AB227" s="777"/>
      <c r="AC227" s="777"/>
      <c r="AD227" s="759"/>
      <c r="AE227" s="759"/>
      <c r="AF227" s="759"/>
      <c r="AG227" s="759"/>
      <c r="AH227" s="759"/>
      <c r="AI227" s="759"/>
      <c r="AJ227" s="759"/>
    </row>
    <row r="228" spans="1:36" s="751" customFormat="1" ht="15" customHeight="1">
      <c r="A228" s="1309"/>
      <c r="B228" s="1309"/>
      <c r="C228" s="1309"/>
      <c r="D228" s="1309"/>
      <c r="E228" s="1309"/>
      <c r="F228" s="1309"/>
      <c r="G228" s="833"/>
      <c r="H228" s="831"/>
      <c r="I228" s="1309"/>
      <c r="J228" s="1309"/>
      <c r="K228" s="838"/>
      <c r="L228" s="654"/>
      <c r="M228" s="527" t="s">
        <v>24</v>
      </c>
      <c r="N228" s="728"/>
      <c r="O228" s="728"/>
      <c r="P228" s="728"/>
      <c r="Q228" s="728"/>
      <c r="R228" s="728"/>
      <c r="S228" s="728"/>
      <c r="T228" s="728"/>
      <c r="U228" s="728"/>
      <c r="V228" s="725"/>
      <c r="W228" s="1281"/>
      <c r="X228" s="759"/>
      <c r="Y228" s="777"/>
      <c r="Z228" s="777" t="str">
        <f t="shared" si="3"/>
        <v>Добавить вид теплоносителя (параметры теплоносителя)</v>
      </c>
      <c r="AA228" s="777"/>
      <c r="AB228" s="777"/>
      <c r="AC228" s="777"/>
      <c r="AD228" s="759"/>
      <c r="AE228" s="759"/>
      <c r="AF228" s="759"/>
      <c r="AG228" s="759"/>
      <c r="AH228" s="759"/>
      <c r="AI228" s="759"/>
      <c r="AJ228" s="759"/>
    </row>
    <row r="229" spans="1:36" s="751" customFormat="1" ht="15" customHeight="1">
      <c r="A229" s="1309"/>
      <c r="B229" s="1309"/>
      <c r="C229" s="1309"/>
      <c r="D229" s="1309"/>
      <c r="E229" s="1309"/>
      <c r="F229" s="833"/>
      <c r="G229" s="833"/>
      <c r="H229" s="831"/>
      <c r="I229" s="1309"/>
      <c r="J229" s="833"/>
      <c r="K229" s="838"/>
      <c r="L229" s="654"/>
      <c r="M229" s="526" t="s">
        <v>10</v>
      </c>
      <c r="N229" s="728"/>
      <c r="O229" s="728"/>
      <c r="P229" s="728"/>
      <c r="Q229" s="728"/>
      <c r="R229" s="728"/>
      <c r="S229" s="728"/>
      <c r="T229" s="728"/>
      <c r="U229" s="727"/>
      <c r="V229" s="728"/>
      <c r="W229" s="634"/>
      <c r="X229" s="759"/>
      <c r="Y229" s="777"/>
      <c r="Z229" s="777" t="str">
        <f t="shared" si="3"/>
        <v>Добавить группу потребителей</v>
      </c>
      <c r="AA229" s="777"/>
      <c r="AB229" s="777"/>
      <c r="AC229" s="777"/>
      <c r="AD229" s="759"/>
      <c r="AE229" s="759"/>
      <c r="AF229" s="759"/>
      <c r="AG229" s="759"/>
      <c r="AH229" s="759"/>
      <c r="AI229" s="759"/>
      <c r="AJ229" s="759"/>
    </row>
    <row r="230" spans="1:36" s="751" customFormat="1" ht="15" customHeight="1">
      <c r="A230" s="1309"/>
      <c r="B230" s="1309"/>
      <c r="C230" s="1309"/>
      <c r="D230" s="1309"/>
      <c r="E230" s="837"/>
      <c r="F230" s="833"/>
      <c r="G230" s="833"/>
      <c r="H230" s="833"/>
      <c r="I230" s="829"/>
      <c r="J230" s="826"/>
      <c r="K230" s="836"/>
      <c r="L230" s="654"/>
      <c r="M230" s="723" t="s">
        <v>11</v>
      </c>
      <c r="N230" s="728"/>
      <c r="O230" s="728"/>
      <c r="P230" s="728"/>
      <c r="Q230" s="728"/>
      <c r="R230" s="728"/>
      <c r="S230" s="728"/>
      <c r="T230" s="728"/>
      <c r="U230" s="727"/>
      <c r="V230" s="728"/>
      <c r="W230" s="634"/>
      <c r="X230" s="759"/>
      <c r="Y230" s="777"/>
      <c r="Z230" s="777" t="str">
        <f t="shared" si="3"/>
        <v>Добавить схему подключения</v>
      </c>
      <c r="AA230" s="777"/>
      <c r="AB230" s="777"/>
      <c r="AC230" s="777"/>
      <c r="AD230" s="759"/>
      <c r="AE230" s="759"/>
      <c r="AF230" s="759"/>
      <c r="AG230" s="759"/>
      <c r="AH230" s="759"/>
      <c r="AI230" s="759"/>
      <c r="AJ230" s="759"/>
    </row>
    <row r="231" spans="1:36" s="751" customFormat="1" ht="15" customHeight="1">
      <c r="A231" s="1309"/>
      <c r="B231" s="1309"/>
      <c r="C231" s="1309"/>
      <c r="D231" s="837"/>
      <c r="E231" s="837"/>
      <c r="F231" s="833"/>
      <c r="G231" s="833"/>
      <c r="H231" s="833"/>
      <c r="I231" s="829"/>
      <c r="J231" s="826"/>
      <c r="K231" s="836"/>
      <c r="L231" s="654"/>
      <c r="M231" s="722" t="s">
        <v>16</v>
      </c>
      <c r="N231" s="728"/>
      <c r="O231" s="728"/>
      <c r="P231" s="728"/>
      <c r="Q231" s="728"/>
      <c r="R231" s="728"/>
      <c r="S231" s="728"/>
      <c r="T231" s="728"/>
      <c r="U231" s="727"/>
      <c r="V231" s="728"/>
      <c r="W231" s="634"/>
      <c r="X231" s="759"/>
      <c r="Y231" s="777"/>
      <c r="Z231" s="777" t="str">
        <f t="shared" si="3"/>
        <v>Добавить источник тепловой энергии</v>
      </c>
      <c r="AA231" s="777"/>
      <c r="AB231" s="777"/>
      <c r="AC231" s="777"/>
      <c r="AD231" s="759"/>
      <c r="AE231" s="759"/>
      <c r="AF231" s="759"/>
      <c r="AG231" s="759"/>
      <c r="AH231" s="759"/>
      <c r="AI231" s="759"/>
      <c r="AJ231" s="759"/>
    </row>
    <row r="232" spans="1:36" s="751" customFormat="1" ht="15" customHeight="1">
      <c r="A232" s="1309"/>
      <c r="B232" s="1309"/>
      <c r="C232" s="837"/>
      <c r="D232" s="837"/>
      <c r="E232" s="837"/>
      <c r="F232" s="837"/>
      <c r="G232" s="842"/>
      <c r="H232" s="829"/>
      <c r="I232" s="840"/>
      <c r="J232" s="826"/>
      <c r="K232" s="841"/>
      <c r="L232" s="654"/>
      <c r="M232" s="721" t="s">
        <v>17</v>
      </c>
      <c r="N232" s="728"/>
      <c r="O232" s="728"/>
      <c r="P232" s="728"/>
      <c r="Q232" s="728"/>
      <c r="R232" s="728"/>
      <c r="S232" s="728"/>
      <c r="T232" s="728"/>
      <c r="U232" s="727"/>
      <c r="V232" s="728"/>
      <c r="W232" s="634"/>
      <c r="X232" s="759"/>
      <c r="Y232" s="777"/>
      <c r="Z232" s="777" t="str">
        <f t="shared" si="3"/>
        <v>Добавить наименование системы теплоснабжения</v>
      </c>
      <c r="AA232" s="777"/>
      <c r="AB232" s="777"/>
      <c r="AC232" s="777"/>
      <c r="AD232" s="759"/>
      <c r="AE232" s="759"/>
      <c r="AF232" s="759"/>
      <c r="AG232" s="759"/>
      <c r="AH232" s="759"/>
      <c r="AI232" s="759"/>
      <c r="AJ232" s="759"/>
    </row>
    <row r="233" spans="1:36" s="751" customFormat="1" ht="15" customHeight="1">
      <c r="A233" s="1309"/>
      <c r="B233" s="837"/>
      <c r="C233" s="837"/>
      <c r="D233" s="837"/>
      <c r="E233" s="837"/>
      <c r="F233" s="837"/>
      <c r="G233" s="842"/>
      <c r="H233" s="829"/>
      <c r="I233" s="829"/>
      <c r="J233" s="826"/>
      <c r="K233" s="836"/>
      <c r="L233" s="654"/>
      <c r="M233" s="696" t="s">
        <v>18</v>
      </c>
      <c r="N233" s="728"/>
      <c r="O233" s="728"/>
      <c r="P233" s="728"/>
      <c r="Q233" s="728"/>
      <c r="R233" s="728"/>
      <c r="S233" s="728"/>
      <c r="T233" s="728"/>
      <c r="U233" s="727"/>
      <c r="V233" s="728"/>
      <c r="W233" s="634"/>
      <c r="X233" s="759"/>
      <c r="Y233" s="777"/>
      <c r="Z233" s="777" t="str">
        <f t="shared" si="3"/>
        <v>Добавить территорию действия тарифа</v>
      </c>
      <c r="AA233" s="777"/>
      <c r="AB233" s="777"/>
      <c r="AC233" s="777"/>
      <c r="AD233" s="759"/>
      <c r="AE233" s="759"/>
      <c r="AF233" s="759"/>
      <c r="AG233" s="759"/>
      <c r="AH233" s="759"/>
      <c r="AI233" s="759"/>
      <c r="AJ233" s="759"/>
    </row>
    <row r="234" spans="1:36" s="705" customFormat="1" ht="15" customHeight="1">
      <c r="A234" s="825"/>
      <c r="B234" s="825"/>
      <c r="C234" s="825"/>
      <c r="D234" s="825"/>
      <c r="E234" s="825"/>
      <c r="F234" s="825"/>
      <c r="G234" s="825"/>
      <c r="H234" s="825"/>
      <c r="I234" s="825"/>
      <c r="J234" s="825"/>
      <c r="K234" s="825"/>
      <c r="L234" s="462"/>
      <c r="M234" s="699" t="s">
        <v>308</v>
      </c>
      <c r="N234" s="728"/>
      <c r="O234" s="728"/>
      <c r="P234" s="728"/>
      <c r="Q234" s="728"/>
      <c r="R234" s="728"/>
      <c r="S234" s="728"/>
      <c r="T234" s="728"/>
      <c r="U234" s="727"/>
      <c r="V234" s="728"/>
      <c r="W234" s="728"/>
      <c r="X234" s="728"/>
      <c r="Y234" s="728"/>
      <c r="Z234" s="728"/>
      <c r="AA234" s="728"/>
      <c r="AB234" s="727"/>
      <c r="AC234" s="728"/>
      <c r="AD234" s="634"/>
      <c r="AE234" s="685"/>
      <c r="AF234" s="685"/>
      <c r="AG234" s="685"/>
      <c r="AH234" s="685"/>
    </row>
    <row r="235" spans="1:36" s="937" customFormat="1" ht="18.75" customHeight="1">
      <c r="X235" s="958"/>
      <c r="Y235" s="958"/>
      <c r="Z235" s="958"/>
      <c r="AA235" s="958"/>
      <c r="AB235" s="958"/>
      <c r="AC235" s="958"/>
      <c r="AD235" s="958"/>
      <c r="AE235" s="958"/>
      <c r="AF235" s="958"/>
      <c r="AG235" s="958"/>
      <c r="AH235" s="958"/>
      <c r="AI235" s="958"/>
      <c r="AJ235" s="958"/>
    </row>
    <row r="236" spans="1:36" s="34" customFormat="1" ht="17.100000000000001" customHeight="1">
      <c r="G236" s="34" t="s">
        <v>12</v>
      </c>
      <c r="I236" s="34" t="s">
        <v>211</v>
      </c>
      <c r="V236" s="151"/>
      <c r="X236" s="209"/>
      <c r="Y236" s="209"/>
      <c r="Z236" s="209"/>
      <c r="AA236" s="209"/>
      <c r="AB236" s="209"/>
      <c r="AC236" s="209"/>
      <c r="AD236" s="209"/>
      <c r="AE236" s="209"/>
      <c r="AF236" s="209"/>
      <c r="AG236" s="209"/>
      <c r="AH236" s="209"/>
      <c r="AI236" s="209"/>
      <c r="AJ236" s="209"/>
    </row>
    <row r="237" spans="1:36" s="937" customFormat="1" ht="17.100000000000001" customHeight="1">
      <c r="L237" s="116"/>
      <c r="M237" s="116"/>
      <c r="N237" s="116"/>
      <c r="O237" s="116"/>
      <c r="P237" s="116"/>
      <c r="Q237" s="116"/>
      <c r="R237" s="116"/>
      <c r="S237" s="116"/>
      <c r="T237" s="116"/>
      <c r="U237" s="116"/>
      <c r="V237" s="116"/>
      <c r="W237" s="116"/>
      <c r="X237" s="958"/>
      <c r="Y237" s="958"/>
      <c r="Z237" s="958"/>
      <c r="AA237" s="958"/>
      <c r="AB237" s="958"/>
      <c r="AC237" s="958"/>
      <c r="AD237" s="958"/>
      <c r="AE237" s="958"/>
      <c r="AF237" s="958"/>
      <c r="AG237" s="958"/>
      <c r="AH237" s="958"/>
      <c r="AI237" s="958"/>
      <c r="AJ237" s="958"/>
    </row>
    <row r="238" spans="1:36" s="938" customFormat="1" ht="22.5">
      <c r="A238" s="1309">
        <v>1</v>
      </c>
      <c r="B238" s="963"/>
      <c r="C238" s="963"/>
      <c r="D238" s="963"/>
      <c r="E238" s="929"/>
      <c r="F238" s="974"/>
      <c r="G238" s="974"/>
      <c r="H238" s="974"/>
      <c r="I238" s="931"/>
      <c r="J238" s="927"/>
      <c r="K238" s="911"/>
      <c r="L238" s="978" t="e">
        <f ca="1">mergeValue(A238)</f>
        <v>#NAME?</v>
      </c>
      <c r="M238" s="610" t="s">
        <v>19</v>
      </c>
      <c r="N238" s="615"/>
      <c r="O238" s="1379"/>
      <c r="P238" s="1380"/>
      <c r="Q238" s="1380"/>
      <c r="R238" s="1380"/>
      <c r="S238" s="1380"/>
      <c r="T238" s="1380"/>
      <c r="U238" s="1380"/>
      <c r="V238" s="1381"/>
      <c r="W238" s="1130" t="s">
        <v>718</v>
      </c>
      <c r="X238" s="956"/>
      <c r="Y238" s="777"/>
      <c r="Z238" s="777" t="str">
        <f t="shared" ref="Z238:Z251" si="4">IF(M238="","",M238 )</f>
        <v>Наименование тарифа</v>
      </c>
      <c r="AA238" s="777"/>
      <c r="AB238" s="777"/>
      <c r="AC238" s="777"/>
      <c r="AD238" s="956"/>
      <c r="AE238" s="956"/>
      <c r="AF238" s="956"/>
      <c r="AG238" s="956"/>
      <c r="AH238" s="956"/>
      <c r="AI238" s="956"/>
      <c r="AJ238" s="956"/>
    </row>
    <row r="239" spans="1:36" s="938" customFormat="1" ht="22.5">
      <c r="A239" s="1309"/>
      <c r="B239" s="1309">
        <v>1</v>
      </c>
      <c r="C239" s="963"/>
      <c r="D239" s="963"/>
      <c r="E239" s="974"/>
      <c r="F239" s="974"/>
      <c r="G239" s="974"/>
      <c r="H239" s="974"/>
      <c r="I239" s="969"/>
      <c r="J239" s="902"/>
      <c r="K239" s="905"/>
      <c r="L239" s="978" t="e">
        <f ca="1">mergeValue(A239) &amp;"."&amp; mergeValue(B239)</f>
        <v>#NAME?</v>
      </c>
      <c r="M239" s="658" t="s">
        <v>15</v>
      </c>
      <c r="N239" s="615"/>
      <c r="O239" s="1379"/>
      <c r="P239" s="1380"/>
      <c r="Q239" s="1380"/>
      <c r="R239" s="1380"/>
      <c r="S239" s="1380"/>
      <c r="T239" s="1380"/>
      <c r="U239" s="1380"/>
      <c r="V239" s="1381"/>
      <c r="W239" s="1130" t="s">
        <v>459</v>
      </c>
      <c r="X239" s="956"/>
      <c r="Y239" s="777"/>
      <c r="Z239" s="777" t="str">
        <f t="shared" si="4"/>
        <v>Территория действия тарифа</v>
      </c>
      <c r="AA239" s="777"/>
      <c r="AB239" s="777"/>
      <c r="AC239" s="777"/>
      <c r="AD239" s="956"/>
      <c r="AE239" s="956"/>
      <c r="AF239" s="956"/>
      <c r="AG239" s="956"/>
      <c r="AH239" s="956"/>
      <c r="AI239" s="956"/>
      <c r="AJ239" s="956"/>
    </row>
    <row r="240" spans="1:36" s="938" customFormat="1" ht="22.5">
      <c r="A240" s="1309"/>
      <c r="B240" s="1309"/>
      <c r="C240" s="1309">
        <v>1</v>
      </c>
      <c r="D240" s="963"/>
      <c r="E240" s="974"/>
      <c r="F240" s="974"/>
      <c r="G240" s="974"/>
      <c r="H240" s="974"/>
      <c r="I240" s="910"/>
      <c r="J240" s="902"/>
      <c r="K240" s="905"/>
      <c r="L240" s="978" t="e">
        <f ca="1">mergeValue(A240) &amp;"."&amp; mergeValue(B240)&amp;"."&amp; mergeValue(C240)</f>
        <v>#NAME?</v>
      </c>
      <c r="M240" s="659" t="s">
        <v>7</v>
      </c>
      <c r="N240" s="615"/>
      <c r="O240" s="1379"/>
      <c r="P240" s="1380"/>
      <c r="Q240" s="1380"/>
      <c r="R240" s="1380"/>
      <c r="S240" s="1380"/>
      <c r="T240" s="1380"/>
      <c r="U240" s="1380"/>
      <c r="V240" s="1381"/>
      <c r="W240" s="1130" t="s">
        <v>600</v>
      </c>
      <c r="X240" s="956"/>
      <c r="Y240" s="777"/>
      <c r="Z240" s="777" t="str">
        <f t="shared" si="4"/>
        <v xml:space="preserve">Наименование системы теплоснабжения </v>
      </c>
      <c r="AA240" s="777"/>
      <c r="AB240" s="777"/>
      <c r="AC240" s="777"/>
      <c r="AD240" s="956"/>
      <c r="AE240" s="956"/>
      <c r="AF240" s="956"/>
      <c r="AG240" s="956"/>
      <c r="AH240" s="956"/>
      <c r="AI240" s="956"/>
      <c r="AJ240" s="956"/>
    </row>
    <row r="241" spans="1:36" s="938" customFormat="1" ht="22.5">
      <c r="A241" s="1309"/>
      <c r="B241" s="1309"/>
      <c r="C241" s="1309"/>
      <c r="D241" s="1309">
        <v>1</v>
      </c>
      <c r="E241" s="974"/>
      <c r="F241" s="974"/>
      <c r="G241" s="974"/>
      <c r="H241" s="974"/>
      <c r="I241" s="910"/>
      <c r="J241" s="902"/>
      <c r="K241" s="905"/>
      <c r="L241" s="978" t="e">
        <f ca="1">mergeValue(A241) &amp;"."&amp; mergeValue(B241)&amp;"."&amp; mergeValue(C241)&amp;"."&amp; mergeValue(D241)</f>
        <v>#NAME?</v>
      </c>
      <c r="M241" s="660" t="s">
        <v>21</v>
      </c>
      <c r="N241" s="615"/>
      <c r="O241" s="1379"/>
      <c r="P241" s="1380"/>
      <c r="Q241" s="1380"/>
      <c r="R241" s="1380"/>
      <c r="S241" s="1380"/>
      <c r="T241" s="1380"/>
      <c r="U241" s="1380"/>
      <c r="V241" s="1381"/>
      <c r="W241" s="1130" t="s">
        <v>601</v>
      </c>
      <c r="X241" s="956"/>
      <c r="Y241" s="777"/>
      <c r="Z241" s="777" t="str">
        <f t="shared" si="4"/>
        <v xml:space="preserve">Источник тепловой энергии  </v>
      </c>
      <c r="AA241" s="777"/>
      <c r="AB241" s="777"/>
      <c r="AC241" s="777"/>
      <c r="AD241" s="956"/>
      <c r="AE241" s="956"/>
      <c r="AF241" s="956"/>
      <c r="AG241" s="956"/>
      <c r="AH241" s="956"/>
      <c r="AI241" s="956"/>
      <c r="AJ241" s="956"/>
    </row>
    <row r="242" spans="1:36" s="938" customFormat="1" ht="78.75">
      <c r="A242" s="1309"/>
      <c r="B242" s="1309"/>
      <c r="C242" s="1309"/>
      <c r="D242" s="1309"/>
      <c r="E242" s="1309">
        <v>1</v>
      </c>
      <c r="F242" s="974"/>
      <c r="G242" s="974"/>
      <c r="H242" s="963">
        <v>1</v>
      </c>
      <c r="I242" s="1309">
        <v>1</v>
      </c>
      <c r="J242" s="974"/>
      <c r="K242" s="913"/>
      <c r="L242" s="978" t="e">
        <f ca="1">mergeValue(A242) &amp;"."&amp; mergeValue(B242)&amp;"."&amp; mergeValue(C242)&amp;"."&amp; mergeValue(D242)&amp;"."&amp; mergeValue(E242)</f>
        <v>#NAME?</v>
      </c>
      <c r="M242" s="524" t="s">
        <v>8</v>
      </c>
      <c r="N242" s="615"/>
      <c r="O242" s="1312"/>
      <c r="P242" s="1313"/>
      <c r="Q242" s="1313"/>
      <c r="R242" s="1313"/>
      <c r="S242" s="1313"/>
      <c r="T242" s="1313"/>
      <c r="U242" s="1313"/>
      <c r="V242" s="1314"/>
      <c r="W242" s="1130" t="s">
        <v>719</v>
      </c>
      <c r="X242" s="956"/>
      <c r="Y242" s="777"/>
      <c r="Z242" s="777" t="str">
        <f t="shared" si="4"/>
        <v>Схема подключения теплопотребляющей установки к коллектору источника тепловой энергии</v>
      </c>
      <c r="AA242" s="777"/>
      <c r="AB242" s="777"/>
      <c r="AC242" s="777"/>
      <c r="AD242" s="956"/>
      <c r="AE242" s="956"/>
      <c r="AF242" s="956"/>
      <c r="AG242" s="956"/>
      <c r="AH242" s="956"/>
      <c r="AI242" s="956"/>
      <c r="AJ242" s="956"/>
    </row>
    <row r="243" spans="1:36" s="938" customFormat="1" ht="33.75">
      <c r="A243" s="1309"/>
      <c r="B243" s="1309"/>
      <c r="C243" s="1309"/>
      <c r="D243" s="1309"/>
      <c r="E243" s="1309"/>
      <c r="F243" s="1309">
        <v>1</v>
      </c>
      <c r="G243" s="963"/>
      <c r="H243" s="963"/>
      <c r="I243" s="1309"/>
      <c r="J243" s="1309">
        <v>1</v>
      </c>
      <c r="K243" s="914"/>
      <c r="L243" s="978" t="e">
        <f ca="1">mergeValue(A243) &amp;"."&amp; mergeValue(B243)&amp;"."&amp; mergeValue(C243)&amp;"."&amp; mergeValue(D243)&amp;"."&amp; mergeValue(E243)&amp;"."&amp; mergeValue(F243)</f>
        <v>#NAME?</v>
      </c>
      <c r="M243" s="525" t="s">
        <v>9</v>
      </c>
      <c r="N243" s="615"/>
      <c r="O243" s="1312"/>
      <c r="P243" s="1313"/>
      <c r="Q243" s="1313"/>
      <c r="R243" s="1313"/>
      <c r="S243" s="1313"/>
      <c r="T243" s="1313"/>
      <c r="U243" s="1313"/>
      <c r="V243" s="1314"/>
      <c r="W243" s="1130" t="s">
        <v>720</v>
      </c>
      <c r="X243" s="956"/>
      <c r="Y243" s="777"/>
      <c r="Z243" s="777" t="str">
        <f t="shared" si="4"/>
        <v>Группа потребителей</v>
      </c>
      <c r="AA243" s="777"/>
      <c r="AB243" s="777"/>
      <c r="AC243" s="777"/>
      <c r="AD243" s="956"/>
      <c r="AE243" s="956"/>
      <c r="AF243" s="956"/>
      <c r="AG243" s="956"/>
      <c r="AH243" s="956"/>
      <c r="AI243" s="956"/>
      <c r="AJ243" s="956"/>
    </row>
    <row r="244" spans="1:36" s="938" customFormat="1" ht="122.1" customHeight="1">
      <c r="A244" s="1309"/>
      <c r="B244" s="1309"/>
      <c r="C244" s="1309"/>
      <c r="D244" s="1309"/>
      <c r="E244" s="1309"/>
      <c r="F244" s="1309"/>
      <c r="G244" s="963">
        <v>1</v>
      </c>
      <c r="H244" s="963"/>
      <c r="I244" s="1309"/>
      <c r="J244" s="1309"/>
      <c r="K244" s="914">
        <v>1</v>
      </c>
      <c r="L244" s="978" t="e">
        <f ca="1">mergeValue(A244) &amp;"."&amp; mergeValue(B244)&amp;"."&amp; mergeValue(C244)&amp;"."&amp; mergeValue(D244)&amp;"."&amp; mergeValue(E244)&amp;"."&amp; mergeValue(F244)&amp;"."&amp; mergeValue(G244)</f>
        <v>#NAME?</v>
      </c>
      <c r="M244" s="1016"/>
      <c r="N244" s="615"/>
      <c r="O244" s="726"/>
      <c r="P244" s="726"/>
      <c r="Q244" s="1040"/>
      <c r="R244" s="1304"/>
      <c r="S244" s="1305" t="s">
        <v>83</v>
      </c>
      <c r="T244" s="1304"/>
      <c r="U244" s="1305" t="s">
        <v>83</v>
      </c>
      <c r="V244" s="726"/>
      <c r="W244" s="1279" t="s">
        <v>721</v>
      </c>
      <c r="X244" s="956" t="e">
        <f ca="1">strCheckDate(O245:V245)</f>
        <v>#NAME?</v>
      </c>
      <c r="Y244" s="777"/>
      <c r="Z244" s="777" t="str">
        <f t="shared" si="4"/>
        <v/>
      </c>
      <c r="AA244" s="777"/>
      <c r="AB244" s="777"/>
      <c r="AC244" s="777"/>
      <c r="AD244" s="956"/>
      <c r="AE244" s="956"/>
      <c r="AF244" s="956"/>
      <c r="AG244" s="956"/>
      <c r="AH244" s="956"/>
      <c r="AI244" s="956"/>
      <c r="AJ244" s="956"/>
    </row>
    <row r="245" spans="1:36" s="938" customFormat="1" ht="11.25" hidden="1" customHeight="1">
      <c r="A245" s="1309"/>
      <c r="B245" s="1309"/>
      <c r="C245" s="1309"/>
      <c r="D245" s="1309"/>
      <c r="E245" s="1309"/>
      <c r="F245" s="1309"/>
      <c r="G245" s="963"/>
      <c r="H245" s="963"/>
      <c r="I245" s="1309"/>
      <c r="J245" s="1309"/>
      <c r="K245" s="914"/>
      <c r="L245" s="752"/>
      <c r="M245" s="615"/>
      <c r="N245" s="615"/>
      <c r="O245" s="726"/>
      <c r="P245" s="726"/>
      <c r="Q245" s="732" t="str">
        <f>R244 &amp; "-" &amp; T244</f>
        <v>-</v>
      </c>
      <c r="R245" s="1304"/>
      <c r="S245" s="1305"/>
      <c r="T245" s="1304"/>
      <c r="U245" s="1305"/>
      <c r="V245" s="726"/>
      <c r="W245" s="1280"/>
      <c r="X245" s="956"/>
      <c r="Y245" s="777"/>
      <c r="Z245" s="777" t="str">
        <f t="shared" si="4"/>
        <v/>
      </c>
      <c r="AA245" s="777"/>
      <c r="AB245" s="777"/>
      <c r="AC245" s="777"/>
      <c r="AD245" s="956"/>
      <c r="AE245" s="956"/>
      <c r="AF245" s="956"/>
      <c r="AG245" s="956"/>
      <c r="AH245" s="956"/>
      <c r="AI245" s="956"/>
      <c r="AJ245" s="956"/>
    </row>
    <row r="246" spans="1:36" s="938" customFormat="1" ht="15" customHeight="1">
      <c r="A246" s="1309"/>
      <c r="B246" s="1309"/>
      <c r="C246" s="1309"/>
      <c r="D246" s="1309"/>
      <c r="E246" s="1309"/>
      <c r="F246" s="1309"/>
      <c r="G246" s="974"/>
      <c r="H246" s="963"/>
      <c r="I246" s="1309"/>
      <c r="J246" s="1309"/>
      <c r="K246" s="913"/>
      <c r="L246" s="654"/>
      <c r="M246" s="527" t="s">
        <v>24</v>
      </c>
      <c r="N246" s="954"/>
      <c r="O246" s="954"/>
      <c r="P246" s="954"/>
      <c r="Q246" s="954"/>
      <c r="R246" s="954"/>
      <c r="S246" s="954"/>
      <c r="T246" s="954"/>
      <c r="U246" s="954"/>
      <c r="V246" s="725"/>
      <c r="W246" s="1281"/>
      <c r="X246" s="956"/>
      <c r="Y246" s="777"/>
      <c r="Z246" s="777" t="str">
        <f t="shared" si="4"/>
        <v>Добавить вид теплоносителя (параметры теплоносителя)</v>
      </c>
      <c r="AA246" s="777"/>
      <c r="AB246" s="777"/>
      <c r="AC246" s="777"/>
      <c r="AD246" s="956"/>
      <c r="AE246" s="956"/>
      <c r="AF246" s="956"/>
      <c r="AG246" s="956"/>
      <c r="AH246" s="956"/>
      <c r="AI246" s="956"/>
      <c r="AJ246" s="956"/>
    </row>
    <row r="247" spans="1:36" s="938" customFormat="1" ht="15" customHeight="1">
      <c r="A247" s="1309"/>
      <c r="B247" s="1309"/>
      <c r="C247" s="1309"/>
      <c r="D247" s="1309"/>
      <c r="E247" s="1309"/>
      <c r="F247" s="974"/>
      <c r="G247" s="974"/>
      <c r="H247" s="963"/>
      <c r="I247" s="1309"/>
      <c r="J247" s="974"/>
      <c r="K247" s="913"/>
      <c r="L247" s="654"/>
      <c r="M247" s="526" t="s">
        <v>10</v>
      </c>
      <c r="N247" s="954"/>
      <c r="O247" s="954"/>
      <c r="P247" s="954"/>
      <c r="Q247" s="954"/>
      <c r="R247" s="954"/>
      <c r="S247" s="954"/>
      <c r="T247" s="954"/>
      <c r="U247" s="953"/>
      <c r="V247" s="954"/>
      <c r="W247" s="634"/>
      <c r="X247" s="956"/>
      <c r="Y247" s="777"/>
      <c r="Z247" s="777" t="str">
        <f t="shared" si="4"/>
        <v>Добавить группу потребителей</v>
      </c>
      <c r="AA247" s="777"/>
      <c r="AB247" s="777"/>
      <c r="AC247" s="777"/>
      <c r="AD247" s="956"/>
      <c r="AE247" s="956"/>
      <c r="AF247" s="956"/>
      <c r="AG247" s="956"/>
      <c r="AH247" s="956"/>
      <c r="AI247" s="956"/>
      <c r="AJ247" s="956"/>
    </row>
    <row r="248" spans="1:36" s="938" customFormat="1" ht="15" customHeight="1">
      <c r="A248" s="1309"/>
      <c r="B248" s="1309"/>
      <c r="C248" s="1309"/>
      <c r="D248" s="1309"/>
      <c r="E248" s="912"/>
      <c r="F248" s="974"/>
      <c r="G248" s="974"/>
      <c r="H248" s="974"/>
      <c r="I248" s="927"/>
      <c r="J248" s="942"/>
      <c r="K248" s="911"/>
      <c r="L248" s="654"/>
      <c r="M248" s="949" t="s">
        <v>11</v>
      </c>
      <c r="N248" s="954"/>
      <c r="O248" s="954"/>
      <c r="P248" s="954"/>
      <c r="Q248" s="954"/>
      <c r="R248" s="954"/>
      <c r="S248" s="954"/>
      <c r="T248" s="954"/>
      <c r="U248" s="953"/>
      <c r="V248" s="954"/>
      <c r="W248" s="634"/>
      <c r="X248" s="956"/>
      <c r="Y248" s="777"/>
      <c r="Z248" s="777" t="str">
        <f t="shared" si="4"/>
        <v>Добавить схему подключения</v>
      </c>
      <c r="AA248" s="777"/>
      <c r="AB248" s="777"/>
      <c r="AC248" s="777"/>
      <c r="AD248" s="956"/>
      <c r="AE248" s="956"/>
      <c r="AF248" s="956"/>
      <c r="AG248" s="956"/>
      <c r="AH248" s="956"/>
      <c r="AI248" s="956"/>
      <c r="AJ248" s="956"/>
    </row>
    <row r="249" spans="1:36" s="938" customFormat="1" ht="15" customHeight="1">
      <c r="A249" s="1309"/>
      <c r="B249" s="1309"/>
      <c r="C249" s="1309"/>
      <c r="D249" s="912"/>
      <c r="E249" s="912"/>
      <c r="F249" s="974"/>
      <c r="G249" s="974"/>
      <c r="H249" s="974"/>
      <c r="I249" s="927"/>
      <c r="J249" s="942"/>
      <c r="K249" s="911"/>
      <c r="L249" s="654"/>
      <c r="M249" s="948" t="s">
        <v>16</v>
      </c>
      <c r="N249" s="954"/>
      <c r="O249" s="954"/>
      <c r="P249" s="954"/>
      <c r="Q249" s="954"/>
      <c r="R249" s="954"/>
      <c r="S249" s="954"/>
      <c r="T249" s="954"/>
      <c r="U249" s="953"/>
      <c r="V249" s="954"/>
      <c r="W249" s="634"/>
      <c r="X249" s="956"/>
      <c r="Y249" s="777"/>
      <c r="Z249" s="777" t="str">
        <f t="shared" si="4"/>
        <v>Добавить источник тепловой энергии</v>
      </c>
      <c r="AA249" s="777"/>
      <c r="AB249" s="777"/>
      <c r="AC249" s="777"/>
      <c r="AD249" s="956"/>
      <c r="AE249" s="956"/>
      <c r="AF249" s="956"/>
      <c r="AG249" s="956"/>
      <c r="AH249" s="956"/>
      <c r="AI249" s="956"/>
      <c r="AJ249" s="956"/>
    </row>
    <row r="250" spans="1:36" s="938" customFormat="1" ht="15" customHeight="1">
      <c r="A250" s="1309"/>
      <c r="B250" s="1309"/>
      <c r="C250" s="912"/>
      <c r="D250" s="912"/>
      <c r="E250" s="912"/>
      <c r="F250" s="912"/>
      <c r="G250" s="917"/>
      <c r="H250" s="927"/>
      <c r="I250" s="915"/>
      <c r="J250" s="942"/>
      <c r="K250" s="916"/>
      <c r="L250" s="654"/>
      <c r="M250" s="947" t="s">
        <v>17</v>
      </c>
      <c r="N250" s="954"/>
      <c r="O250" s="954"/>
      <c r="P250" s="954"/>
      <c r="Q250" s="954"/>
      <c r="R250" s="954"/>
      <c r="S250" s="954"/>
      <c r="T250" s="954"/>
      <c r="U250" s="953"/>
      <c r="V250" s="954"/>
      <c r="W250" s="634"/>
      <c r="X250" s="956"/>
      <c r="Y250" s="777"/>
      <c r="Z250" s="777" t="str">
        <f t="shared" si="4"/>
        <v>Добавить наименование системы теплоснабжения</v>
      </c>
      <c r="AA250" s="777"/>
      <c r="AB250" s="777"/>
      <c r="AC250" s="777"/>
      <c r="AD250" s="956"/>
      <c r="AE250" s="956"/>
      <c r="AF250" s="956"/>
      <c r="AG250" s="956"/>
      <c r="AH250" s="956"/>
      <c r="AI250" s="956"/>
      <c r="AJ250" s="956"/>
    </row>
    <row r="251" spans="1:36" s="938" customFormat="1" ht="15" customHeight="1">
      <c r="A251" s="1309"/>
      <c r="B251" s="912"/>
      <c r="C251" s="912"/>
      <c r="D251" s="912"/>
      <c r="E251" s="912"/>
      <c r="F251" s="912"/>
      <c r="G251" s="917"/>
      <c r="H251" s="927"/>
      <c r="I251" s="927"/>
      <c r="J251" s="942"/>
      <c r="K251" s="911"/>
      <c r="L251" s="654"/>
      <c r="M251" s="696" t="s">
        <v>18</v>
      </c>
      <c r="N251" s="954"/>
      <c r="O251" s="954"/>
      <c r="P251" s="954"/>
      <c r="Q251" s="954"/>
      <c r="R251" s="954"/>
      <c r="S251" s="954"/>
      <c r="T251" s="954"/>
      <c r="U251" s="953"/>
      <c r="V251" s="954"/>
      <c r="W251" s="634"/>
      <c r="X251" s="956"/>
      <c r="Y251" s="777"/>
      <c r="Z251" s="777" t="str">
        <f t="shared" si="4"/>
        <v>Добавить территорию действия тарифа</v>
      </c>
      <c r="AA251" s="777"/>
      <c r="AB251" s="777"/>
      <c r="AC251" s="777"/>
      <c r="AD251" s="956"/>
      <c r="AE251" s="956"/>
      <c r="AF251" s="956"/>
      <c r="AG251" s="956"/>
      <c r="AH251" s="956"/>
      <c r="AI251" s="956"/>
      <c r="AJ251" s="956"/>
    </row>
    <row r="252" spans="1:36" s="937" customFormat="1" ht="15" customHeight="1">
      <c r="L252" s="462"/>
      <c r="M252" s="699" t="s">
        <v>308</v>
      </c>
      <c r="N252" s="954"/>
      <c r="O252" s="954"/>
      <c r="P252" s="954"/>
      <c r="Q252" s="954"/>
      <c r="R252" s="954"/>
      <c r="S252" s="954"/>
      <c r="T252" s="954"/>
      <c r="U252" s="953"/>
      <c r="V252" s="954"/>
      <c r="W252" s="634"/>
      <c r="X252" s="958"/>
      <c r="Y252" s="958"/>
      <c r="Z252" s="958"/>
      <c r="AA252" s="958"/>
      <c r="AB252" s="958"/>
      <c r="AC252" s="958"/>
      <c r="AD252" s="958"/>
      <c r="AE252" s="958"/>
      <c r="AF252" s="958"/>
      <c r="AG252" s="958"/>
      <c r="AH252" s="958"/>
    </row>
    <row r="253" spans="1:36" s="566" customFormat="1" ht="15" customHeight="1">
      <c r="A253" s="565"/>
      <c r="B253" s="565"/>
      <c r="C253" s="565"/>
      <c r="D253" s="565"/>
      <c r="E253" s="565"/>
      <c r="F253" s="565"/>
      <c r="G253" s="564"/>
      <c r="H253" s="565"/>
      <c r="I253" s="384"/>
      <c r="J253" s="648"/>
      <c r="K253" s="384"/>
      <c r="L253" s="567"/>
      <c r="M253" s="642"/>
      <c r="N253" s="738"/>
      <c r="O253" s="738"/>
      <c r="P253" s="738"/>
      <c r="Q253" s="738"/>
      <c r="R253" s="738"/>
      <c r="S253" s="738"/>
      <c r="T253" s="738"/>
      <c r="U253" s="646"/>
      <c r="V253" s="738"/>
      <c r="W253" s="738"/>
      <c r="X253" s="738"/>
      <c r="Y253" s="738"/>
      <c r="Z253" s="738"/>
      <c r="AA253" s="738"/>
      <c r="AB253" s="646"/>
      <c r="AC253" s="738"/>
      <c r="AD253" s="646"/>
      <c r="AE253" s="565"/>
      <c r="AF253" s="565"/>
      <c r="AG253" s="565"/>
      <c r="AH253" s="565"/>
    </row>
    <row r="254" spans="1:36" s="34" customFormat="1" ht="11.25">
      <c r="A254" s="34" t="s">
        <v>276</v>
      </c>
    </row>
    <row r="255" spans="1:36" ht="11.25"/>
    <row r="256" spans="1:36" s="13" customFormat="1" ht="15" customHeight="1">
      <c r="C256" s="160"/>
      <c r="D256" s="117"/>
      <c r="E256" s="1020"/>
    </row>
    <row r="258" spans="1:24" s="34" customFormat="1" ht="17.100000000000001" customHeight="1">
      <c r="A258" s="34" t="s">
        <v>275</v>
      </c>
    </row>
    <row r="260" spans="1:24" s="35" customFormat="1" ht="17.100000000000001" customHeight="1">
      <c r="A260" s="92"/>
      <c r="B260" s="92"/>
      <c r="C260" s="81"/>
      <c r="D260" s="144"/>
      <c r="E260" s="100">
        <v>1</v>
      </c>
      <c r="F260" s="101"/>
      <c r="G260" s="101"/>
      <c r="H260" s="101"/>
      <c r="I260" s="101"/>
      <c r="J260" s="101"/>
      <c r="K260" s="101"/>
      <c r="L260" s="101"/>
      <c r="M260" s="101"/>
      <c r="N260" s="101"/>
      <c r="O260" s="101"/>
      <c r="P260" s="101"/>
      <c r="Q260" s="101"/>
      <c r="R260" s="102"/>
      <c r="S260" s="102"/>
      <c r="T260" s="102"/>
      <c r="U260" s="103"/>
      <c r="V260" s="103"/>
      <c r="W260" s="103"/>
      <c r="X260" s="104"/>
    </row>
    <row r="262" spans="1:24" s="34" customFormat="1" ht="17.100000000000001" customHeight="1">
      <c r="A262" s="34" t="s">
        <v>276</v>
      </c>
    </row>
    <row r="263" spans="1:24" ht="17.100000000000001" customHeight="1">
      <c r="G263" s="90"/>
      <c r="H263" s="90"/>
    </row>
    <row r="264" spans="1:24" s="35" customFormat="1" ht="17.100000000000001" customHeight="1">
      <c r="A264" s="91"/>
      <c r="B264" s="83"/>
      <c r="C264" s="81"/>
      <c r="D264" s="144"/>
      <c r="E264" s="105" t="s">
        <v>92</v>
      </c>
      <c r="F264" s="101"/>
      <c r="G264" s="101"/>
      <c r="H264" s="101"/>
      <c r="I264" s="101"/>
      <c r="J264" s="102"/>
      <c r="K264" s="102"/>
      <c r="L264" s="102"/>
      <c r="M264" s="103"/>
      <c r="N264" s="103"/>
      <c r="O264" s="103"/>
      <c r="P264" s="104"/>
      <c r="Q264" s="84"/>
      <c r="R264" s="84"/>
      <c r="S264" s="84"/>
      <c r="T264" s="84"/>
      <c r="U264" s="84"/>
      <c r="V264" s="84"/>
      <c r="W264" s="84"/>
      <c r="X264" s="84"/>
    </row>
    <row r="266" spans="1:24" s="34" customFormat="1" ht="17.100000000000001" customHeight="1">
      <c r="A266" s="34" t="s">
        <v>277</v>
      </c>
    </row>
    <row r="267" spans="1:24" ht="17.100000000000001" customHeight="1">
      <c r="G267" s="90"/>
      <c r="H267" s="90"/>
    </row>
    <row r="268" spans="1:24" s="35" customFormat="1" ht="17.100000000000001" customHeight="1">
      <c r="A268" s="91"/>
      <c r="B268" s="83"/>
      <c r="C268" s="81"/>
      <c r="D268" s="144"/>
      <c r="E268" s="105" t="s">
        <v>92</v>
      </c>
      <c r="F268" s="101"/>
      <c r="G268" s="101"/>
      <c r="H268" s="101"/>
      <c r="I268" s="101"/>
      <c r="J268" s="102"/>
      <c r="K268" s="102"/>
      <c r="L268" s="102"/>
      <c r="M268" s="103"/>
      <c r="N268" s="103"/>
      <c r="O268" s="103"/>
      <c r="P268" s="104"/>
      <c r="Q268" s="84"/>
      <c r="R268" s="84"/>
      <c r="S268" s="84"/>
      <c r="T268" s="84"/>
      <c r="U268" s="84"/>
      <c r="V268" s="84"/>
      <c r="W268" s="84"/>
      <c r="X268" s="84"/>
    </row>
    <row r="270" spans="1:24" s="34" customFormat="1" ht="17.100000000000001" customHeight="1">
      <c r="A270" s="34" t="s">
        <v>304</v>
      </c>
      <c r="B270" s="34" t="s">
        <v>305</v>
      </c>
      <c r="C270" s="34" t="s">
        <v>306</v>
      </c>
    </row>
    <row r="272" spans="1:24" s="22" customFormat="1" ht="20.100000000000001" customHeight="1">
      <c r="A272" s="86"/>
      <c r="B272" s="85"/>
      <c r="C272" s="19"/>
      <c r="D272" s="20"/>
      <c r="F272" s="37" t="s">
        <v>80</v>
      </c>
      <c r="G272" s="26"/>
      <c r="I272" s="52"/>
    </row>
    <row r="273" spans="1:9" s="22" customFormat="1" ht="22.5">
      <c r="A273" s="86"/>
      <c r="B273" s="87"/>
      <c r="C273" s="19"/>
      <c r="D273" s="32"/>
      <c r="E273" s="31" t="s">
        <v>76</v>
      </c>
      <c r="F273" s="33"/>
      <c r="G273" s="26"/>
      <c r="I273" s="52"/>
    </row>
    <row r="274" spans="1:9" s="22" customFormat="1" ht="19.5">
      <c r="A274" s="86"/>
      <c r="B274" s="87"/>
      <c r="C274" s="19"/>
      <c r="D274" s="32"/>
      <c r="E274" s="31" t="s">
        <v>77</v>
      </c>
      <c r="F274" s="33"/>
      <c r="G274" s="26"/>
      <c r="I274" s="52"/>
    </row>
    <row r="275" spans="1:9" s="22" customFormat="1" ht="13.5" customHeight="1">
      <c r="A275" s="85"/>
      <c r="B275" s="85"/>
      <c r="C275" s="19"/>
      <c r="D275" s="23"/>
      <c r="E275" s="24"/>
      <c r="F275" s="36"/>
      <c r="G275" s="20"/>
      <c r="I275" s="52"/>
    </row>
    <row r="276" spans="1:9" s="22" customFormat="1" ht="20.100000000000001" customHeight="1">
      <c r="A276" s="86"/>
      <c r="B276" s="85"/>
      <c r="C276" s="19"/>
      <c r="D276" s="20"/>
      <c r="F276" s="37" t="s">
        <v>171</v>
      </c>
      <c r="G276" s="26"/>
      <c r="I276" s="52"/>
    </row>
    <row r="277" spans="1:9" s="22" customFormat="1" ht="22.5">
      <c r="A277" s="86"/>
      <c r="B277" s="87"/>
      <c r="C277" s="19"/>
      <c r="D277" s="32"/>
      <c r="E277" s="38" t="s">
        <v>86</v>
      </c>
      <c r="F277" s="33"/>
      <c r="G277" s="26"/>
      <c r="I277" s="52"/>
    </row>
    <row r="278" spans="1:9" s="22" customFormat="1" ht="22.5">
      <c r="A278" s="86"/>
      <c r="B278" s="87"/>
      <c r="C278" s="19"/>
      <c r="D278" s="32"/>
      <c r="E278" s="38" t="s">
        <v>170</v>
      </c>
      <c r="F278" s="33"/>
      <c r="G278" s="26"/>
      <c r="I278" s="52"/>
    </row>
    <row r="279" spans="1:9" s="22" customFormat="1" ht="13.5" customHeight="1">
      <c r="A279" s="85"/>
      <c r="B279" s="85"/>
      <c r="C279" s="19"/>
      <c r="D279" s="23"/>
      <c r="E279" s="24"/>
      <c r="F279" s="36"/>
      <c r="G279" s="20"/>
      <c r="I279" s="52"/>
    </row>
    <row r="280" spans="1:9" s="22" customFormat="1" ht="20.100000000000001" customHeight="1">
      <c r="A280" s="86"/>
      <c r="B280" s="85"/>
      <c r="C280" s="19"/>
      <c r="D280" s="20"/>
      <c r="F280" s="37" t="s">
        <v>172</v>
      </c>
      <c r="G280" s="26"/>
      <c r="I280" s="52"/>
    </row>
    <row r="281" spans="1:9" s="22" customFormat="1" ht="22.5">
      <c r="A281" s="86"/>
      <c r="B281" s="87"/>
      <c r="C281" s="19"/>
      <c r="D281" s="32"/>
      <c r="E281" s="38" t="s">
        <v>86</v>
      </c>
      <c r="F281" s="33"/>
      <c r="G281" s="26"/>
      <c r="I281" s="52"/>
    </row>
    <row r="282" spans="1:9" s="22" customFormat="1" ht="22.5">
      <c r="A282" s="86"/>
      <c r="B282" s="87"/>
      <c r="C282" s="19"/>
      <c r="D282" s="32"/>
      <c r="E282" s="38" t="s">
        <v>170</v>
      </c>
      <c r="F282" s="33"/>
      <c r="G282" s="26"/>
      <c r="I282" s="52"/>
    </row>
    <row r="283" spans="1:9" s="22" customFormat="1" ht="13.5" customHeight="1">
      <c r="A283" s="85"/>
      <c r="B283" s="85"/>
      <c r="C283" s="19"/>
      <c r="D283" s="23"/>
      <c r="E283" s="24"/>
      <c r="F283" s="36"/>
      <c r="G283" s="20"/>
      <c r="I283" s="52"/>
    </row>
    <row r="284" spans="1:9" s="22" customFormat="1" ht="20.100000000000001" customHeight="1">
      <c r="A284" s="86"/>
      <c r="B284" s="85"/>
      <c r="C284" s="19"/>
      <c r="D284" s="20"/>
      <c r="F284" s="37" t="s">
        <v>173</v>
      </c>
      <c r="G284" s="26"/>
      <c r="I284" s="52"/>
    </row>
    <row r="285" spans="1:9" s="22" customFormat="1" ht="22.5">
      <c r="A285" s="86"/>
      <c r="B285" s="87"/>
      <c r="C285" s="19"/>
      <c r="D285" s="32"/>
      <c r="E285" s="31" t="s">
        <v>86</v>
      </c>
      <c r="F285" s="33"/>
      <c r="G285" s="26"/>
      <c r="I285" s="52"/>
    </row>
    <row r="286" spans="1:9" s="22" customFormat="1" ht="19.5">
      <c r="A286" s="86"/>
      <c r="B286" s="87"/>
      <c r="C286" s="19"/>
      <c r="D286" s="32"/>
      <c r="E286" s="31" t="s">
        <v>87</v>
      </c>
      <c r="F286" s="33"/>
      <c r="G286" s="26"/>
      <c r="I286" s="52"/>
    </row>
    <row r="287" spans="1:9" s="22" customFormat="1" ht="22.5">
      <c r="A287" s="86"/>
      <c r="B287" s="87"/>
      <c r="C287" s="19"/>
      <c r="D287" s="32"/>
      <c r="E287" s="38" t="s">
        <v>170</v>
      </c>
      <c r="F287" s="33"/>
      <c r="G287" s="26"/>
      <c r="I287" s="52"/>
    </row>
    <row r="288" spans="1:9" s="22" customFormat="1" ht="19.5">
      <c r="A288" s="86"/>
      <c r="B288" s="87"/>
      <c r="C288" s="19"/>
      <c r="D288" s="32"/>
      <c r="E288" s="31" t="s">
        <v>88</v>
      </c>
      <c r="F288" s="33"/>
      <c r="G288" s="26"/>
      <c r="I288" s="52"/>
    </row>
    <row r="290" spans="1:83" s="34" customFormat="1" ht="17.100000000000001" customHeight="1">
      <c r="A290" s="34" t="s">
        <v>325</v>
      </c>
    </row>
    <row r="292" spans="1:83" s="121" customFormat="1" ht="14.25">
      <c r="A292" s="178" t="s">
        <v>49</v>
      </c>
      <c r="B292" s="129" t="s">
        <v>252</v>
      </c>
      <c r="C292" s="130"/>
      <c r="D292" s="132"/>
      <c r="E292" s="417"/>
      <c r="F292" s="1033"/>
      <c r="G292" s="1033"/>
      <c r="H292" s="1033"/>
      <c r="I292" s="1038"/>
      <c r="J292" s="294"/>
      <c r="K292" s="295"/>
      <c r="M292" s="422" t="str">
        <f>IF(ISERROR(INDEX(kind_of_nameforms,MATCH(E292,kind_of_forms,0),1)),"",INDEX(kind_of_nameforms,MATCH(E292,kind_of_forms,0),1))</f>
        <v/>
      </c>
    </row>
    <row r="295" spans="1:83" s="253" customFormat="1" ht="15">
      <c r="A295" s="34" t="s">
        <v>402</v>
      </c>
      <c r="B295" s="34"/>
      <c r="C295" s="34"/>
      <c r="D295" s="34"/>
      <c r="E295" s="34"/>
      <c r="F295" s="34"/>
      <c r="G295" s="34"/>
      <c r="H295" s="34"/>
      <c r="I295" s="34"/>
      <c r="J295" s="34"/>
      <c r="K295" s="34"/>
      <c r="L295" s="34"/>
      <c r="M295" s="34"/>
      <c r="N295" s="34"/>
      <c r="O295" s="34"/>
      <c r="P295" s="34"/>
      <c r="Q295" s="34"/>
      <c r="R295" s="34"/>
      <c r="S295" s="34"/>
      <c r="T295" s="34"/>
      <c r="U295" s="252"/>
      <c r="V295" s="34"/>
      <c r="W295" s="34"/>
    </row>
    <row r="296" spans="1:83" s="253" customFormat="1" ht="15">
      <c r="D296" s="335"/>
      <c r="E296" s="335"/>
      <c r="F296" s="335"/>
      <c r="G296" s="335"/>
      <c r="H296" s="335"/>
      <c r="I296" s="335"/>
      <c r="J296" s="335"/>
      <c r="K296" s="335"/>
      <c r="L296" s="335"/>
      <c r="U296" s="254"/>
    </row>
    <row r="297" spans="1:83" s="257" customFormat="1" ht="15" customHeight="1">
      <c r="A297" s="84"/>
      <c r="B297" s="179" t="s">
        <v>403</v>
      </c>
      <c r="C297" s="1410"/>
      <c r="D297" s="1234">
        <v>1</v>
      </c>
      <c r="E297" s="1311"/>
      <c r="F297" s="329"/>
      <c r="G297" s="181">
        <v>0</v>
      </c>
      <c r="H297" s="334"/>
      <c r="I297" s="242"/>
      <c r="J297" s="371" t="s">
        <v>496</v>
      </c>
      <c r="K297" s="148"/>
      <c r="L297" s="258"/>
      <c r="M297" s="204" t="e">
        <f ca="1">mergeValue(H297)</f>
        <v>#NAME?</v>
      </c>
      <c r="N297" s="194"/>
      <c r="O297" s="194"/>
      <c r="P297" s="204" t="str">
        <f>IF(ISERROR(MATCH(Q297,MODesc,0)),"n","y")</f>
        <v>n</v>
      </c>
      <c r="Q297" s="194"/>
      <c r="R297" s="204" t="str">
        <f>K297&amp;"("&amp;L297&amp;")"</f>
        <v>()</v>
      </c>
      <c r="S297" s="179"/>
      <c r="T297" s="179"/>
      <c r="U297" s="240"/>
      <c r="V297" s="179"/>
      <c r="W297" s="179"/>
      <c r="X297" s="179"/>
      <c r="Y297" s="256"/>
      <c r="Z297" s="256"/>
      <c r="AA297" s="219"/>
      <c r="AB297" s="219"/>
      <c r="AC297" s="219"/>
      <c r="AD297" s="219"/>
      <c r="AE297" s="219"/>
      <c r="AF297" s="219"/>
      <c r="AG297" s="219"/>
      <c r="AH297" s="219"/>
      <c r="AI297" s="219"/>
      <c r="AJ297" s="219"/>
      <c r="AK297" s="219"/>
      <c r="AL297" s="219"/>
      <c r="AM297" s="219"/>
      <c r="AN297" s="219"/>
      <c r="AO297" s="219"/>
      <c r="AP297" s="219"/>
      <c r="AQ297" s="219"/>
      <c r="AR297" s="219"/>
      <c r="AS297" s="219"/>
      <c r="AT297" s="219"/>
      <c r="AU297" s="219"/>
      <c r="AV297" s="219"/>
      <c r="AW297" s="219"/>
      <c r="AX297" s="219"/>
      <c r="AY297" s="219"/>
      <c r="AZ297" s="219"/>
      <c r="BA297" s="219"/>
      <c r="BB297" s="219"/>
      <c r="BC297" s="219"/>
      <c r="BD297" s="219"/>
      <c r="BE297" s="219"/>
      <c r="BF297" s="219"/>
      <c r="BG297" s="219"/>
      <c r="BH297" s="219"/>
      <c r="BI297" s="219"/>
      <c r="BJ297" s="219"/>
      <c r="BK297" s="219"/>
      <c r="BL297" s="219"/>
      <c r="BM297" s="219"/>
      <c r="BN297" s="219"/>
      <c r="BO297" s="219"/>
      <c r="BP297" s="219"/>
      <c r="BQ297" s="219"/>
      <c r="BR297" s="219"/>
      <c r="BS297" s="219"/>
      <c r="BT297" s="219"/>
      <c r="BU297" s="219"/>
      <c r="BV297" s="256"/>
      <c r="BW297" s="256"/>
      <c r="BX297" s="256"/>
      <c r="BY297" s="256"/>
      <c r="BZ297" s="256"/>
      <c r="CA297" s="256"/>
      <c r="CB297" s="256"/>
      <c r="CC297" s="256"/>
      <c r="CD297" s="256"/>
      <c r="CE297" s="256"/>
    </row>
    <row r="298" spans="1:83" s="257" customFormat="1" ht="15" customHeight="1">
      <c r="A298" s="84"/>
      <c r="B298" s="84"/>
      <c r="C298" s="1410"/>
      <c r="D298" s="1234"/>
      <c r="E298" s="1311"/>
      <c r="F298" s="242"/>
      <c r="G298" s="243"/>
      <c r="H298" s="148" t="s">
        <v>401</v>
      </c>
      <c r="I298" s="243"/>
      <c r="J298" s="243"/>
      <c r="K298" s="259"/>
      <c r="L298" s="258"/>
      <c r="M298" s="194"/>
      <c r="N298" s="194"/>
      <c r="O298" s="194"/>
      <c r="P298" s="194"/>
      <c r="Q298" s="204"/>
      <c r="R298" s="194"/>
      <c r="S298" s="179"/>
      <c r="T298" s="179"/>
      <c r="U298" s="240"/>
      <c r="V298" s="179"/>
      <c r="W298" s="179"/>
      <c r="X298" s="179"/>
      <c r="Y298" s="256"/>
      <c r="Z298" s="256"/>
      <c r="AA298" s="219"/>
      <c r="AB298" s="219"/>
      <c r="AC298" s="219"/>
      <c r="AD298" s="219"/>
      <c r="AE298" s="219"/>
      <c r="AF298" s="219"/>
      <c r="AG298" s="219"/>
      <c r="AH298" s="219"/>
      <c r="AI298" s="219"/>
      <c r="AJ298" s="219"/>
      <c r="AK298" s="219"/>
      <c r="AL298" s="219"/>
      <c r="AM298" s="219"/>
      <c r="AN298" s="219"/>
      <c r="AO298" s="219"/>
      <c r="AP298" s="219"/>
      <c r="AQ298" s="219"/>
      <c r="AR298" s="219"/>
      <c r="AS298" s="219"/>
      <c r="AT298" s="219"/>
      <c r="AU298" s="219"/>
      <c r="AV298" s="219"/>
      <c r="AW298" s="219"/>
      <c r="AX298" s="219"/>
      <c r="AY298" s="219"/>
      <c r="AZ298" s="219"/>
      <c r="BA298" s="219"/>
      <c r="BB298" s="219"/>
      <c r="BC298" s="219"/>
      <c r="BD298" s="219"/>
      <c r="BE298" s="219"/>
      <c r="BF298" s="219"/>
      <c r="BG298" s="219"/>
      <c r="BH298" s="219"/>
      <c r="BI298" s="219"/>
      <c r="BJ298" s="219"/>
      <c r="BK298" s="219"/>
      <c r="BL298" s="219"/>
      <c r="BM298" s="219"/>
      <c r="BN298" s="219"/>
      <c r="BO298" s="219"/>
      <c r="BP298" s="219"/>
      <c r="BQ298" s="219"/>
      <c r="BR298" s="219"/>
      <c r="BS298" s="219"/>
      <c r="BT298" s="219"/>
      <c r="BU298" s="219"/>
      <c r="BV298" s="256"/>
      <c r="BW298" s="256"/>
      <c r="BX298" s="256"/>
      <c r="BY298" s="256"/>
      <c r="BZ298" s="256"/>
      <c r="CA298" s="256"/>
      <c r="CB298" s="256"/>
      <c r="CC298" s="256"/>
      <c r="CD298" s="256"/>
      <c r="CE298" s="256"/>
    </row>
    <row r="299" spans="1:83" s="253" customFormat="1" ht="15">
      <c r="Q299" s="260"/>
      <c r="U299" s="254"/>
    </row>
    <row r="300" spans="1:83" s="253" customFormat="1" ht="15">
      <c r="A300" s="34" t="s">
        <v>404</v>
      </c>
      <c r="B300" s="34"/>
      <c r="C300" s="34"/>
      <c r="D300" s="34"/>
      <c r="E300" s="34"/>
      <c r="F300" s="34"/>
      <c r="G300" s="34"/>
      <c r="H300" s="34"/>
      <c r="I300" s="34"/>
      <c r="J300" s="34"/>
      <c r="K300" s="34"/>
      <c r="L300" s="34"/>
      <c r="M300" s="34"/>
      <c r="N300" s="34"/>
      <c r="O300" s="34"/>
      <c r="P300" s="34"/>
      <c r="Q300" s="261"/>
      <c r="R300" s="34"/>
      <c r="S300" s="34"/>
      <c r="T300" s="34"/>
      <c r="U300" s="252"/>
      <c r="V300" s="34"/>
      <c r="W300" s="34"/>
    </row>
    <row r="301" spans="1:83" s="253" customFormat="1" ht="15">
      <c r="F301" s="335"/>
      <c r="G301" s="335"/>
      <c r="H301" s="335"/>
      <c r="I301" s="335"/>
      <c r="J301" s="335"/>
      <c r="K301" s="335"/>
      <c r="L301" s="335"/>
      <c r="Q301" s="260"/>
      <c r="U301" s="254"/>
    </row>
    <row r="302" spans="1:83" s="257" customFormat="1" ht="15" customHeight="1">
      <c r="A302" s="84"/>
      <c r="B302" s="179" t="s">
        <v>403</v>
      </c>
      <c r="C302" s="1411"/>
      <c r="D302" s="241"/>
      <c r="E302" s="424"/>
      <c r="F302" s="1412"/>
      <c r="G302" s="1234">
        <v>0</v>
      </c>
      <c r="H302" s="1236"/>
      <c r="I302" s="242"/>
      <c r="J302" s="371" t="s">
        <v>496</v>
      </c>
      <c r="K302" s="148"/>
      <c r="L302" s="258"/>
      <c r="M302" s="204" t="e">
        <f ca="1">mergeValue(H302)</f>
        <v>#NAME?</v>
      </c>
      <c r="N302" s="194"/>
      <c r="O302" s="194"/>
      <c r="P302" s="194"/>
      <c r="Q302" s="194"/>
      <c r="R302" s="204" t="str">
        <f>K302&amp;"("&amp;L302&amp;")"</f>
        <v>()</v>
      </c>
      <c r="S302" s="179"/>
      <c r="T302" s="179"/>
      <c r="U302" s="240"/>
      <c r="V302" s="179"/>
      <c r="W302" s="179"/>
      <c r="X302" s="179"/>
      <c r="Y302" s="256"/>
      <c r="Z302" s="256"/>
      <c r="AA302" s="219"/>
      <c r="AB302" s="219"/>
      <c r="AC302" s="219"/>
      <c r="AD302" s="219"/>
      <c r="AE302" s="219"/>
      <c r="AF302" s="219"/>
      <c r="AG302" s="219"/>
      <c r="AH302" s="219"/>
      <c r="AI302" s="219"/>
      <c r="AJ302" s="219"/>
      <c r="AK302" s="219"/>
      <c r="AL302" s="219"/>
      <c r="AM302" s="219"/>
      <c r="AN302" s="219"/>
      <c r="AO302" s="219"/>
      <c r="AP302" s="219"/>
      <c r="AQ302" s="219"/>
      <c r="AR302" s="219"/>
      <c r="AS302" s="219"/>
      <c r="AT302" s="219"/>
      <c r="AU302" s="219"/>
      <c r="AV302" s="219"/>
      <c r="AW302" s="219"/>
      <c r="AX302" s="219"/>
      <c r="AY302" s="219"/>
      <c r="AZ302" s="219"/>
      <c r="BA302" s="219"/>
      <c r="BB302" s="219"/>
      <c r="BC302" s="219"/>
      <c r="BD302" s="219"/>
      <c r="BE302" s="219"/>
      <c r="BF302" s="219"/>
      <c r="BG302" s="219"/>
      <c r="BH302" s="219"/>
      <c r="BI302" s="219"/>
      <c r="BJ302" s="219"/>
      <c r="BK302" s="219"/>
      <c r="BL302" s="219"/>
      <c r="BM302" s="219"/>
      <c r="BN302" s="219"/>
      <c r="BO302" s="219"/>
      <c r="BP302" s="219"/>
      <c r="BQ302" s="219"/>
      <c r="BR302" s="219"/>
      <c r="BS302" s="219"/>
      <c r="BT302" s="219"/>
      <c r="BU302" s="219"/>
      <c r="BV302" s="256"/>
      <c r="BW302" s="256"/>
      <c r="BX302" s="256"/>
      <c r="BY302" s="256"/>
      <c r="BZ302" s="256"/>
      <c r="CA302" s="256"/>
      <c r="CB302" s="256"/>
      <c r="CC302" s="256"/>
      <c r="CD302" s="256"/>
      <c r="CE302" s="256"/>
    </row>
    <row r="303" spans="1:83" s="257" customFormat="1" ht="15" customHeight="1">
      <c r="A303" s="84"/>
      <c r="B303" s="84"/>
      <c r="C303" s="1411"/>
      <c r="D303" s="241"/>
      <c r="E303" s="424"/>
      <c r="F303" s="1412"/>
      <c r="G303" s="1234"/>
      <c r="H303" s="1236"/>
      <c r="I303" s="243"/>
      <c r="J303" s="243"/>
      <c r="K303" s="148" t="s">
        <v>4</v>
      </c>
      <c r="L303" s="258"/>
      <c r="M303" s="194"/>
      <c r="N303" s="194"/>
      <c r="O303" s="194"/>
      <c r="P303" s="194"/>
      <c r="Q303" s="204"/>
      <c r="R303" s="194"/>
      <c r="S303" s="179"/>
      <c r="T303" s="179"/>
      <c r="U303" s="240"/>
      <c r="V303" s="179"/>
      <c r="W303" s="179"/>
      <c r="X303" s="179"/>
      <c r="Y303" s="256"/>
      <c r="Z303" s="256"/>
      <c r="AA303" s="219"/>
      <c r="AB303" s="219"/>
      <c r="AC303" s="219"/>
      <c r="AD303" s="219"/>
      <c r="AE303" s="219"/>
      <c r="AF303" s="219"/>
      <c r="AG303" s="219"/>
      <c r="AH303" s="219"/>
      <c r="AI303" s="219"/>
      <c r="AJ303" s="219"/>
      <c r="AK303" s="219"/>
      <c r="AL303" s="219"/>
      <c r="AM303" s="219"/>
      <c r="AN303" s="219"/>
      <c r="AO303" s="219"/>
      <c r="AP303" s="219"/>
      <c r="AQ303" s="219"/>
      <c r="AR303" s="219"/>
      <c r="AS303" s="219"/>
      <c r="AT303" s="219"/>
      <c r="AU303" s="219"/>
      <c r="AV303" s="219"/>
      <c r="AW303" s="219"/>
      <c r="AX303" s="219"/>
      <c r="AY303" s="219"/>
      <c r="AZ303" s="219"/>
      <c r="BA303" s="219"/>
      <c r="BB303" s="219"/>
      <c r="BC303" s="219"/>
      <c r="BD303" s="219"/>
      <c r="BE303" s="219"/>
      <c r="BF303" s="219"/>
      <c r="BG303" s="219"/>
      <c r="BH303" s="219"/>
      <c r="BI303" s="219"/>
      <c r="BJ303" s="219"/>
      <c r="BK303" s="219"/>
      <c r="BL303" s="219"/>
      <c r="BM303" s="219"/>
      <c r="BN303" s="219"/>
      <c r="BO303" s="219"/>
      <c r="BP303" s="219"/>
      <c r="BQ303" s="219"/>
      <c r="BR303" s="219"/>
      <c r="BS303" s="219"/>
      <c r="BT303" s="219"/>
      <c r="BU303" s="219"/>
      <c r="BV303" s="256"/>
      <c r="BW303" s="256"/>
      <c r="BX303" s="256"/>
      <c r="BY303" s="256"/>
      <c r="BZ303" s="256"/>
      <c r="CA303" s="256"/>
      <c r="CB303" s="256"/>
      <c r="CC303" s="256"/>
      <c r="CD303" s="256"/>
      <c r="CE303" s="256"/>
    </row>
    <row r="304" spans="1:83" s="253" customFormat="1" ht="15">
      <c r="Q304" s="260"/>
      <c r="U304" s="254"/>
    </row>
    <row r="305" spans="1:83" s="253" customFormat="1" ht="15">
      <c r="A305" s="34" t="s">
        <v>405</v>
      </c>
      <c r="B305" s="34"/>
      <c r="C305" s="34"/>
      <c r="D305" s="34"/>
      <c r="E305" s="34"/>
      <c r="F305" s="34"/>
      <c r="G305" s="34"/>
      <c r="H305" s="34"/>
      <c r="I305" s="34"/>
      <c r="J305" s="34"/>
      <c r="K305" s="34"/>
      <c r="L305" s="34"/>
      <c r="M305" s="34"/>
      <c r="N305" s="34"/>
      <c r="O305" s="34"/>
      <c r="P305" s="34"/>
      <c r="Q305" s="261"/>
      <c r="R305" s="34"/>
      <c r="S305" s="34"/>
      <c r="T305" s="34"/>
      <c r="U305" s="252"/>
      <c r="V305" s="34"/>
      <c r="W305" s="34"/>
    </row>
    <row r="306" spans="1:83" s="253" customFormat="1" ht="15">
      <c r="Q306" s="260"/>
      <c r="U306" s="254"/>
    </row>
    <row r="307" spans="1:83" s="257" customFormat="1" ht="15" customHeight="1">
      <c r="A307" s="84"/>
      <c r="B307" s="179" t="s">
        <v>403</v>
      </c>
      <c r="C307" s="375"/>
      <c r="D307" s="253"/>
      <c r="E307" s="425"/>
      <c r="F307" s="253"/>
      <c r="G307" s="253"/>
      <c r="H307" s="253"/>
      <c r="I307" s="213"/>
      <c r="J307" s="181">
        <v>0</v>
      </c>
      <c r="K307" s="374"/>
      <c r="L307" s="239"/>
      <c r="M307" s="204" t="e">
        <f ca="1">mergeValue(H307)</f>
        <v>#NAME?</v>
      </c>
      <c r="N307" s="194"/>
      <c r="O307" s="194"/>
      <c r="P307" s="194"/>
      <c r="Q307" s="194"/>
      <c r="R307" s="204" t="str">
        <f>K307&amp;" ("&amp;L307&amp;")"</f>
        <v xml:space="preserve"> ()</v>
      </c>
      <c r="S307" s="179"/>
      <c r="T307" s="179"/>
      <c r="U307" s="240"/>
      <c r="V307" s="179"/>
      <c r="W307" s="179"/>
      <c r="X307" s="179"/>
      <c r="Y307" s="256"/>
      <c r="Z307" s="256"/>
      <c r="AA307" s="219"/>
      <c r="AB307" s="219"/>
      <c r="AC307" s="219"/>
      <c r="AD307" s="219"/>
      <c r="AE307" s="219"/>
      <c r="AF307" s="219"/>
      <c r="AG307" s="219"/>
      <c r="AH307" s="219"/>
      <c r="AI307" s="219"/>
      <c r="AJ307" s="219"/>
      <c r="AK307" s="219"/>
      <c r="AL307" s="219"/>
      <c r="AM307" s="219"/>
      <c r="AN307" s="219"/>
      <c r="AO307" s="219"/>
      <c r="AP307" s="219"/>
      <c r="AQ307" s="219"/>
      <c r="AR307" s="219"/>
      <c r="AS307" s="219"/>
      <c r="AT307" s="219"/>
      <c r="AU307" s="219"/>
      <c r="AV307" s="219"/>
      <c r="AW307" s="219"/>
      <c r="AX307" s="219"/>
      <c r="AY307" s="219"/>
      <c r="AZ307" s="219"/>
      <c r="BA307" s="219"/>
      <c r="BB307" s="219"/>
      <c r="BC307" s="219"/>
      <c r="BD307" s="219"/>
      <c r="BE307" s="219"/>
      <c r="BF307" s="219"/>
      <c r="BG307" s="219"/>
      <c r="BH307" s="219"/>
      <c r="BI307" s="219"/>
      <c r="BJ307" s="219"/>
      <c r="BK307" s="219"/>
      <c r="BL307" s="219"/>
      <c r="BM307" s="219"/>
      <c r="BN307" s="219"/>
      <c r="BO307" s="219"/>
      <c r="BP307" s="219"/>
      <c r="BQ307" s="219"/>
      <c r="BR307" s="219"/>
      <c r="BS307" s="219"/>
      <c r="BT307" s="219"/>
      <c r="BU307" s="219"/>
      <c r="BV307" s="256"/>
      <c r="BW307" s="256"/>
      <c r="BX307" s="256"/>
      <c r="BY307" s="256"/>
      <c r="BZ307" s="256"/>
      <c r="CA307" s="256"/>
      <c r="CB307" s="256"/>
      <c r="CC307" s="256"/>
      <c r="CD307" s="256"/>
      <c r="CE307" s="256"/>
    </row>
    <row r="309" spans="1:83" ht="11.25"/>
    <row r="310" spans="1:83" s="34" customFormat="1" ht="11.25">
      <c r="A310" s="34" t="s">
        <v>444</v>
      </c>
    </row>
    <row r="311" spans="1:83" ht="11.25"/>
    <row r="312" spans="1:83" s="35" customFormat="1" ht="20.100000000000001" customHeight="1">
      <c r="A312" s="91"/>
      <c r="B312" s="179"/>
      <c r="C312" s="81"/>
      <c r="D312" s="180"/>
      <c r="E312" s="280"/>
      <c r="F312" s="278"/>
      <c r="G312" s="281"/>
      <c r="I312" s="204"/>
      <c r="J312" s="204"/>
    </row>
    <row r="313" spans="1:83" ht="11.25"/>
    <row r="314" spans="1:83" ht="11.25"/>
    <row r="315" spans="1:83" s="34" customFormat="1" ht="11.25">
      <c r="A315" s="34" t="s">
        <v>450</v>
      </c>
    </row>
    <row r="316" spans="1:83" ht="11.25"/>
    <row r="317" spans="1:83" s="35" customFormat="1" ht="20.100000000000001" customHeight="1">
      <c r="A317" s="277"/>
      <c r="B317" s="179"/>
      <c r="C317" s="81"/>
      <c r="D317" s="180"/>
      <c r="E317" s="283"/>
      <c r="F317" s="282" t="s">
        <v>449</v>
      </c>
      <c r="G317" s="282" t="s">
        <v>449</v>
      </c>
      <c r="H317" s="294"/>
      <c r="I317" s="204"/>
      <c r="K317" s="204"/>
      <c r="L317" s="204"/>
    </row>
    <row r="318" spans="1:83" ht="11.25"/>
    <row r="319" spans="1:83" ht="11.25"/>
    <row r="320" spans="1:83" s="34" customFormat="1" ht="11.25">
      <c r="A320" s="34" t="s">
        <v>451</v>
      </c>
    </row>
    <row r="321" spans="1:12" ht="11.25"/>
    <row r="322" spans="1:12" s="35" customFormat="1" ht="20.100000000000001" customHeight="1">
      <c r="A322" s="277"/>
      <c r="B322" s="179"/>
      <c r="C322" s="81"/>
      <c r="D322" s="180"/>
      <c r="E322" s="283"/>
      <c r="F322" s="282" t="s">
        <v>449</v>
      </c>
      <c r="G322" s="388"/>
      <c r="H322" s="282" t="s">
        <v>449</v>
      </c>
      <c r="I322" s="204"/>
      <c r="K322" s="204"/>
      <c r="L322" s="204"/>
    </row>
    <row r="323" spans="1:12" ht="11.25"/>
    <row r="324" spans="1:12" ht="11.25"/>
    <row r="325" spans="1:12" s="34" customFormat="1" ht="11.25">
      <c r="A325" s="34" t="s">
        <v>452</v>
      </c>
    </row>
    <row r="326" spans="1:12" ht="11.25"/>
    <row r="327" spans="1:12" s="35" customFormat="1" ht="20.100000000000001" customHeight="1">
      <c r="A327" s="277"/>
      <c r="B327" s="179"/>
      <c r="C327" s="81"/>
      <c r="D327" s="180"/>
      <c r="E327" s="284">
        <f>E326</f>
        <v>0</v>
      </c>
      <c r="F327" s="282" t="s">
        <v>449</v>
      </c>
      <c r="G327" s="388"/>
      <c r="H327" s="282" t="s">
        <v>449</v>
      </c>
      <c r="I327" s="204"/>
      <c r="K327" s="204"/>
      <c r="L327" s="204"/>
    </row>
    <row r="328" spans="1:12" s="35" customFormat="1" ht="14.25">
      <c r="A328" s="277"/>
      <c r="B328" s="179"/>
      <c r="C328" s="81"/>
      <c r="D328" s="95"/>
      <c r="E328" s="285"/>
      <c r="F328" s="286"/>
      <c r="G328"/>
      <c r="H328" s="286"/>
      <c r="I328" s="204"/>
      <c r="K328" s="204"/>
      <c r="L328" s="204"/>
    </row>
    <row r="330" spans="1:12" s="34" customFormat="1" ht="11.25">
      <c r="A330" s="34" t="s">
        <v>453</v>
      </c>
    </row>
    <row r="331" spans="1:12" ht="11.25"/>
    <row r="332" spans="1:12" s="35" customFormat="1" ht="20.100000000000001" customHeight="1">
      <c r="A332" s="277"/>
      <c r="B332" s="179"/>
      <c r="C332" s="81"/>
      <c r="D332" s="180"/>
      <c r="E332" s="284">
        <f>E331</f>
        <v>0</v>
      </c>
      <c r="F332" s="282" t="s">
        <v>449</v>
      </c>
      <c r="G332" s="287"/>
      <c r="H332" s="282" t="s">
        <v>449</v>
      </c>
      <c r="I332" s="204"/>
      <c r="K332" s="204"/>
      <c r="L332" s="204"/>
    </row>
    <row r="335" spans="1:12" s="34" customFormat="1" ht="17.100000000000001" customHeight="1">
      <c r="A335" s="34" t="s">
        <v>484</v>
      </c>
    </row>
    <row r="337" spans="1:83" s="182" customFormat="1" ht="409.5">
      <c r="A337" s="1277">
        <v>1</v>
      </c>
      <c r="B337" s="206"/>
      <c r="C337" s="206"/>
      <c r="D337" s="206"/>
      <c r="F337" s="313" t="e">
        <f ca="1">"2." &amp;mergeValue(A337)</f>
        <v>#NAME?</v>
      </c>
      <c r="G337" s="389" t="s">
        <v>473</v>
      </c>
      <c r="H337" s="297"/>
      <c r="I337" s="188" t="s">
        <v>568</v>
      </c>
      <c r="J337" s="312"/>
      <c r="K337" s="206"/>
      <c r="L337" s="206"/>
      <c r="M337" s="206"/>
      <c r="N337" s="206"/>
      <c r="O337" s="206"/>
      <c r="P337" s="206"/>
      <c r="Q337" s="206"/>
      <c r="R337" s="206"/>
      <c r="S337" s="206"/>
      <c r="T337" s="206"/>
    </row>
    <row r="338" spans="1:83" s="182" customFormat="1" ht="90">
      <c r="A338" s="1277"/>
      <c r="B338" s="206"/>
      <c r="C338" s="206"/>
      <c r="D338" s="206"/>
      <c r="F338" s="313" t="e">
        <f ca="1">"3." &amp;mergeValue(A338)</f>
        <v>#NAME?</v>
      </c>
      <c r="G338" s="389" t="s">
        <v>474</v>
      </c>
      <c r="H338" s="297"/>
      <c r="I338" s="188" t="s">
        <v>566</v>
      </c>
      <c r="J338" s="312"/>
      <c r="K338" s="206"/>
      <c r="L338" s="206"/>
      <c r="M338" s="206"/>
      <c r="N338" s="206"/>
      <c r="O338" s="206"/>
      <c r="P338" s="206"/>
      <c r="Q338" s="206"/>
      <c r="R338" s="206"/>
      <c r="S338" s="206"/>
      <c r="T338" s="206"/>
    </row>
    <row r="339" spans="1:83" s="182" customFormat="1" ht="45">
      <c r="A339" s="1277"/>
      <c r="B339" s="206"/>
      <c r="C339" s="206"/>
      <c r="D339" s="206"/>
      <c r="F339" s="313" t="e">
        <f ca="1">"4."&amp;mergeValue(A339)</f>
        <v>#NAME?</v>
      </c>
      <c r="G339" s="389" t="s">
        <v>475</v>
      </c>
      <c r="H339" s="298" t="s">
        <v>449</v>
      </c>
      <c r="I339" s="188"/>
      <c r="J339" s="312"/>
      <c r="K339" s="206"/>
      <c r="L339" s="206"/>
      <c r="M339" s="206"/>
      <c r="N339" s="206"/>
      <c r="O339" s="206"/>
      <c r="P339" s="206"/>
      <c r="Q339" s="206"/>
      <c r="R339" s="206"/>
      <c r="S339" s="206"/>
      <c r="T339" s="206"/>
    </row>
    <row r="340" spans="1:83" s="182" customFormat="1" ht="101.25">
      <c r="A340" s="1277"/>
      <c r="B340" s="1277">
        <v>1</v>
      </c>
      <c r="C340" s="319"/>
      <c r="D340" s="319"/>
      <c r="F340" s="313" t="e">
        <f ca="1">"4."&amp;mergeValue(A340) &amp;"."&amp;mergeValue(B340)</f>
        <v>#NAME?</v>
      </c>
      <c r="G340" s="304" t="s">
        <v>570</v>
      </c>
      <c r="H340" s="297" t="str">
        <f>IF(region_name="","",region_name)</f>
        <v>Республика Татарстан</v>
      </c>
      <c r="I340" s="188" t="s">
        <v>478</v>
      </c>
      <c r="J340" s="312"/>
      <c r="K340" s="206"/>
      <c r="L340" s="206"/>
      <c r="M340" s="206"/>
      <c r="N340" s="206"/>
      <c r="O340" s="206"/>
      <c r="P340" s="206"/>
      <c r="Q340" s="206"/>
      <c r="R340" s="206"/>
      <c r="S340" s="206"/>
      <c r="T340" s="206"/>
    </row>
    <row r="341" spans="1:83" s="182" customFormat="1" ht="191.25">
      <c r="A341" s="1277"/>
      <c r="B341" s="1277"/>
      <c r="C341" s="1277">
        <v>1</v>
      </c>
      <c r="D341" s="319"/>
      <c r="F341" s="313" t="e">
        <f ca="1">"4."&amp;mergeValue(A341) &amp;"."&amp;mergeValue(B341)&amp;"."&amp;mergeValue(C341)</f>
        <v>#NAME?</v>
      </c>
      <c r="G341" s="318" t="s">
        <v>476</v>
      </c>
      <c r="H341" s="297"/>
      <c r="I341" s="188" t="s">
        <v>479</v>
      </c>
      <c r="J341" s="312"/>
      <c r="K341" s="206"/>
      <c r="L341" s="206"/>
      <c r="M341" s="206"/>
      <c r="N341" s="206"/>
      <c r="O341" s="206"/>
      <c r="P341" s="206"/>
      <c r="Q341" s="206"/>
      <c r="R341" s="206"/>
      <c r="S341" s="206"/>
      <c r="T341" s="206"/>
    </row>
    <row r="342" spans="1:83" s="182" customFormat="1" ht="33.75" customHeight="1">
      <c r="A342" s="1277"/>
      <c r="B342" s="1277"/>
      <c r="C342" s="1277"/>
      <c r="D342" s="319">
        <v>1</v>
      </c>
      <c r="F342" s="313" t="e">
        <f ca="1">"4."&amp;mergeValue(A342) &amp;"."&amp;mergeValue(B342)&amp;"."&amp;mergeValue(C342)&amp;"."&amp;mergeValue(D342)</f>
        <v>#NAME?</v>
      </c>
      <c r="G342" s="392" t="s">
        <v>477</v>
      </c>
      <c r="H342" s="297"/>
      <c r="I342" s="1278" t="s">
        <v>569</v>
      </c>
      <c r="J342" s="312"/>
      <c r="K342" s="206"/>
      <c r="L342" s="206"/>
      <c r="M342" s="206"/>
      <c r="N342" s="206"/>
      <c r="O342" s="206"/>
      <c r="P342" s="206"/>
      <c r="Q342" s="206"/>
      <c r="R342" s="206"/>
      <c r="S342" s="206"/>
      <c r="T342" s="206"/>
    </row>
    <row r="343" spans="1:83" s="182" customFormat="1" ht="18.75">
      <c r="A343" s="1277"/>
      <c r="B343" s="1277"/>
      <c r="C343" s="1277"/>
      <c r="D343" s="319"/>
      <c r="F343" s="396"/>
      <c r="G343" s="397" t="s">
        <v>4</v>
      </c>
      <c r="H343" s="398"/>
      <c r="I343" s="1278"/>
      <c r="J343" s="312"/>
      <c r="K343" s="206"/>
      <c r="L343" s="206"/>
      <c r="M343" s="206"/>
      <c r="N343" s="206"/>
      <c r="O343" s="206"/>
      <c r="P343" s="206"/>
      <c r="Q343" s="206"/>
      <c r="R343" s="206"/>
      <c r="S343" s="206"/>
      <c r="T343" s="206"/>
    </row>
    <row r="344" spans="1:83" s="182" customFormat="1" ht="18.75">
      <c r="A344" s="1277"/>
      <c r="B344" s="1277"/>
      <c r="C344" s="319"/>
      <c r="D344" s="319"/>
      <c r="F344" s="315"/>
      <c r="G344" s="142" t="s">
        <v>401</v>
      </c>
      <c r="H344" s="316"/>
      <c r="I344" s="317"/>
      <c r="J344" s="312"/>
      <c r="K344" s="206"/>
      <c r="L344" s="206"/>
      <c r="M344" s="206"/>
      <c r="N344" s="206"/>
      <c r="O344" s="206"/>
      <c r="P344" s="206"/>
      <c r="Q344" s="206"/>
      <c r="R344" s="206"/>
      <c r="S344" s="206"/>
      <c r="T344" s="206"/>
    </row>
    <row r="345" spans="1:83" s="182" customFormat="1" ht="18.75">
      <c r="A345" s="1277"/>
      <c r="B345" s="206"/>
      <c r="C345" s="206"/>
      <c r="D345" s="206"/>
      <c r="F345" s="315"/>
      <c r="G345" s="148" t="s">
        <v>483</v>
      </c>
      <c r="H345" s="316"/>
      <c r="I345" s="317"/>
      <c r="J345" s="312"/>
      <c r="K345" s="206"/>
      <c r="L345" s="206"/>
      <c r="M345" s="206"/>
      <c r="N345" s="206"/>
      <c r="O345" s="206"/>
      <c r="P345" s="206"/>
      <c r="Q345" s="206"/>
      <c r="R345" s="206"/>
      <c r="S345" s="206"/>
      <c r="T345" s="206"/>
    </row>
    <row r="346" spans="1:83" s="182" customFormat="1" ht="18.75">
      <c r="A346" s="206"/>
      <c r="B346" s="206"/>
      <c r="C346" s="206"/>
      <c r="D346" s="206"/>
      <c r="F346" s="315"/>
      <c r="G346" s="158" t="s">
        <v>482</v>
      </c>
      <c r="H346" s="316"/>
      <c r="I346" s="317"/>
      <c r="J346" s="312"/>
      <c r="K346" s="206"/>
      <c r="L346" s="206"/>
      <c r="M346" s="206"/>
      <c r="N346" s="206"/>
      <c r="O346" s="206"/>
      <c r="P346" s="206"/>
      <c r="Q346" s="206"/>
      <c r="R346" s="206"/>
      <c r="S346" s="206"/>
      <c r="T346" s="206"/>
    </row>
    <row r="349" spans="1:83" s="1071" customFormat="1" ht="17.100000000000001" customHeight="1">
      <c r="A349" s="1073" t="s">
        <v>701</v>
      </c>
      <c r="B349" s="1073"/>
      <c r="C349" s="1073"/>
      <c r="D349" s="1073"/>
      <c r="E349" s="1073"/>
      <c r="F349" s="1073"/>
      <c r="G349" s="1073"/>
      <c r="H349" s="1073"/>
      <c r="I349" s="1073"/>
      <c r="J349" s="1073"/>
      <c r="K349" s="1073"/>
      <c r="L349" s="1073"/>
      <c r="M349" s="1073"/>
      <c r="N349" s="1073"/>
      <c r="O349" s="1073"/>
      <c r="P349" s="1073"/>
      <c r="Q349" s="1073"/>
      <c r="R349" s="1073"/>
      <c r="S349" s="1073"/>
      <c r="T349" s="1073"/>
      <c r="U349" s="1073"/>
      <c r="V349" s="1073"/>
      <c r="W349" s="1073"/>
      <c r="X349" s="1073"/>
      <c r="Y349" s="1073"/>
      <c r="Z349" s="1073"/>
      <c r="AA349" s="1073"/>
      <c r="AB349" s="1073"/>
      <c r="AC349" s="1073"/>
      <c r="AD349" s="1073"/>
      <c r="AE349" s="1073"/>
      <c r="AF349" s="1073"/>
      <c r="AG349" s="1073"/>
      <c r="AH349" s="1073"/>
      <c r="AI349" s="1073"/>
      <c r="AJ349" s="1073"/>
      <c r="AK349" s="1073"/>
      <c r="AL349" s="1073"/>
      <c r="AM349" s="1073"/>
      <c r="AN349" s="1073"/>
      <c r="AO349" s="1073"/>
      <c r="AP349" s="1073"/>
      <c r="AQ349" s="1073"/>
      <c r="AR349" s="1073"/>
      <c r="AS349" s="1073"/>
      <c r="AT349" s="1073"/>
      <c r="AU349" s="1073"/>
      <c r="AV349" s="1073"/>
      <c r="AW349" s="1073"/>
      <c r="AX349" s="1073"/>
      <c r="AY349" s="1073"/>
      <c r="AZ349" s="1073"/>
      <c r="BA349" s="1073"/>
      <c r="BB349" s="1073"/>
      <c r="BC349" s="1073"/>
      <c r="BD349" s="1073"/>
      <c r="BE349" s="1073"/>
      <c r="BF349" s="1073"/>
      <c r="BG349" s="1073"/>
      <c r="BH349" s="1073"/>
      <c r="BI349" s="1073"/>
      <c r="BJ349" s="1073"/>
      <c r="BK349" s="1073"/>
      <c r="BL349" s="1073"/>
      <c r="BM349" s="1073"/>
      <c r="BN349" s="1073"/>
      <c r="BO349" s="1073"/>
      <c r="BP349" s="1073"/>
      <c r="BQ349" s="1073"/>
      <c r="BR349" s="1073"/>
      <c r="BS349" s="1073"/>
      <c r="BT349" s="1073"/>
      <c r="BU349" s="1073"/>
      <c r="BV349" s="1073"/>
      <c r="BW349" s="1073"/>
      <c r="BX349" s="1073"/>
      <c r="BY349" s="1073"/>
      <c r="BZ349" s="1073"/>
      <c r="CA349" s="1073"/>
      <c r="CB349" s="1073"/>
      <c r="CC349" s="1073"/>
      <c r="CD349" s="1073"/>
      <c r="CE349" s="1073"/>
    </row>
    <row r="350" spans="1:83" s="1071" customFormat="1" ht="17.100000000000001" customHeight="1"/>
    <row r="351" spans="1:83" s="1071" customFormat="1" ht="17.100000000000001" customHeight="1">
      <c r="A351" s="1083"/>
      <c r="B351" s="1095"/>
      <c r="C351" s="1080"/>
      <c r="D351" s="1096"/>
      <c r="E351" s="1107"/>
      <c r="F351" s="1131"/>
      <c r="G351" s="1111"/>
      <c r="H351" s="1108"/>
      <c r="I351" s="1101"/>
      <c r="J351" s="1101"/>
      <c r="K351" s="1074"/>
      <c r="L351" s="1074"/>
      <c r="M351" s="1074"/>
      <c r="N351" s="1074"/>
      <c r="O351" s="1074"/>
      <c r="P351" s="1074"/>
      <c r="Q351" s="1074"/>
      <c r="R351" s="1074"/>
      <c r="S351" s="1074"/>
      <c r="T351" s="1074"/>
      <c r="U351" s="1074"/>
      <c r="V351" s="1074"/>
      <c r="W351" s="1074"/>
      <c r="X351" s="1074"/>
      <c r="Y351" s="1074"/>
      <c r="Z351" s="1074"/>
      <c r="AA351" s="1074"/>
      <c r="AB351" s="1074"/>
      <c r="AC351" s="1074"/>
      <c r="AD351" s="1074"/>
      <c r="AE351" s="1074"/>
      <c r="AF351" s="1074"/>
      <c r="AG351" s="1074"/>
      <c r="AH351" s="1074"/>
      <c r="AI351" s="1074"/>
      <c r="AJ351" s="1074"/>
      <c r="AK351" s="1074"/>
      <c r="AL351" s="1074"/>
      <c r="AM351" s="1074"/>
      <c r="AN351" s="1074"/>
      <c r="AO351" s="1074"/>
      <c r="AP351" s="1074"/>
      <c r="AQ351" s="1074"/>
      <c r="AR351" s="1074"/>
      <c r="AS351" s="1074"/>
      <c r="AT351" s="1074"/>
      <c r="AU351" s="1074"/>
      <c r="AV351" s="1074"/>
      <c r="AW351" s="1074"/>
      <c r="AX351" s="1074"/>
      <c r="AY351" s="1074"/>
      <c r="AZ351" s="1074"/>
      <c r="BA351" s="1074"/>
      <c r="BB351" s="1074"/>
      <c r="BC351" s="1074"/>
      <c r="BD351" s="1074"/>
      <c r="BE351" s="1074"/>
      <c r="BF351" s="1074"/>
      <c r="BG351" s="1074"/>
      <c r="BH351" s="1074"/>
      <c r="BI351" s="1074"/>
      <c r="BJ351" s="1074"/>
      <c r="BK351" s="1074"/>
      <c r="BL351" s="1074"/>
      <c r="BM351" s="1074"/>
      <c r="BN351" s="1074"/>
      <c r="BO351" s="1074"/>
      <c r="BP351" s="1074"/>
      <c r="BQ351" s="1074"/>
      <c r="BR351" s="1074"/>
      <c r="BS351" s="1074"/>
      <c r="BT351" s="1074"/>
      <c r="BU351" s="1074"/>
      <c r="BV351" s="1074"/>
      <c r="BW351" s="1074"/>
      <c r="BX351" s="1074"/>
      <c r="BY351" s="1074"/>
      <c r="BZ351" s="1074"/>
      <c r="CA351" s="1074"/>
      <c r="CB351" s="1074"/>
      <c r="CC351" s="1074"/>
      <c r="CD351" s="1074"/>
      <c r="CE351" s="1074"/>
    </row>
    <row r="352" spans="1:83" s="1071" customFormat="1" ht="17.100000000000001" customHeight="1"/>
    <row r="353" spans="1:83" s="1071" customFormat="1" ht="17.100000000000001" customHeight="1"/>
    <row r="354" spans="1:83" s="1071" customFormat="1" ht="17.100000000000001" customHeight="1">
      <c r="A354" s="1073" t="s">
        <v>702</v>
      </c>
      <c r="B354" s="1073"/>
      <c r="C354" s="1073"/>
      <c r="D354" s="1073"/>
      <c r="E354" s="1073"/>
      <c r="F354" s="1073"/>
      <c r="G354" s="1073"/>
      <c r="H354" s="1073"/>
      <c r="I354" s="1073"/>
      <c r="J354" s="1073"/>
      <c r="K354" s="1073"/>
      <c r="L354" s="1073"/>
      <c r="M354" s="1073"/>
      <c r="N354" s="1073"/>
      <c r="O354" s="1073"/>
      <c r="P354" s="1073"/>
      <c r="Q354" s="1073"/>
      <c r="R354" s="1073"/>
      <c r="S354" s="1073"/>
      <c r="T354" s="1073"/>
      <c r="U354" s="1073"/>
      <c r="V354" s="1073"/>
      <c r="W354" s="1073"/>
      <c r="X354" s="1073"/>
      <c r="Y354" s="1073"/>
      <c r="Z354" s="1073"/>
      <c r="AA354" s="1073"/>
      <c r="AB354" s="1073"/>
      <c r="AC354" s="1073"/>
      <c r="AD354" s="1073"/>
      <c r="AE354" s="1073"/>
      <c r="AF354" s="1073"/>
      <c r="AG354" s="1073"/>
      <c r="AH354" s="1073"/>
      <c r="AI354" s="1073"/>
      <c r="AJ354" s="1073"/>
      <c r="AK354" s="1073"/>
      <c r="AL354" s="1073"/>
      <c r="AM354" s="1073"/>
      <c r="AN354" s="1073"/>
      <c r="AO354" s="1073"/>
      <c r="AP354" s="1073"/>
      <c r="AQ354" s="1073"/>
      <c r="AR354" s="1073"/>
      <c r="AS354" s="1073"/>
      <c r="AT354" s="1073"/>
      <c r="AU354" s="1073"/>
      <c r="AV354" s="1073"/>
      <c r="AW354" s="1073"/>
      <c r="AX354" s="1073"/>
      <c r="AY354" s="1073"/>
      <c r="AZ354" s="1073"/>
      <c r="BA354" s="1073"/>
      <c r="BB354" s="1073"/>
      <c r="BC354" s="1073"/>
      <c r="BD354" s="1073"/>
      <c r="BE354" s="1073"/>
      <c r="BF354" s="1073"/>
      <c r="BG354" s="1073"/>
      <c r="BH354" s="1073"/>
      <c r="BI354" s="1073"/>
      <c r="BJ354" s="1073"/>
      <c r="BK354" s="1073"/>
      <c r="BL354" s="1073"/>
      <c r="BM354" s="1073"/>
      <c r="BN354" s="1073"/>
      <c r="BO354" s="1073"/>
      <c r="BP354" s="1073"/>
      <c r="BQ354" s="1073"/>
      <c r="BR354" s="1073"/>
      <c r="BS354" s="1073"/>
      <c r="BT354" s="1073"/>
      <c r="BU354" s="1073"/>
      <c r="BV354" s="1073"/>
      <c r="BW354" s="1073"/>
      <c r="BX354" s="1073"/>
      <c r="BY354" s="1073"/>
      <c r="BZ354" s="1073"/>
      <c r="CA354" s="1073"/>
      <c r="CB354" s="1073"/>
      <c r="CC354" s="1073"/>
      <c r="CD354" s="1073"/>
      <c r="CE354" s="1073"/>
    </row>
    <row r="355" spans="1:83" s="1071" customFormat="1" ht="17.100000000000001" customHeight="1"/>
    <row r="356" spans="1:83" s="1071" customFormat="1" ht="17.100000000000001" customHeight="1">
      <c r="A356" s="1106"/>
      <c r="B356" s="1095"/>
      <c r="C356" s="1080"/>
      <c r="D356" s="1361"/>
      <c r="E356" s="1357"/>
      <c r="F356" s="1358"/>
      <c r="G356" s="1109"/>
      <c r="H356" s="1168"/>
      <c r="I356" s="1166"/>
      <c r="J356" s="1131"/>
      <c r="K356" s="1109" t="s">
        <v>449</v>
      </c>
      <c r="L356" s="1278" t="s">
        <v>703</v>
      </c>
      <c r="M356" s="1156"/>
      <c r="N356" s="1101"/>
      <c r="O356" s="1101"/>
      <c r="P356" s="1074"/>
      <c r="Q356" s="1074"/>
      <c r="R356" s="1074"/>
      <c r="S356" s="1074"/>
      <c r="T356" s="1074"/>
      <c r="U356" s="1074"/>
      <c r="V356" s="1074"/>
      <c r="W356" s="1074"/>
      <c r="X356" s="1074"/>
      <c r="Y356" s="1074"/>
      <c r="Z356" s="1074"/>
      <c r="AA356" s="1074"/>
      <c r="AB356" s="1074"/>
      <c r="AC356" s="1074"/>
      <c r="AD356" s="1074"/>
      <c r="AE356" s="1074"/>
      <c r="AF356" s="1074"/>
      <c r="AG356" s="1074"/>
      <c r="AH356" s="1074"/>
      <c r="AI356" s="1074"/>
      <c r="AJ356" s="1074"/>
      <c r="AK356" s="1074"/>
      <c r="AL356" s="1074"/>
      <c r="AM356" s="1074"/>
      <c r="AN356" s="1074"/>
      <c r="AO356" s="1074"/>
      <c r="AP356" s="1074"/>
      <c r="AQ356" s="1074"/>
      <c r="AR356" s="1074"/>
      <c r="AS356" s="1074"/>
      <c r="AT356" s="1074"/>
      <c r="AU356" s="1074"/>
      <c r="AV356" s="1074"/>
      <c r="AW356" s="1074"/>
      <c r="AX356" s="1074"/>
      <c r="AY356" s="1074"/>
      <c r="AZ356" s="1074"/>
      <c r="BA356" s="1074"/>
      <c r="BB356" s="1074"/>
      <c r="BC356" s="1074"/>
      <c r="BD356" s="1074"/>
      <c r="BE356" s="1074"/>
      <c r="BF356" s="1074"/>
      <c r="BG356" s="1074"/>
      <c r="BH356" s="1074"/>
      <c r="BI356" s="1074"/>
      <c r="BJ356" s="1074"/>
      <c r="BK356" s="1074"/>
      <c r="BL356" s="1074"/>
      <c r="BM356" s="1074"/>
      <c r="BN356" s="1074"/>
      <c r="BO356" s="1074"/>
      <c r="BP356" s="1074"/>
      <c r="BQ356" s="1074"/>
      <c r="BR356" s="1074"/>
      <c r="BS356" s="1074"/>
      <c r="BT356" s="1074"/>
      <c r="BU356" s="1074"/>
      <c r="BV356" s="1074"/>
      <c r="BW356" s="1074"/>
      <c r="BX356" s="1074"/>
      <c r="BY356" s="1074"/>
      <c r="BZ356" s="1074"/>
      <c r="CA356" s="1074"/>
      <c r="CB356" s="1074"/>
      <c r="CC356" s="1074"/>
      <c r="CD356" s="1074"/>
      <c r="CE356" s="1074"/>
    </row>
    <row r="357" spans="1:83" s="1071" customFormat="1" ht="17.100000000000001" customHeight="1">
      <c r="A357" s="1106"/>
      <c r="B357" s="1095"/>
      <c r="C357" s="1080"/>
      <c r="D357" s="1361"/>
      <c r="E357" s="1357"/>
      <c r="F357" s="1358"/>
      <c r="G357" s="1086"/>
      <c r="H357" s="1153" t="s">
        <v>274</v>
      </c>
      <c r="I357" s="1148"/>
      <c r="J357" s="1148"/>
      <c r="K357" s="1146"/>
      <c r="L357" s="1278"/>
      <c r="M357" s="1156"/>
      <c r="N357" s="1101"/>
      <c r="O357" s="1101"/>
      <c r="P357" s="1074"/>
      <c r="Q357" s="1074"/>
      <c r="R357" s="1074"/>
      <c r="S357" s="1074"/>
      <c r="T357" s="1074"/>
      <c r="U357" s="1074"/>
      <c r="V357" s="1074"/>
      <c r="W357" s="1074"/>
      <c r="X357" s="1074"/>
      <c r="Y357" s="1074"/>
      <c r="Z357" s="1074"/>
      <c r="AA357" s="1074"/>
      <c r="AB357" s="1074"/>
      <c r="AC357" s="1074"/>
      <c r="AD357" s="1074"/>
      <c r="AE357" s="1074"/>
      <c r="AF357" s="1074"/>
      <c r="AG357" s="1074"/>
      <c r="AH357" s="1074"/>
      <c r="AI357" s="1074"/>
      <c r="AJ357" s="1074"/>
      <c r="AK357" s="1074"/>
      <c r="AL357" s="1074"/>
      <c r="AM357" s="1074"/>
      <c r="AN357" s="1074"/>
      <c r="AO357" s="1074"/>
      <c r="AP357" s="1074"/>
      <c r="AQ357" s="1074"/>
      <c r="AR357" s="1074"/>
      <c r="AS357" s="1074"/>
      <c r="AT357" s="1074"/>
      <c r="AU357" s="1074"/>
      <c r="AV357" s="1074"/>
      <c r="AW357" s="1074"/>
      <c r="AX357" s="1074"/>
      <c r="AY357" s="1074"/>
      <c r="AZ357" s="1074"/>
      <c r="BA357" s="1074"/>
      <c r="BB357" s="1074"/>
      <c r="BC357" s="1074"/>
      <c r="BD357" s="1074"/>
      <c r="BE357" s="1074"/>
      <c r="BF357" s="1074"/>
      <c r="BG357" s="1074"/>
      <c r="BH357" s="1074"/>
      <c r="BI357" s="1074"/>
      <c r="BJ357" s="1074"/>
      <c r="BK357" s="1074"/>
      <c r="BL357" s="1074"/>
      <c r="BM357" s="1074"/>
      <c r="BN357" s="1074"/>
      <c r="BO357" s="1074"/>
      <c r="BP357" s="1074"/>
      <c r="BQ357" s="1074"/>
      <c r="BR357" s="1074"/>
      <c r="BS357" s="1074"/>
      <c r="BT357" s="1074"/>
      <c r="BU357" s="1074"/>
      <c r="BV357" s="1074"/>
      <c r="BW357" s="1074"/>
      <c r="BX357" s="1074"/>
      <c r="BY357" s="1074"/>
      <c r="BZ357" s="1074"/>
      <c r="CA357" s="1074"/>
      <c r="CB357" s="1074"/>
      <c r="CC357" s="1074"/>
      <c r="CD357" s="1074"/>
      <c r="CE357" s="1074"/>
    </row>
    <row r="358" spans="1:83" s="1071" customFormat="1" ht="17.100000000000001" customHeight="1"/>
    <row r="359" spans="1:83" s="1071" customFormat="1" ht="17.100000000000001" customHeight="1"/>
    <row r="360" spans="1:83" s="1071" customFormat="1" ht="17.100000000000001" customHeight="1">
      <c r="A360" s="1073" t="s">
        <v>704</v>
      </c>
      <c r="B360" s="1073"/>
      <c r="C360" s="1073"/>
      <c r="D360" s="1073"/>
      <c r="E360" s="1073"/>
      <c r="F360" s="1073"/>
      <c r="G360" s="1073"/>
      <c r="H360" s="1073"/>
      <c r="I360" s="1073"/>
      <c r="J360" s="1073"/>
      <c r="K360" s="1073"/>
      <c r="L360" s="1073"/>
      <c r="M360" s="1073"/>
      <c r="N360" s="1073"/>
      <c r="O360" s="1073"/>
    </row>
    <row r="361" spans="1:83" s="1071" customFormat="1" ht="17.100000000000001" customHeight="1"/>
    <row r="362" spans="1:83" s="1071" customFormat="1" ht="17.100000000000001" customHeight="1">
      <c r="A362" s="1106"/>
      <c r="B362" s="1095"/>
      <c r="C362" s="1080"/>
      <c r="D362" s="1361"/>
      <c r="E362" s="1357"/>
      <c r="F362" s="1358"/>
      <c r="G362" s="1109"/>
      <c r="H362" s="1168"/>
      <c r="I362" s="1166"/>
      <c r="J362" s="1172"/>
      <c r="K362" s="1109" t="s">
        <v>449</v>
      </c>
      <c r="L362" s="1278" t="s">
        <v>703</v>
      </c>
      <c r="M362" s="1156"/>
      <c r="N362" s="1101"/>
      <c r="O362" s="1101"/>
    </row>
    <row r="363" spans="1:83" s="1071" customFormat="1" ht="17.100000000000001" customHeight="1">
      <c r="A363" s="1106"/>
      <c r="B363" s="1095"/>
      <c r="C363" s="1080"/>
      <c r="D363" s="1361"/>
      <c r="E363" s="1357"/>
      <c r="F363" s="1358"/>
      <c r="G363" s="1086"/>
      <c r="H363" s="1153" t="s">
        <v>274</v>
      </c>
      <c r="I363" s="1148"/>
      <c r="J363" s="1148"/>
      <c r="K363" s="1146"/>
      <c r="L363" s="1278"/>
      <c r="M363" s="1156"/>
      <c r="N363" s="1101"/>
      <c r="O363" s="1101"/>
    </row>
    <row r="364" spans="1:83" s="1071" customFormat="1" ht="17.100000000000001" customHeight="1"/>
    <row r="365" spans="1:83" s="1071" customFormat="1" ht="17.100000000000001" customHeight="1"/>
    <row r="366" spans="1:83" s="1071" customFormat="1" ht="17.100000000000001" customHeight="1">
      <c r="A366" s="1073" t="s">
        <v>705</v>
      </c>
      <c r="B366" s="1073"/>
      <c r="C366" s="1073"/>
      <c r="D366" s="1073"/>
      <c r="E366" s="1073"/>
      <c r="F366" s="1073"/>
      <c r="G366" s="1073"/>
      <c r="H366" s="1073"/>
      <c r="I366" s="1073"/>
      <c r="J366" s="1073"/>
      <c r="K366" s="1073"/>
      <c r="L366" s="1073"/>
      <c r="M366" s="1073"/>
      <c r="N366" s="1073"/>
      <c r="O366" s="1073"/>
    </row>
    <row r="367" spans="1:83" s="1071" customFormat="1" ht="17.100000000000001" customHeight="1"/>
    <row r="368" spans="1:83" s="1071" customFormat="1" ht="17.100000000000001" customHeight="1">
      <c r="A368" s="1106"/>
      <c r="B368" s="1095"/>
      <c r="C368" s="1080"/>
      <c r="D368" s="1096"/>
      <c r="E368" s="1161"/>
      <c r="F368" s="1162"/>
      <c r="G368" s="1109"/>
      <c r="H368" s="1168"/>
      <c r="I368" s="1166"/>
      <c r="J368" s="1131"/>
      <c r="K368" s="1109" t="s">
        <v>449</v>
      </c>
      <c r="L368" s="1132"/>
      <c r="M368" s="1156"/>
      <c r="N368" s="1101"/>
      <c r="O368" s="1101"/>
    </row>
    <row r="369" spans="1:15" s="1071" customFormat="1" ht="17.100000000000001" customHeight="1"/>
    <row r="370" spans="1:15" s="1071" customFormat="1" ht="17.100000000000001" customHeight="1"/>
    <row r="371" spans="1:15" s="1071" customFormat="1" ht="17.100000000000001" customHeight="1">
      <c r="A371" s="1073" t="s">
        <v>706</v>
      </c>
      <c r="B371" s="1073"/>
      <c r="C371" s="1073"/>
      <c r="D371" s="1073"/>
      <c r="E371" s="1073"/>
      <c r="F371" s="1073"/>
      <c r="G371" s="1073"/>
      <c r="H371" s="1073"/>
      <c r="I371" s="1073"/>
      <c r="J371" s="1073"/>
      <c r="K371" s="1073"/>
      <c r="L371" s="1073"/>
      <c r="M371" s="1073"/>
      <c r="N371" s="1073"/>
      <c r="O371" s="1073"/>
    </row>
    <row r="372" spans="1:15" s="1071" customFormat="1" ht="17.100000000000001" customHeight="1"/>
    <row r="373" spans="1:15" s="1071" customFormat="1" ht="17.100000000000001" customHeight="1">
      <c r="A373" s="1106"/>
      <c r="B373" s="1095"/>
      <c r="C373" s="1080"/>
      <c r="D373" s="1096"/>
      <c r="E373" s="1161"/>
      <c r="F373" s="1162"/>
      <c r="G373" s="1109"/>
      <c r="H373" s="1168"/>
      <c r="I373" s="1166"/>
      <c r="J373" s="1172"/>
      <c r="K373" s="1109" t="s">
        <v>449</v>
      </c>
      <c r="L373" s="1132"/>
      <c r="M373" s="1156"/>
      <c r="N373" s="1101"/>
      <c r="O373" s="1101"/>
    </row>
  </sheetData>
  <sheetProtection formatColumns="0" formatRows="0"/>
  <dataConsolidate link="1"/>
  <mergeCells count="294">
    <mergeCell ref="O72:V72"/>
    <mergeCell ref="R131:R132"/>
    <mergeCell ref="R73:R74"/>
    <mergeCell ref="S73:S74"/>
    <mergeCell ref="O88:V88"/>
    <mergeCell ref="U149:U150"/>
    <mergeCell ref="O31:V31"/>
    <mergeCell ref="O32:V32"/>
    <mergeCell ref="O33:V33"/>
    <mergeCell ref="O34:V34"/>
    <mergeCell ref="O35:V35"/>
    <mergeCell ref="O36:V36"/>
    <mergeCell ref="O67:V67"/>
    <mergeCell ref="O68:V68"/>
    <mergeCell ref="O69:V69"/>
    <mergeCell ref="O49:V49"/>
    <mergeCell ref="O50:V50"/>
    <mergeCell ref="O51:V51"/>
    <mergeCell ref="O52:V52"/>
    <mergeCell ref="O53:V53"/>
    <mergeCell ref="O54:V54"/>
    <mergeCell ref="O146:V146"/>
    <mergeCell ref="O148:V148"/>
    <mergeCell ref="E107:E114"/>
    <mergeCell ref="A103:A118"/>
    <mergeCell ref="B104:B117"/>
    <mergeCell ref="C105:C116"/>
    <mergeCell ref="O128:V128"/>
    <mergeCell ref="O130:V130"/>
    <mergeCell ref="T131:T132"/>
    <mergeCell ref="T73:T74"/>
    <mergeCell ref="D70:D77"/>
    <mergeCell ref="E71:E76"/>
    <mergeCell ref="O85:V85"/>
    <mergeCell ref="O86:V86"/>
    <mergeCell ref="O87:V87"/>
    <mergeCell ref="O89:V89"/>
    <mergeCell ref="O90:V90"/>
    <mergeCell ref="J109:J112"/>
    <mergeCell ref="F90:F93"/>
    <mergeCell ref="J90:J93"/>
    <mergeCell ref="O103:AA103"/>
    <mergeCell ref="O104:AA104"/>
    <mergeCell ref="O105:AA105"/>
    <mergeCell ref="Y109:Y111"/>
    <mergeCell ref="O70:V70"/>
    <mergeCell ref="O71:V71"/>
    <mergeCell ref="A238:A251"/>
    <mergeCell ref="B239:B250"/>
    <mergeCell ref="C240:C249"/>
    <mergeCell ref="D241:D248"/>
    <mergeCell ref="E242:E247"/>
    <mergeCell ref="I242:I247"/>
    <mergeCell ref="F243:F246"/>
    <mergeCell ref="U131:U132"/>
    <mergeCell ref="S131:S132"/>
    <mergeCell ref="D196:D201"/>
    <mergeCell ref="E197:E200"/>
    <mergeCell ref="S211:S212"/>
    <mergeCell ref="O179:W179"/>
    <mergeCell ref="O180:W180"/>
    <mergeCell ref="O181:W181"/>
    <mergeCell ref="O182:W182"/>
    <mergeCell ref="N193:AF193"/>
    <mergeCell ref="N194:AF194"/>
    <mergeCell ref="K197:K200"/>
    <mergeCell ref="A220:A233"/>
    <mergeCell ref="W149:W151"/>
    <mergeCell ref="O221:V221"/>
    <mergeCell ref="O222:V222"/>
    <mergeCell ref="O223:V223"/>
    <mergeCell ref="A337:A345"/>
    <mergeCell ref="C341:C343"/>
    <mergeCell ref="I342:I343"/>
    <mergeCell ref="H302:H303"/>
    <mergeCell ref="B340:B344"/>
    <mergeCell ref="C297:C298"/>
    <mergeCell ref="C302:C303"/>
    <mergeCell ref="F302:F303"/>
    <mergeCell ref="G302:G303"/>
    <mergeCell ref="A49:A62"/>
    <mergeCell ref="B50:B61"/>
    <mergeCell ref="C51:C60"/>
    <mergeCell ref="D52:D59"/>
    <mergeCell ref="C69:C78"/>
    <mergeCell ref="I165:I170"/>
    <mergeCell ref="C195:C202"/>
    <mergeCell ref="I108:I113"/>
    <mergeCell ref="W131:W133"/>
    <mergeCell ref="A85:A98"/>
    <mergeCell ref="B86:B97"/>
    <mergeCell ref="C87:C96"/>
    <mergeCell ref="D88:D95"/>
    <mergeCell ref="E89:E94"/>
    <mergeCell ref="O125:V125"/>
    <mergeCell ref="A143:A156"/>
    <mergeCell ref="A179:A188"/>
    <mergeCell ref="B180:B187"/>
    <mergeCell ref="C181:C186"/>
    <mergeCell ref="D182:D185"/>
    <mergeCell ref="A193:A204"/>
    <mergeCell ref="I129:I134"/>
    <mergeCell ref="D106:D115"/>
    <mergeCell ref="F166:F169"/>
    <mergeCell ref="A31:A44"/>
    <mergeCell ref="B32:B43"/>
    <mergeCell ref="C33:C42"/>
    <mergeCell ref="D34:D41"/>
    <mergeCell ref="D297:D298"/>
    <mergeCell ref="E297:E298"/>
    <mergeCell ref="A161:A174"/>
    <mergeCell ref="B162:B173"/>
    <mergeCell ref="C163:C172"/>
    <mergeCell ref="D164:D171"/>
    <mergeCell ref="E165:E170"/>
    <mergeCell ref="E129:E134"/>
    <mergeCell ref="B144:B155"/>
    <mergeCell ref="C145:C154"/>
    <mergeCell ref="D146:D153"/>
    <mergeCell ref="E147:E152"/>
    <mergeCell ref="A125:A138"/>
    <mergeCell ref="B126:B137"/>
    <mergeCell ref="C127:C136"/>
    <mergeCell ref="D128:D135"/>
    <mergeCell ref="E53:E58"/>
    <mergeCell ref="A67:A80"/>
    <mergeCell ref="B68:B79"/>
    <mergeCell ref="B194:B203"/>
    <mergeCell ref="M9:M11"/>
    <mergeCell ref="F15:F19"/>
    <mergeCell ref="G9:G13"/>
    <mergeCell ref="H9:H12"/>
    <mergeCell ref="G15:G19"/>
    <mergeCell ref="W27:W29"/>
    <mergeCell ref="R37:R38"/>
    <mergeCell ref="T37:T38"/>
    <mergeCell ref="P28:Q28"/>
    <mergeCell ref="W37:W39"/>
    <mergeCell ref="O28:O29"/>
    <mergeCell ref="O30:U30"/>
    <mergeCell ref="U27:U29"/>
    <mergeCell ref="J36:J39"/>
    <mergeCell ref="F36:F39"/>
    <mergeCell ref="I35:I40"/>
    <mergeCell ref="U37:U38"/>
    <mergeCell ref="P9:P10"/>
    <mergeCell ref="Q9:Q10"/>
    <mergeCell ref="R9:R10"/>
    <mergeCell ref="S9:S10"/>
    <mergeCell ref="Q15:Q16"/>
    <mergeCell ref="R15:R16"/>
    <mergeCell ref="S15:S16"/>
    <mergeCell ref="D9:D13"/>
    <mergeCell ref="D15:D19"/>
    <mergeCell ref="S37:S38"/>
    <mergeCell ref="O9:O11"/>
    <mergeCell ref="R27:T28"/>
    <mergeCell ref="I9:I12"/>
    <mergeCell ref="H15:H18"/>
    <mergeCell ref="J15:J18"/>
    <mergeCell ref="K15:K18"/>
    <mergeCell ref="M15:M17"/>
    <mergeCell ref="O15:O17"/>
    <mergeCell ref="L15:L17"/>
    <mergeCell ref="O27:Q27"/>
    <mergeCell ref="S29:T29"/>
    <mergeCell ref="L9:L11"/>
    <mergeCell ref="N15:N17"/>
    <mergeCell ref="E9:E13"/>
    <mergeCell ref="N9:N11"/>
    <mergeCell ref="K9:K12"/>
    <mergeCell ref="J9:J12"/>
    <mergeCell ref="F9:F13"/>
    <mergeCell ref="E15:E19"/>
    <mergeCell ref="I15:I18"/>
    <mergeCell ref="E35:E40"/>
    <mergeCell ref="AB110:AB112"/>
    <mergeCell ref="O127:V127"/>
    <mergeCell ref="O145:V145"/>
    <mergeCell ref="O143:V143"/>
    <mergeCell ref="W109:W111"/>
    <mergeCell ref="X109:X111"/>
    <mergeCell ref="T55:T56"/>
    <mergeCell ref="U55:U56"/>
    <mergeCell ref="R55:R56"/>
    <mergeCell ref="S55:S56"/>
    <mergeCell ref="O144:V144"/>
    <mergeCell ref="R91:R92"/>
    <mergeCell ref="S91:S92"/>
    <mergeCell ref="T91:T92"/>
    <mergeCell ref="U91:U92"/>
    <mergeCell ref="O126:V126"/>
    <mergeCell ref="W91:W93"/>
    <mergeCell ref="Z109:Z111"/>
    <mergeCell ref="W55:W57"/>
    <mergeCell ref="W73:W75"/>
    <mergeCell ref="O106:AA106"/>
    <mergeCell ref="O107:AA107"/>
    <mergeCell ref="O108:AA108"/>
    <mergeCell ref="U73:U74"/>
    <mergeCell ref="AG197:AG201"/>
    <mergeCell ref="L197:L200"/>
    <mergeCell ref="M197:M200"/>
    <mergeCell ref="N197:N200"/>
    <mergeCell ref="O197:O199"/>
    <mergeCell ref="P197:P199"/>
    <mergeCell ref="Q197:Q199"/>
    <mergeCell ref="R197:R199"/>
    <mergeCell ref="S197:S198"/>
    <mergeCell ref="T197:T198"/>
    <mergeCell ref="V197:V198"/>
    <mergeCell ref="AB197:AB198"/>
    <mergeCell ref="AC197:AC198"/>
    <mergeCell ref="AD197:AD198"/>
    <mergeCell ref="AE197:AE198"/>
    <mergeCell ref="U197:U198"/>
    <mergeCell ref="P15:P16"/>
    <mergeCell ref="B221:B232"/>
    <mergeCell ref="C222:C231"/>
    <mergeCell ref="D223:D230"/>
    <mergeCell ref="E224:E229"/>
    <mergeCell ref="F225:F228"/>
    <mergeCell ref="R226:R227"/>
    <mergeCell ref="S226:S227"/>
    <mergeCell ref="F54:F57"/>
    <mergeCell ref="I53:I58"/>
    <mergeCell ref="J54:J57"/>
    <mergeCell ref="F72:F75"/>
    <mergeCell ref="J72:J75"/>
    <mergeCell ref="I71:I76"/>
    <mergeCell ref="F130:F133"/>
    <mergeCell ref="J130:J133"/>
    <mergeCell ref="I88:I95"/>
    <mergeCell ref="G109:G112"/>
    <mergeCell ref="F108:F113"/>
    <mergeCell ref="J166:J169"/>
    <mergeCell ref="F148:F151"/>
    <mergeCell ref="I147:I152"/>
    <mergeCell ref="J148:J151"/>
    <mergeCell ref="Q207:Q209"/>
    <mergeCell ref="U207:U208"/>
    <mergeCell ref="R211:R213"/>
    <mergeCell ref="D356:D357"/>
    <mergeCell ref="E356:E357"/>
    <mergeCell ref="F356:F357"/>
    <mergeCell ref="L356:L357"/>
    <mergeCell ref="D362:D363"/>
    <mergeCell ref="E362:E363"/>
    <mergeCell ref="F362:F363"/>
    <mergeCell ref="L362:L363"/>
    <mergeCell ref="U226:U227"/>
    <mergeCell ref="J243:J246"/>
    <mergeCell ref="J225:J228"/>
    <mergeCell ref="I224:I229"/>
    <mergeCell ref="T226:T227"/>
    <mergeCell ref="O224:V224"/>
    <mergeCell ref="O225:V225"/>
    <mergeCell ref="N211:N214"/>
    <mergeCell ref="Q211:Q213"/>
    <mergeCell ref="O211:O213"/>
    <mergeCell ref="P211:P213"/>
    <mergeCell ref="U211:U212"/>
    <mergeCell ref="V211:V212"/>
    <mergeCell ref="T211:T212"/>
    <mergeCell ref="N195:AF195"/>
    <mergeCell ref="N196:AF196"/>
    <mergeCell ref="O163:V163"/>
    <mergeCell ref="O164:V164"/>
    <mergeCell ref="O165:V165"/>
    <mergeCell ref="O166:V166"/>
    <mergeCell ref="S149:S150"/>
    <mergeCell ref="O161:V161"/>
    <mergeCell ref="O162:V162"/>
    <mergeCell ref="W167:W169"/>
    <mergeCell ref="S167:S168"/>
    <mergeCell ref="T149:T150"/>
    <mergeCell ref="R149:R150"/>
    <mergeCell ref="R167:R168"/>
    <mergeCell ref="T167:T168"/>
    <mergeCell ref="U167:U168"/>
    <mergeCell ref="X183:X185"/>
    <mergeCell ref="W226:W228"/>
    <mergeCell ref="O220:V220"/>
    <mergeCell ref="W244:W246"/>
    <mergeCell ref="R244:R245"/>
    <mergeCell ref="S244:S245"/>
    <mergeCell ref="T244:T245"/>
    <mergeCell ref="U244:U245"/>
    <mergeCell ref="O238:V238"/>
    <mergeCell ref="O239:V239"/>
    <mergeCell ref="O240:V240"/>
    <mergeCell ref="O241:V241"/>
    <mergeCell ref="O242:V242"/>
    <mergeCell ref="O243:V243"/>
  </mergeCells>
  <phoneticPr fontId="9" type="noConversion"/>
  <dataValidations xWindow="636" yWindow="660" count="29">
    <dataValidation type="textLength" operator="lessThanOrEqual" allowBlank="1" showInputMessage="1" showErrorMessage="1" errorTitle="Ошибка" error="Допускается ввод не более 900 символов!" sqref="WWE161:WWE167 K292 WWJ103:WWJ109 I332 E307 WWE85:WWE91 WWE49:WWE56 WWE67:WWE74 WWE125:WWE131 I344:I346 J9:J10 E4 J15:J16 AB211 U260:X260 G312 F277:F278 F281:F282 F285:F288 F273:F274 M264:P264 M268:P268 WWE143:WWE149 WWO193:WWO197 TP179:TP184 G327 E256 F292:H292 I317 E322 E312 E317 G322 I322 I327:I328 E328 WWE31:WWE38 E297:E298 JS31:JS38 TO31:TO38 ADK31:ADK38 ANG31:ANG38 AXC31:AXC38 BGY31:BGY38 BQU31:BQU38 CAQ31:CAQ38 CKM31:CKM38 CUI31:CUI38 DEE31:DEE38 DOA31:DOA38 DXW31:DXW38 EHS31:EHS38 ERO31:ERO38 FBK31:FBK38 FLG31:FLG38 FVC31:FVC38 GEY31:GEY38 GOU31:GOU38 GYQ31:GYQ38 HIM31:HIM38 HSI31:HSI38 ICE31:ICE38 IMA31:IMA38 IVW31:IVW38 JFS31:JFS38 JPO31:JPO38 JZK31:JZK38 KJG31:KJG38 KTC31:KTC38 LCY31:LCY38 LMU31:LMU38 LWQ31:LWQ38 MGM31:MGM38 MQI31:MQI38 NAE31:NAE38 NKA31:NKA38 NTW31:NTW38 ODS31:ODS38 ONO31:ONO38 OXK31:OXK38 PHG31:PHG38 PRC31:PRC38 QAY31:QAY38 QKU31:QKU38 QUQ31:QUQ38 REM31:REM38 ROI31:ROI38 RYE31:RYE38 SIA31:SIA38 SRW31:SRW38 TBS31:TBS38 TLO31:TLO38 TVK31:TVK38 UFG31:UFG38 UPC31:UPC38 UYY31:UYY38 VIU31:VIU38 VSQ31:VSQ38 WCM31:WCM38 WMI31:WMI38 JS49:JS56 TO49:TO56 ADK49:ADK56 ANG49:ANG56 AXC49:AXC56 BGY49:BGY56 BQU49:BQU56 CAQ49:CAQ56 CKM49:CKM56 CUI49:CUI56 DEE49:DEE56 DOA49:DOA56 DXW49:DXW56 EHS49:EHS56 ERO49:ERO56 FBK49:FBK56 FLG49:FLG56 FVC49:FVC56 GEY49:GEY56 GOU49:GOU56 GYQ49:GYQ56 HIM49:HIM56 HSI49:HSI56 ICE49:ICE56 IMA49:IMA56 IVW49:IVW56 JFS49:JFS56 JPO49:JPO56 JZK49:JZK56 KJG49:KJG56 KTC49:KTC56 LCY49:LCY56 LMU49:LMU56 LWQ49:LWQ56 MGM49:MGM56 MQI49:MQI56 NAE49:NAE56 NKA49:NKA56 NTW49:NTW56 ODS49:ODS56 ONO49:ONO56 OXK49:OXK56 PHG49:PHG56 PRC49:PRC56 QAY49:QAY56 QKU49:QKU56 QUQ49:QUQ56 REM49:REM56 ROI49:ROI56 RYE49:RYE56 SIA49:SIA56 SRW49:SRW56 TBS49:TBS56 TLO49:TLO56 TVK49:TVK56 UFG49:UFG56 UPC49:UPC56 UYY49:UYY56 VIU49:VIU56 VSQ49:VSQ56 WCM49:WCM56 WMI49:WMI56 JS67:JS74 TO67:TO74 ADK67:ADK74 ANG67:ANG74 AXC67:AXC74 BGY67:BGY74 BQU67:BQU74 CAQ67:CAQ74 CKM67:CKM74 CUI67:CUI74 DEE67:DEE74 DOA67:DOA74 DXW67:DXW74 EHS67:EHS74 ERO67:ERO74 FBK67:FBK74 FLG67:FLG74 FVC67:FVC74 GEY67:GEY74 GOU67:GOU74 GYQ67:GYQ74 HIM67:HIM74 HSI67:HSI74 ICE67:ICE74 IMA67:IMA74 IVW67:IVW74 JFS67:JFS74 JPO67:JPO74 JZK67:JZK74 KJG67:KJG74 KTC67:KTC74 LCY67:LCY74 LMU67:LMU74 LWQ67:LWQ74 MGM67:MGM74 MQI67:MQI74 NAE67:NAE74 NKA67:NKA74 NTW67:NTW74 ODS67:ODS74 ONO67:ONO74 OXK67:OXK74 PHG67:PHG74 PRC67:PRC74 QAY67:QAY74 QKU67:QKU74 QUQ67:QUQ74 REM67:REM74 ROI67:ROI74 RYE67:RYE74 SIA67:SIA74 SRW67:SRW74 TBS67:TBS74 TLO67:TLO74 TVK67:TVK74 UFG67:UFG74 UPC67:UPC74 UYY67:UYY74 VIU67:VIU74 VSQ67:VSQ74 WCM67:WCM74 WMI67:WMI74 JS161:JS167 TO161:TO167 ADK161:ADK167 ANG161:ANG167 AXC161:AXC167 BGY161:BGY167 BQU161:BQU167 CAQ161:CAQ167 CKM161:CKM167 CUI161:CUI167 DEE161:DEE167 DOA161:DOA167 DXW161:DXW167 EHS161:EHS167 ERO161:ERO167 FBK161:FBK167 FLG161:FLG167 FVC161:FVC167 GEY161:GEY167 GOU161:GOU167 GYQ161:GYQ167 HIM161:HIM167 HSI161:HSI167 ICE161:ICE167 IMA161:IMA167 IVW161:IVW167 JFS161:JFS167 JPO161:JPO167 JZK161:JZK167 KJG161:KJG167 KTC161:KTC167 LCY161:LCY167 LMU161:LMU167 LWQ161:LWQ167 MGM161:MGM167 MQI161:MQI167 NAE161:NAE167 NKA161:NKA167 NTW161:NTW167 ODS161:ODS167 ONO161:ONO167 OXK161:OXK167 PHG161:PHG167 PRC161:PRC167 QAY161:QAY167 QKU161:QKU167 QUQ161:QUQ167 REM161:REM167 ROI161:ROI167 RYE161:RYE167 SIA161:SIA167 SRW161:SRW167 TBS161:TBS167 TLO161:TLO167 TVK161:TVK167 UFG161:UFG167 UPC161:UPC167 UYY161:UYY167 VIU161:VIU167 VSQ161:VSQ167 WCM161:WCM167 WMI161:WMI167 JS85:JS91 TO85:TO91 ADK85:ADK91 ANG85:ANG91 AXC85:AXC91 BGY85:BGY91 BQU85:BQU91 CAQ85:CAQ91 CKM85:CKM91 CUI85:CUI91 DEE85:DEE91 DOA85:DOA91 DXW85:DXW91 EHS85:EHS91 ERO85:ERO91 FBK85:FBK91 FLG85:FLG91 FVC85:FVC91 GEY85:GEY91 GOU85:GOU91 GYQ85:GYQ91 HIM85:HIM91 HSI85:HSI91 ICE85:ICE91 IMA85:IMA91 IVW85:IVW91 JFS85:JFS91 JPO85:JPO91 JZK85:JZK91 KJG85:KJG91 KTC85:KTC91 LCY85:LCY91 LMU85:LMU91 LWQ85:LWQ91 MGM85:MGM91 MQI85:MQI91 NAE85:NAE91 NKA85:NKA91 NTW85:NTW91 ODS85:ODS91 ONO85:ONO91 OXK85:OXK91 PHG85:PHG91 PRC85:PRC91 QAY85:QAY91 QKU85:QKU91 QUQ85:QUQ91 REM85:REM91 ROI85:ROI91 RYE85:RYE91 SIA85:SIA91 SRW85:SRW91 TBS85:TBS91 TLO85:TLO91 TVK85:TVK91 UFG85:UFG91 UPC85:UPC91 UYY85:UYY91 VIU85:VIU91 VSQ85:VSQ91 WCM85:WCM91 WMI85:WMI91 JS125:JS131 TO125:TO131 ADK125:ADK131 ANG125:ANG131 AXC125:AXC131 BGY125:BGY131 BQU125:BQU131 CAQ125:CAQ131 CKM125:CKM131 CUI125:CUI131 DEE125:DEE131 DOA125:DOA131 DXW125:DXW131 EHS125:EHS131 ERO125:ERO131 FBK125:FBK131 FLG125:FLG131 FVC125:FVC131 GEY125:GEY131 GOU125:GOU131 GYQ125:GYQ131 HIM125:HIM131 HSI125:HSI131 ICE125:ICE131 IMA125:IMA131 IVW125:IVW131 JFS125:JFS131 JPO125:JPO131 JZK125:JZK131 KJG125:KJG131 KTC125:KTC131 LCY125:LCY131 LMU125:LMU131 LWQ125:LWQ131 MGM125:MGM131 MQI125:MQI131 NAE125:NAE131 NKA125:NKA131 NTW125:NTW131 ODS125:ODS131 ONO125:ONO131 OXK125:OXK131 PHG125:PHG131 PRC125:PRC131 QAY125:QAY131 QKU125:QKU131 QUQ125:QUQ131 REM125:REM131 ROI125:ROI131 RYE125:RYE131 SIA125:SIA131 SRW125:SRW131 TBS125:TBS131 TLO125:TLO131 TVK125:TVK131 UFG125:UFG131 UPC125:UPC131 UYY125:UYY131 VIU125:VIU131 VSQ125:VSQ131 WCM125:WCM131 WMI125:WMI131 JS143:JS149 TO143:TO149 ADK143:ADK149 ANG143:ANG149 AXC143:AXC149 BGY143:BGY149 BQU143:BQU149 CAQ143:CAQ149 CKM143:CKM149 CUI143:CUI149 DEE143:DEE149 DOA143:DOA149 DXW143:DXW149 EHS143:EHS149 ERO143:ERO149 FBK143:FBK149 FLG143:FLG149 FVC143:FVC149 GEY143:GEY149 GOU143:GOU149 GYQ143:GYQ149 HIM143:HIM149 HSI143:HSI149 ICE143:ICE149 IMA143:IMA149 IVW143:IVW149 JFS143:JFS149 JPO143:JPO149 JZK143:JZK149 KJG143:KJG149 KTC143:KTC149 LCY143:LCY149 LMU143:LMU149 LWQ143:LWQ149 MGM143:MGM149 MQI143:MQI149 NAE143:NAE149 NKA143:NKA149 NTW143:NTW149 ODS143:ODS149 ONO143:ONO149 OXK143:OXK149 PHG143:PHG149 PRC143:PRC149 QAY143:QAY149 QKU143:QKU149 QUQ143:QUQ149 REM143:REM149 ROI143:ROI149 RYE143:RYE149 SIA143:SIA149 SRW143:SRW149 TBS143:TBS149 TLO143:TLO149 TVK143:TVK149 UFG143:UFG149 UPC143:UPC149 UYY143:UYY149 VIU143:VIU149 VSQ143:VSQ149 WCM143:WCM149 WMI143:WMI149 JX103:JX109 TT103:TT109 ADP103:ADP109 ANL103:ANL109 AXH103:AXH109 BHD103:BHD109 BQZ103:BQZ109 CAV103:CAV109 CKR103:CKR109 CUN103:CUN109 DEJ103:DEJ109 DOF103:DOF109 DYB103:DYB109 EHX103:EHX109 ERT103:ERT109 FBP103:FBP109 FLL103:FLL109 FVH103:FVH109 GFD103:GFD109 GOZ103:GOZ109 GYV103:GYV109 HIR103:HIR109 HSN103:HSN109 ICJ103:ICJ109 IMF103:IMF109 IWB103:IWB109 JFX103:JFX109 JPT103:JPT109 JZP103:JZP109 KJL103:KJL109 KTH103:KTH109 LDD103:LDD109 LMZ103:LMZ109 LWV103:LWV109 MGR103:MGR109 MQN103:MQN109 NAJ103:NAJ109 NKF103:NKF109 NUB103:NUB109 ODX103:ODX109 ONT103:ONT109 OXP103:OXP109 PHL103:PHL109 PRH103:PRH109 QBD103:QBD109 QKZ103:QKZ109 QUV103:QUV109 RER103:RER109 RON103:RON109 RYJ103:RYJ109 SIF103:SIF109 SSB103:SSB109 TBX103:TBX109 TLT103:TLT109 TVP103:TVP109 UFL103:UFL109 UPH103:UPH109 UZD103:UZD109 VIZ103:VIZ109 VSV103:VSV109 WCR103:WCR109 WMN103:WMN109 ADL179:ADL184 ANH179:ANH184 AXD179:AXD184 BGZ179:BGZ184 BQV179:BQV184 CAR179:CAR184 CKN179:CKN184 CUJ179:CUJ184 DEF179:DEF184 DOB179:DOB184 DXX179:DXX184 EHT179:EHT184 ERP179:ERP184 FBL179:FBL184 FLH179:FLH184 FVD179:FVD184 GEZ179:GEZ184 GOV179:GOV184 GYR179:GYR184 HIN179:HIN184 HSJ179:HSJ184 ICF179:ICF184 IMB179:IMB184 IVX179:IVX184 JFT179:JFT184 JPP179:JPP184 JZL179:JZL184 KJH179:KJH184 KTD179:KTD184 LCZ179:LCZ184 LMV179:LMV184 LWR179:LWR184 MGN179:MGN184 MQJ179:MQJ184 NAF179:NAF184 NKB179:NKB184 NTX179:NTX184 ODT179:ODT184 ONP179:ONP184 OXL179:OXL184 PHH179:PHH184 PRD179:PRD184 QAZ179:QAZ184 QKV179:QKV184 QUR179:QUR184 REN179:REN184 ROJ179:ROJ184 RYF179:RYF184 SIB179:SIB184 SRX179:SRX184 TBT179:TBT184 TLP179:TLP184 TVL179:TVL184 UFH179:UFH184 UPD179:UPD184 UYZ179:UYZ184 VIV179:VIV184 VSR179:VSR184 WCN179:WCN184 WMJ179:WMJ184 WWF179:WWF184 E351:G351 O183 JK183 TG183 ADC183 AMY183 AWU183 BGQ183 BQM183 CAI183 CKE183 CUA183 DDW183 DNS183 DXO183 EHK183 ERG183 FBC183 FKY183 FUU183 GEQ183 GOM183 GYI183 HIE183 HSA183 IBW183 ILS183 IVO183 JFK183 JPG183 JZC183 KIY183 KSU183 LCQ183 LMM183 LWI183 MGE183 MQA183 MZW183 NJS183 NTO183 ODK183 ONG183 OXC183 PGY183 PQU183 QAQ183 QKM183 QUI183 REE183 ROA183 RXW183 SHS183 SRO183 TBK183 TLG183 TVC183 UEY183 UOU183 UYQ183 VIM183 VSI183 WCE183 WMA183 WVW183 JT179:JT184 KC193:KC197 TY193:TY197 ADU193:ADU197 ANQ193:ANQ197 AXM193:AXM197 BHI193:BHI197 BRE193:BRE197 CBA193:CBA197 CKW193:CKW197 CUS193:CUS197 DEO193:DEO197 DOK193:DOK197 DYG193:DYG197 EIC193:EIC197 ERY193:ERY197 FBU193:FBU197 FLQ193:FLQ197 FVM193:FVM197 GFI193:GFI197 GPE193:GPE197 GZA193:GZA197 HIW193:HIW197 HSS193:HSS197 ICO193:ICO197 IMK193:IMK197 IWG193:IWG197 JGC193:JGC197 JPY193:JPY197 JZU193:JZU197 KJQ193:KJQ197 KTM193:KTM197 LDI193:LDI197 LNE193:LNE197 LXA193:LXA197 MGW193:MGW197 MQS193:MQS197 NAO193:NAO197 NKK193:NKK197 NUG193:NUG197 OEC193:OEC197 ONY193:ONY197 OXU193:OXU197 PHQ193:PHQ197 PRM193:PRM197 QBI193:QBI197 QLE193:QLE197 QVA193:QVA197 REW193:REW197 ROS193:ROS197 RYO193:RYO197 SIK193:SIK197 SSG193:SSG197 TCC193:TCC197 TLY193:TLY197 TVU193:TVU197 UFQ193:UFQ197 UPM193:UPM197 UZI193:UZI197 VJE193:VJE197 VTA193:VTA197 WCW193:WCW197 WMS193:WMS197 WWE238:WWE245 WMI238:WMI245 W216:X216 WWE220:WWE227 JS220:JS227 TO220:TO227 ADK220:ADK227 ANG220:ANG227 AXC220:AXC227 BGY220:BGY227 BQU220:BQU227 CAQ220:CAQ227 CKM220:CKM227 CUI220:CUI227 DEE220:DEE227 DOA220:DOA227 DXW220:DXW227 EHS220:EHS227 ERO220:ERO227 FBK220:FBK227 FLG220:FLG227 FVC220:FVC227 GEY220:GEY227 GOU220:GOU227 GYQ220:GYQ227 HIM220:HIM227 HSI220:HSI227 ICE220:ICE227 IMA220:IMA227 IVW220:IVW227 JFS220:JFS227 JPO220:JPO227 JZK220:JZK227 KJG220:KJG227 KTC220:KTC227 LCY220:LCY227 LMU220:LMU227 LWQ220:LWQ227 MGM220:MGM227 MQI220:MQI227 NAE220:NAE227 NKA220:NKA227 NTW220:NTW227 ODS220:ODS227 ONO220:ONO227 OXK220:OXK227 PHG220:PHG227 PRC220:PRC227 QAY220:QAY227 QKU220:QKU227 QUQ220:QUQ227 REM220:REM227 ROI220:ROI227 RYE220:RYE227 SIA220:SIA227 SRW220:SRW227 TBS220:TBS227 TLO220:TLO227 TVK220:TVK227 UFG220:UFG227 UPC220:UPC227 UYY220:UYY227 VIU220:VIU227 VSQ220:VSQ227 WCM220:WCM227 WMI220:WMI227 JS238:JS245 TO238:TO245 ADK238:ADK245 ANG238:ANG245 AXC238:AXC245 BGY238:BGY245 BQU238:BQU245 CAQ238:CAQ245 CKM238:CKM245 CUI238:CUI245 DEE238:DEE245 DOA238:DOA245 DXW238:DXW245 EHS238:EHS245 ERO238:ERO245 FBK238:FBK245 FLG238:FLG245 FVC238:FVC245 GEY238:GEY245 GOU238:GOU245 GYQ238:GYQ245 HIM238:HIM245 HSI238:HSI245 ICE238:ICE245 IMA238:IMA245 IVW238:IVW245 JFS238:JFS245 JPO238:JPO245 JZK238:JZK245 KJG238:KJG245 KTC238:KTC245 LCY238:LCY245 LMU238:LMU245 LWQ238:LWQ245 MGM238:MGM245 MQI238:MQI245 NAE238:NAE245 NKA238:NKA245 NTW238:NTW245 ODS238:ODS245 ONO238:ONO245 OXK238:OXK245 PHG238:PHG245 PRC238:PRC245 QAY238:QAY245 QKU238:QKU245 QUQ238:QUQ245 REM238:REM245 ROI238:ROI245 RYE238:RYE245 SIA238:SIA245 SRW238:SRW245 TBS238:TBS245 TLO238:TLO245 TVK238:TVK245 UFG238:UFG245 UPC238:UPC245 UYY238:UYY245 VIU238:VIU245 VSQ238:VSQ245 WCM238:WCM245 R15:R16 R9:R10 V15:W15 V9:W9">
      <formula1>900</formula1>
    </dataValidation>
    <dataValidation type="decimal" allowBlank="1" showErrorMessage="1" errorTitle="Ошибка" error="Допускается ввод только действительных чисел!" sqref="WWH197:WWI197 WML197:WMM197 Q183:R183 JM183:JN183 TI183:TJ183 ADE183:ADF183 ANA183:ANB183 AWW183:AWX183 BGS183:BGT183 BQO183:BQP183 CAK183:CAL183 CKG183:CKH183 CUC183:CUD183 DDY183:DDZ183 DNU183:DNV183 DXQ183:DXR183 EHM183:EHN183 ERI183:ERJ183 FBE183:FBF183 FLA183:FLB183 FUW183:FUX183 GES183:GET183 GOO183:GOP183 GYK183:GYL183 HIG183:HIH183 HSC183:HSD183 IBY183:IBZ183 ILU183:ILV183 IVQ183:IVR183 JFM183:JFN183 JPI183:JPJ183 JZE183:JZF183 KJA183:KJB183 KSW183:KSX183 LCS183:LCT183 LMO183:LMP183 LWK183:LWL183 MGG183:MGH183 MQC183:MQD183 MZY183:MZZ183 NJU183:NJV183 NTQ183:NTR183 ODM183:ODN183 ONI183:ONJ183 OXE183:OXF183 PHA183:PHB183 PQW183:PQX183 QAS183:QAT183 QKO183:QKP183 QUK183:QUL183 REG183:REH183 ROC183:ROD183 RXY183:RXZ183 SHU183:SHV183 SRQ183:SRR183 TBM183:TBN183 TLI183:TLJ183 TVE183:TVF183 UFA183:UFB183 UOW183:UOX183 UYS183:UYT183 VIO183:VIP183 VSK183:VSL183 WCG183:WCH183 WMC183:WMD183 WVY183:WVZ183 Z197:AA197 JV197:JW197 TR197:TS197 ADN197:ADO197 ANJ197:ANK197 AXF197:AXG197 BHB197:BHC197 BQX197:BQY197 CAT197:CAU197 CKP197:CKQ197 CUL197:CUM197 DEH197:DEI197 DOD197:DOE197 DXZ197:DYA197 EHV197:EHW197 ERR197:ERS197 FBN197:FBO197 FLJ197:FLK197 FVF197:FVG197 GFB197:GFC197 GOX197:GOY197 GYT197:GYU197 HIP197:HIQ197 HSL197:HSM197 ICH197:ICI197 IMD197:IME197 IVZ197:IWA197 JFV197:JFW197 JPR197:JPS197 JZN197:JZO197 KJJ197:KJK197 KTF197:KTG197 LDB197:LDC197 LMX197:LMY197 LWT197:LWU197 MGP197:MGQ197 MQL197:MQM197 NAH197:NAI197 NKD197:NKE197 NTZ197:NUA197 ODV197:ODW197 ONR197:ONS197 OXN197:OXO197 PHJ197:PHK197 PRF197:PRG197 QBB197:QBC197 QKX197:QKY197 QUT197:QUU197 REP197:REQ197 ROL197:ROM197 RYH197:RYI197 SID197:SIE197 SRZ197:SSA197 TBV197:TBW197 TLR197:TLS197 TVN197:TVO197 UFJ197:UFK197 UPF197:UPG197 UZB197:UZC197 VIX197:VIY197 VST197:VSU197 WCP197:WCQ197 X211 J362 J37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K15:K16 O15:O16 WMG55 WMF183 WWC55 WMQ197 WWM197 Q211 WWB183 VIX120 WMG37 WMG91:WMG92 WMG149 WWC37 WMG73 WWC73 WMG131 WWC91:WWC92 WWC131 WMG167 WWC167 G9:G10 K9:K10 O9:O10 JR183 TN183 VIX109:VIX110 VST109:VST110 WCP109:WCP110 WML109:WML110 VST120 WWH109:WWH110 ADJ183 WWC149 S37 JO37 TK37 ADG37 ANC37 AWY37 BGU37 BQQ37 CAM37 CKI37 CUE37 DEA37 DNW37 DXS37 EHO37 ERK37 FBG37 FLC37 FUY37 GEU37 GOQ37 GYM37 HII37 HSE37 ICA37 ILW37 IVS37 JFO37 JPK37 JZG37 KJC37 KSY37 LCU37 LMQ37 LWM37 MGI37 MQE37 NAA37 NJW37 NTS37 ODO37 ONK37 OXG37 PHC37 PQY37 QAU37 QKQ37 QUM37 REI37 ROE37 RYA37 SHW37 SRS37 TBO37 TLK37 TVG37 UFC37 UOY37 UYU37 VIQ37 VSM37 WCI37 WME37 WWA37 JQ37 TM37 ADI37 ANE37 AXA37 BGW37 BQS37 CAO37 CKK37 CUG37 DEC37 DNY37 DXU37 EHQ37 ERM37 FBI37 FLE37 FVA37 GEW37 GOS37 GYO37 HIK37 HSG37 ICC37 ILY37 IVU37 JFQ37 JPM37 JZI37 KJE37 KTA37 LCW37 LMS37 LWO37 MGK37 MQG37 NAC37 NJY37 NTU37 ODQ37 ONM37 OXI37 PHE37 PRA37 QAW37 QKS37 QUO37 REK37 ROG37 RYC37 SHY37 SRU37 TBQ37 TLM37 TVI37 UFE37 UPA37 UYW37 VIS37 VSO37 WCK37 S55 JO55 TK55 ADG55 ANC55 AWY55 BGU55 BQQ55 CAM55 CKI55 CUE55 DEA55 DNW55 DXS55 EHO55 ERK55 FBG55 FLC55 FUY55 GEU55 GOQ55 GYM55 HII55 HSE55 ICA55 ILW55 IVS55 JFO55 JPK55 JZG55 KJC55 KSY55 LCU55 LMQ55 LWM55 MGI55 MQE55 NAA55 NJW55 NTS55 ODO55 ONK55 OXG55 PHC55 PQY55 QAU55 QKQ55 QUM55 REI55 ROE55 RYA55 SHW55 SRS55 TBO55 TLK55 TVG55 UFC55 UOY55 UYU55 VIQ55 VSM55 WCI55 WME55 WWA55 JQ55 TM55 ADI55 ANE55 AXA55 BGW55 BQS55 CAO55 CKK55 CUG55 DEC55 DNY55 DXU55 EHQ55 ERM55 FBI55 FLE55 FVA55 GEW55 GOS55 GYO55 HIK55 HSG55 ICC55 ILY55 IVU55 JFQ55 JPM55 JZI55 KJE55 KTA55 LCW55 LMS55 LWO55 MGK55 MQG55 NAC55 NJY55 NTU55 ODQ55 ONM55 OXI55 PHE55 PRA55 QAW55 QKS55 QUO55 REK55 ROG55 RYC55 SHY55 SRU55 TBQ55 TLM55 TVI55 UFE55 UPA55 UYW55 VIS55 VSO55 WCK55 S73 JO73 TK73 ADG73 ANC73 AWY73 BGU73 BQQ73 CAM73 CKI73 CUE73 DEA73 DNW73 DXS73 EHO73 ERK73 FBG73 FLC73 FUY73 GEU73 GOQ73 GYM73 HII73 HSE73 ICA73 ILW73 IVS73 JFO73 JPK73 JZG73 KJC73 KSY73 LCU73 LMQ73 LWM73 MGI73 MQE73 NAA73 NJW73 NTS73 ODO73 ONK73 OXG73 PHC73 PQY73 QAU73 QKQ73 QUM73 REI73 ROE73 RYA73 SHW73 SRS73 TBO73 TLK73 TVG73 UFC73 UOY73 UYU73 VIQ73 VSM73 WCI73 WME73 WWA73 JQ73 TM73 ADI73 ANE73 AXA73 BGW73 BQS73 CAO73 CKK73 CUG73 DEC73 DNY73 DXU73 EHQ73 ERM73 FBI73 FLE73 FVA73 GEW73 GOS73 GYO73 HIK73 HSG73 ICC73 ILY73 IVU73 JFQ73 JPM73 JZI73 KJE73 KTA73 LCW73 LMS73 LWO73 MGK73 MQG73 NAC73 NJY73 NTU73 ODQ73 ONM73 OXI73 PHE73 PRA73 QAW73 QKS73 QUO73 REK73 ROG73 RYC73 SHY73 SRU73 TBQ73 TLM73 TVI73 UFE73 UPA73 UYW73 VIS73 VSO73 WCK73 S167:S168 JO167:JO168 TK167:TK168 ADG167:ADG168 ANC167:ANC168 AWY167:AWY168 BGU167:BGU168 BQQ167:BQQ168 CAM167:CAM168 CKI167:CKI168 CUE167:CUE168 DEA167:DEA168 DNW167:DNW168 DXS167:DXS168 EHO167:EHO168 ERK167:ERK168 FBG167:FBG168 FLC167:FLC168 FUY167:FUY168 GEU167:GEU168 GOQ167:GOQ168 GYM167:GYM168 HII167:HII168 HSE167:HSE168 ICA167:ICA168 ILW167:ILW168 IVS167:IVS168 JFO167:JFO168 JPK167:JPK168 JZG167:JZG168 KJC167:KJC168 KSY167:KSY168 LCU167:LCU168 LMQ167:LMQ168 LWM167:LWM168 MGI167:MGI168 MQE167:MQE168 NAA167:NAA168 NJW167:NJW168 NTS167:NTS168 ODO167:ODO168 ONK167:ONK168 OXG167:OXG168 PHC167:PHC168 PQY167:PQY168 QAU167:QAU168 QKQ167:QKQ168 QUM167:QUM168 REI167:REI168 ROE167:ROE168 RYA167:RYA168 SHW167:SHW168 SRS167:SRS168 TBO167:TBO168 TLK167:TLK168 TVG167:TVG168 UFC167:UFC168 UOY167:UOY168 UYU167:UYU168 VIQ167:VIQ168 VSM167:VSM168 WCI167:WCI168 WME167:WME168 WWA167:WWA168 JQ167 TM167 ADI167 ANE167 AXA167 BGW167 BQS167 CAO167 CKK167 CUG167 DEC167 DNY167 DXU167 EHQ167 ERM167 FBI167 FLE167 FVA167 GEW167 GOS167 GYO167 HIK167 HSG167 ICC167 ILY167 IVU167 JFQ167 JPM167 JZI167 KJE167 KTA167 LCW167 LMS167 LWO167 MGK167 MQG167 NAC167 NJY167 NTU167 ODQ167 ONM167 OXI167 PHE167 PRA167 QAW167 QKS167 QUO167 REK167 ROG167 RYC167 SHY167 SRU167 TBQ167 TLM167 TVI167 UFE167 UPA167 UYW167 VIS167 VSO167 WCK167 S91:S92 JO91:JO92 TK91:TK92 ADG91:ADG92 ANC91:ANC92 AWY91:AWY92 BGU91:BGU92 BQQ91:BQQ92 CAM91:CAM92 CKI91:CKI92 CUE91:CUE92 DEA91:DEA92 DNW91:DNW92 DXS91:DXS92 EHO91:EHO92 ERK91:ERK92 FBG91:FBG92 FLC91:FLC92 FUY91:FUY92 GEU91:GEU92 GOQ91:GOQ92 GYM91:GYM92 HII91:HII92 HSE91:HSE92 ICA91:ICA92 ILW91:ILW92 IVS91:IVS92 JFO91:JFO92 JPK91:JPK92 JZG91:JZG92 KJC91:KJC92 KSY91:KSY92 LCU91:LCU92 LMQ91:LMQ92 LWM91:LWM92 MGI91:MGI92 MQE91:MQE92 NAA91:NAA92 NJW91:NJW92 NTS91:NTS92 ODO91:ODO92 ONK91:ONK92 OXG91:OXG92 PHC91:PHC92 PQY91:PQY92 QAU91:QAU92 QKQ91:QKQ92 QUM91:QUM92 REI91:REI92 ROE91:ROE92 RYA91:RYA92 SHW91:SHW92 SRS91:SRS92 TBO91:TBO92 TLK91:TLK92 TVG91:TVG92 UFC91:UFC92 UOY91:UOY92 UYU91:UYU92 VIQ91:VIQ92 VSM91:VSM92 WCI91:WCI92 WME91:WME92 WWA91:WWA92 JQ91:JQ92 TM91:TM92 ADI91:ADI92 ANE91:ANE92 AXA91:AXA92 BGW91:BGW92 BQS91:BQS92 CAO91:CAO92 CKK91:CKK92 CUG91:CUG92 DEC91:DEC92 DNY91:DNY92 DXU91:DXU92 EHQ91:EHQ92 ERM91:ERM92 FBI91:FBI92 FLE91:FLE92 FVA91:FVA92 GEW91:GEW92 GOS91:GOS92 GYO91:GYO92 HIK91:HIK92 HSG91:HSG92 ICC91:ICC92 ILY91:ILY92 IVU91:IVU92 JFQ91:JFQ92 JPM91:JPM92 JZI91:JZI92 KJE91:KJE92 KTA91:KTA92 LCW91:LCW92 LMS91:LMS92 LWO91:LWO92 MGK91:MGK92 MQG91:MQG92 NAC91:NAC92 NJY91:NJY92 NTU91:NTU92 ODQ91:ODQ92 ONM91:ONM92 OXI91:OXI92 PHE91:PHE92 PRA91:PRA92 QAW91:QAW92 QKS91:QKS92 QUO91:QUO92 REK91:REK92 ROG91:ROG92 RYC91:RYC92 SHY91:SHY92 SRU91:SRU92 TBQ91:TBQ92 TLM91:TLM92 TVI91:TVI92 UFE91:UFE92 UPA91:UPA92 UYW91:UYW92 VIS91:VIS92 VSO91:VSO92 WCK91:WCK92 S131:S132 JO131:JO132 TK131:TK132 ADG131:ADG132 ANC131:ANC132 AWY131:AWY132 BGU131:BGU132 BQQ131:BQQ132 CAM131:CAM132 CKI131:CKI132 CUE131:CUE132 DEA131:DEA132 DNW131:DNW132 DXS131:DXS132 EHO131:EHO132 ERK131:ERK132 FBG131:FBG132 FLC131:FLC132 FUY131:FUY132 GEU131:GEU132 GOQ131:GOQ132 GYM131:GYM132 HII131:HII132 HSE131:HSE132 ICA131:ICA132 ILW131:ILW132 IVS131:IVS132 JFO131:JFO132 JPK131:JPK132 JZG131:JZG132 KJC131:KJC132 KSY131:KSY132 LCU131:LCU132 LMQ131:LMQ132 LWM131:LWM132 MGI131:MGI132 MQE131:MQE132 NAA131:NAA132 NJW131:NJW132 NTS131:NTS132 ODO131:ODO132 ONK131:ONK132 OXG131:OXG132 PHC131:PHC132 PQY131:PQY132 QAU131:QAU132 QKQ131:QKQ132 QUM131:QUM132 REI131:REI132 ROE131:ROE132 RYA131:RYA132 SHW131:SHW132 SRS131:SRS132 TBO131:TBO132 TLK131:TLK132 TVG131:TVG132 UFC131:UFC132 UOY131:UOY132 UYU131:UYU132 VIQ131:VIQ132 VSM131:VSM132 WCI131:WCI132 WME131:WME132 WWA131:WWA132 U131 JQ131 TM131 ADI131 ANE131 AXA131 BGW131 BQS131 CAO131 CKK131 CUG131 DEC131 DNY131 DXU131 EHQ131 ERM131 FBI131 FLE131 FVA131 GEW131 GOS131 GYO131 HIK131 HSG131 ICC131 ILY131 IVU131 JFQ131 JPM131 JZI131 KJE131 KTA131 LCW131 LMS131 LWO131 MGK131 MQG131 NAC131 NJY131 NTU131 ODQ131 ONM131 OXI131 PHE131 PRA131 QAW131 QKS131 QUO131 REK131 ROG131 RYC131 SHY131 SRU131 TBQ131 TLM131 TVI131 UFE131 UPA131 UYW131 VIS131 VSO131 WCK131 S149:S150 JO149:JO150 TK149:TK150 ADG149:ADG150 ANC149:ANC150 AWY149:AWY150 BGU149:BGU150 BQQ149:BQQ150 CAM149:CAM150 CKI149:CKI150 CUE149:CUE150 DEA149:DEA150 DNW149:DNW150 DXS149:DXS150 EHO149:EHO150 ERK149:ERK150 FBG149:FBG150 FLC149:FLC150 FUY149:FUY150 GEU149:GEU150 GOQ149:GOQ150 GYM149:GYM150 HII149:HII150 HSE149:HSE150 ICA149:ICA150 ILW149:ILW150 IVS149:IVS150 JFO149:JFO150 JPK149:JPK150 JZG149:JZG150 KJC149:KJC150 KSY149:KSY150 LCU149:LCU150 LMQ149:LMQ150 LWM149:LWM150 MGI149:MGI150 MQE149:MQE150 NAA149:NAA150 NJW149:NJW150 NTS149:NTS150 ODO149:ODO150 ONK149:ONK150 OXG149:OXG150 PHC149:PHC150 PQY149:PQY150 QAU149:QAU150 QKQ149:QKQ150 QUM149:QUM150 REI149:REI150 ROE149:ROE150 RYA149:RYA150 SHW149:SHW150 SRS149:SRS150 TBO149:TBO150 TLK149:TLK150 TVG149:TVG150 UFC149:UFC150 UOY149:UOY150 UYU149:UYU150 VIQ149:VIQ150 VSM149:VSM150 WCI149:WCI150 WME149:WME150 WWA149:WWA150 U149 JQ149 TM149 ADI149 ANE149 AXA149 BGW149 BQS149 CAO149 CKK149 CUG149 DEC149 DNY149 DXU149 EHQ149 ERM149 FBI149 FLE149 FVA149 GEW149 GOS149 GYO149 HIK149 HSG149 ICC149 ILY149 IVU149 JFQ149 JPM149 JZI149 KJE149 KTA149 LCW149 LMS149 LWO149 MGK149 MQG149 NAC149 NJY149 NTU149 ODQ149 ONM149 OXI149 PHE149 PRA149 QAW149 QKS149 QUO149 REK149 ROG149 RYC149 SHY149 SRU149 TBQ149 TLM149 TVI149 UFE149 UPA149 UYW149 VIS149 VSO149 WCK149 X109:X111 JT109:JT111 TP109:TP111 ADL109:ADL111 ANH109:ANH111 AXD109:AXD111 BGZ109:BGZ111 BQV109:BQV111 CAR109:CAR111 CKN109:CKN111 CUJ109:CUJ111 DEF109:DEF111 DOB109:DOB111 DXX109:DXX111 EHT109:EHT111 ERP109:ERP111 FBL109:FBL111 FLH109:FLH111 FVD109:FVD111 GEZ109:GEZ111 GOV109:GOV111 GYR109:GYR111 HIN109:HIN111 HSJ109:HSJ111 ICF109:ICF111 IMB109:IMB111 IVX109:IVX111 JFT109:JFT111 JPP109:JPP111 JZL109:JZL111 KJH109:KJH111 KTD109:KTD111 LCZ109:LCZ111 LMV109:LMV111 LWR109:LWR111 MGN109:MGN111 MQJ109:MQJ111 NAF109:NAF111 NKB109:NKB111 NTX109:NTX111 ODT109:ODT111 ONP109:ONP111 OXL109:OXL111 PHH109:PHH111 PRD109:PRD111 QAZ109:QAZ111 QKV109:QKV111 QUR109:QUR111 REN109:REN111 ROJ109:ROJ111 RYF109:RYF111 SIB109:SIB111 SRX109:SRX111 TBT109:TBT111 TLP109:TLP111 TVL109:TVL111 UFH109:UFH111 UPD109:UPD111 UYZ109:UYZ111 VIV109:VIV111 VSR109:VSR111 WCN109:WCN111 WMJ109:WMJ111 WWF109:WWF111 JV109:JV110 TR109:TR110 ADN109:ADN110 ANJ109:ANJ110 AXF109:AXF110 BHB109:BHB110 BQX109:BQX110 CAT109:CAT110 CKP109:CKP110 CUL109:CUL110 DEH109:DEH110 DOD109:DOD110 DXZ109:DXZ110 EHV109:EHV110 ERR109:ERR110 FBN109:FBN110 FLJ109:FLJ110 FVF109:FVF110 GFB109:GFB110 GOX109:GOX110 GYT109:GYT110 HIP109:HIP110 HSL109:HSL110 ICH109:ICH110 IMD109:IMD110 IVZ109:IVZ110 JFV109:JFV110 JPR109:JPR110 JZN109:JZN110 KJJ109:KJJ110 KTF109:KTF110 LDB109:LDB110 LMX109:LMX110 LWT109:LWT110 MGP109:MGP110 MQL109:MQL110 NAH109:NAH110 NKD109:NKD110 NTZ109:NTZ110 ODV109:ODV110 ONR109:ONR110 OXN109:OXN110 PHJ109:PHJ110 PRF109:PRF110 QBB109:QBB110 QKX109:QKX110 QUT109:QUT110 REP109:REP110 ROL109:ROL110 RYH109:RYH110 SID109:SID110 SRZ109:SRZ110 TBV109:TBV110 TLR109:TLR110 TVN109:TVN110 UFJ109:UFJ110 UPF109:UPF110 UZB109:UZB110 ANF183 AXB183 BGX183 BQT183 CAP183 CKL183 CUH183 DED183 DNZ183 DXV183 EHR183 ERN183 FBJ183 FLF183 FVB183 GEX183 GOT183 GYP183 HIL183 HSH183 ICD183 ILZ183 IVV183 JFR183 JPN183 JZJ183 KJF183 KTB183 LCX183 LMT183 LWP183 MGL183 MQH183 NAD183 NJZ183 NTV183 ODR183 ONN183 OXJ183 PHF183 PRB183 QAX183 QKT183 QUP183 REL183 ROH183 RYD183 SHZ183 SRV183 TBR183 TLN183 TVJ183 UFF183 UPB183 UYX183 VIT183 VSP183 WCL183 WMH183 WWD183 WCP120 WML120 WWH120 UZB120 JT120 TP120 ADL120 ANH120 AXD120 BGZ120 BQV120 CAR120 CKN120 CUJ120 DEF120 DOB120 DXX120 EHT120 ERP120 FBL120 FLH120 FVD120 GEZ120 GOV120 GYR120 HIN120 HSJ120 ICF120 IMB120 IVX120 JFT120 JPP120 JZL120 KJH120 KTD120 LCZ120 LMV120 LWR120 MGN120 MQJ120 NAF120 NKB120 NTX120 ODT120 ONP120 OXL120 PHH120 PRD120 QAZ120 QKV120 QUR120 REN120 ROJ120 RYF120 SIB120 SRX120 TBT120 TLP120 TVL120 UFH120 UPD120 UYZ120 VIV120 VSR120 WCN120 WMJ120 WWF120 JV120 TR120 ADN120 ANJ120 AXF120 BHB120 BQX120 CAT120 CKP120 CUL120 DEH120 DOD120 DXZ120 EHV120 ERR120 FBN120 FLJ120 FVF120 GFB120 GOX120 GYT120 HIP120 HSL120 ICH120 IMD120 IVZ120 JFV120 JPR120 JZN120 KJJ120 KTF120 LDB120 LMX120 LWT120 MGP120 MQL120 NAH120 NKD120 NTZ120 ODV120 ONR120 OXN120 PHJ120 PRF120 QBB120 QKX120 QUT120 REP120 ROL120 RYH120 SID120 SRZ120 TBV120 TLR120 TVN120 UFJ120 UPF120 X120 T183 JP183 TL183 ADH183 AND183 AWZ183 BGV183 BQR183 CAN183 CKJ183 CUF183 DEB183 DNX183 DXT183 EHP183 ERL183 FBH183 FLD183 FUZ183 GEV183 GOR183 GYN183 HIJ183 HSF183 ICB183 ILX183 IVT183 JFP183 JPL183 JZH183 KJD183 KSZ183 LCV183 LMR183 LWN183 MGJ183 MQF183 NAB183 NJX183 NTT183 ODP183 ONL183 OXH183 PHD183 PQZ183 QAV183 QKR183 QUN183 REJ183 ROF183 RYB183 SHX183 SRT183 TBP183 TLL183 TVH183 UFD183 UOZ183 UYV183 VIR183 VSN183 WCJ183 V197 JR197 TN197 ADJ197 ANF197 AXB197 BGX197 BQT197 CAP197 CKL197 CUH197 DED197 DNZ197 DXV197 EHR197 ERN197 FBJ197 FLF197 FVB197 GEX197 GOT197 GYP197 HIL197 HSH197 ICD197 ILZ197 IVV197 JFR197 JPN197 JZJ197 KJF197 KTB197 LCX197 LMT197 LWP197 MGL197 MQH197 NAD197 NJZ197 NTV197 ODR197 ONN197 OXJ197 PHF197 PRB197 QAX197 QKT197 QUP197 REL197 ROH197 RYD197 SHZ197 SRV197 TBR197 TLN197 TVJ197 UFF197 UPB197 UYX197 VIT197 VSP197 WCL197 WMH197 WWD197 R197 JN197 TJ197 ADF197 ANB197 AWX197 BGT197 BQP197 CAL197 CKH197 CUD197 DDZ197 DNV197 DXR197 EHN197 ERJ197 FBF197 FLB197 FUX197 GET197 GOP197 GYL197 HIH197 HSD197 IBZ197 ILV197 IVR197 JFN197 JPJ197 JZF197 KJB197 KSX197 LCT197 LMP197 LWL197 MGH197 MQD197 MZZ197 NJV197 NTR197 ODN197 ONJ197 OXF197 PHB197 PQX197 QAT197 QKP197 QUL197 REH197 ROD197 RXZ197 SHV197 SRR197 TBN197 TLJ197 TVF197 UFB197 UOX197 UYT197 VIP197 VSL197 WCH197 WMD197 WVZ197 N197 JJ197 TF197 ADB197 AMX197 AWT197 BGP197 BQL197 CAH197 CKD197 CTZ197 DDV197 DNR197 DXN197 EHJ197 ERF197 FBB197 FKX197 FUT197 GEP197 GOL197 GYH197 HID197 HRZ197 IBV197 ILR197 IVN197 JFJ197 JPF197 JZB197 KIX197 KST197 LCP197 LML197 LWH197 MGD197 MPZ197 MZV197 NJR197 NTN197 ODJ197 ONF197 OXB197 PGX197 PQT197 QAP197 QKL197 QUH197 RED197 RNZ197 RXV197 SHR197 SRN197 TBJ197 TLF197 TVB197 UEX197 UOT197 UYP197 VIL197 VSH197 WCD197 WLZ197 WVV197 AC197:AC198 JY197:JY198 TU197:TU198 ADQ197:ADQ198 ANM197:ANM198 AXI197:AXI198 BHE197:BHE198 BRA197:BRA198 CAW197:CAW198 CKS197:CKS198 CUO197:CUO198 DEK197:DEK198 DOG197:DOG198 DYC197:DYC198 EHY197:EHY198 ERU197:ERU198 FBQ197:FBQ198 FLM197:FLM198 FVI197:FVI198 GFE197:GFE198 GPA197:GPA198 GYW197:GYW198 HIS197:HIS198 HSO197:HSO198 ICK197:ICK198 IMG197:IMG198 IWC197:IWC198 JFY197:JFY198 JPU197:JPU198 JZQ197:JZQ198 KJM197:KJM198 KTI197:KTI198 LDE197:LDE198 LNA197:LNA198 LWW197:LWW198 MGS197:MGS198 MQO197:MQO198 NAK197:NAK198 NKG197:NKG198 NUC197:NUC198 ODY197:ODY198 ONU197:ONU198 OXQ197:OXQ198 PHM197:PHM198 PRI197:PRI198 QBE197:QBE198 QLA197:QLA198 QUW197:QUW198 RES197:RES198 ROO197:ROO198 RYK197:RYK198 SIG197:SIG198 SSC197:SSC198 TBY197:TBY198 TLU197:TLU198 TVQ197:TVQ198 UFM197:UFM198 UPI197:UPI198 UZE197:UZE198 VJA197:VJA198 VSW197:VSW198 WCS197:WCS198 WMO197:WMO198 WWK197:WWK198 KA197 TW197 ADS197 ANO197 AXK197 BHG197 BRC197 CAY197 CKU197 CUQ197 DEM197 DOI197 DYE197 EIA197 ERW197 FBS197 FLO197 FVK197 GFG197 GPC197 GYY197 HIU197 HSQ197 ICM197 IMI197 IWE197 JGA197 JPW197 JZS197 KJO197 KTK197 LDG197 LNC197 LWY197 MGU197 MQQ197 NAM197 NKI197 NUE197 OEA197 ONW197 OXS197 PHO197 PRK197 QBG197 QLC197 QUY197 REU197 ROQ197 RYM197 SII197 SSE197 TCA197 TLW197 TVS197 UFO197 UPK197 UZG197 VJC197 VSY197 WCU197 WMG226 WWC226 S226 JO226 TK226 ADG226 ANC226 AWY226 BGU226 BQQ226 CAM226 CKI226 CUE226 DEA226 DNW226 DXS226 EHO226 ERK226 FBG226 FLC226 FUY226 GEU226 GOQ226 GYM226 HII226 HSE226 ICA226 ILW226 IVS226 JFO226 JPK226 JZG226 KJC226 KSY226 LCU226 LMQ226 LWM226 MGI226 MQE226 NAA226 NJW226 NTS226 ODO226 ONK226 OXG226 PHC226 PQY226 QAU226 QKQ226 QUM226 REI226 ROE226 RYA226 SHW226 SRS226 TBO226 TLK226 TVG226 UFC226 UOY226 UYU226 VIQ226 VSM226 WCI226 WME226 WWA226 JQ226 TM226 ADI226 ANE226 AXA226 BGW226 BQS226 CAO226 CKK226 CUG226 DEC226 DNY226 DXU226 EHQ226 ERM226 FBI226 FLE226 FVA226 GEW226 GOS226 GYO226 HIK226 HSG226 ICC226 ILY226 IVU226 JFQ226 JPM226 JZI226 KJE226 KTA226 LCW226 LMS226 LWO226 MGK226 MQG226 NAC226 NJY226 NTU226 ODQ226 ONM226 OXI226 PHE226 PRA226 QAW226 QKS226 QUO226 REK226 ROG226 RYC226 SHY226 SRU226 TBQ226 TLM226 TVI226 UFE226 UPA226 UYW226 VIS226 VSO226 WCK226 U226 U73 U37 JO244 S244 WWC244 WMG244 WCK244 VSO244 VIS244 UYW244 UPA244 UFE244 TVI244 TLM244 TBQ244 SRU244 SHY244 RYC244 ROG244 REK244 QUO244 QKS244 QAW244 PRA244 PHE244 OXI244 ONM244 ODQ244 NTU244 NJY244 NAC244 MQG244 MGK244 LWO244 LMS244 LCW244 KTA244 KJE244 JZI244 JPM244 JFQ244 IVU244 ILY244 ICC244 HSG244 HIK244 GYO244 GOS244 GEW244 FVA244 FLE244 FBI244 ERM244 EHQ244 DXU244 DNY244 DEC244 CUG244 CKK244 CAO244 BQS244 BGW244 AXA244 ANE244 ADI244 TM244 TK244 JQ244 WWA244 WME244 WCI244 VSM244 VIQ244 UYU244 UOY244 UFC244 TVG244 TLK244 TBO244 SRS244 SHW244 RYA244 ROE244 REI244 QUM244 QKQ244 QAU244 PQY244 PHC244 OXG244 ONK244 ODO244 NTS244 NJW244 NAA244 MQE244 MGI244 LWM244 LMQ244 LCU244 KSY244 KJC244 JZG244 JPK244 JFO244 IVS244 ILW244 ICA244 HSE244 HII244 GYM244 GOQ244 GEU244 FUY244 FLC244 FBG244 ERK244 EHO244 DXS244 DNW244 DEA244 CUE244 CKI244 CAM244 BQQ244 BGU244 AWY244 ANC244 ADG244 U244 S9:S10 S15:S16 U55 Z120 Z109:Z110 U167 U91:U92 V183 AE19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WMF167:WMF168 WWB167:WWB168 WMK120 WMF131:WMF132 WWB131:WWB132 WMF149:WMF150 WWB149:WWB150 WMD91:WMD92 WVZ91:WVZ92 WMF37 WMF73 WWB37 WWB73 WMK109:WMK110 WWG109:WWG110 WMF55 I292 WWG120 J268:L268 WWB55 R260:T260 J264:L264 U183 JQ183 R37 JN37 TJ37 ADF37 ANB37 AWX37 BGT37 BQP37 CAL37 CKH37 CUD37 DDZ37 DNV37 DXR37 EHN37 ERJ37 FBF37 FLB37 FUX37 GET37 GOP37 GYL37 HIH37 HSD37 IBZ37 ILV37 IVR37 JFN37 JPJ37 JZF37 KJB37 KSX37 LCT37 LMP37 LWL37 MGH37 MQD37 MZZ37 NJV37 NTR37 ODN37 ONJ37 OXF37 PHB37 PQX37 QAT37 QKP37 QUL37 REH37 ROD37 RXZ37 SHV37 SRR37 TBN37 TLJ37 TVF37 UFB37 UOX37 UYT37 VIP37 VSL37 WCH37 WMD37 WVZ37 T37 JP37 TL37 ADH37 AND37 AWZ37 BGV37 BQR37 CAN37 CKJ37 CUF37 DEB37 DNX37 DXT37 EHP37 ERL37 FBH37 FLD37 FUZ37 GEV37 GOR37 GYN37 HIJ37 HSF37 ICB37 ILX37 IVT37 JFP37 JPL37 JZH37 KJD37 KSZ37 LCV37 LMR37 LWN37 MGJ37 MQF37 NAB37 NJX37 NTT37 ODP37 ONL37 OXH37 PHD37 PQZ37 QAV37 QKR37 QUN37 REJ37 ROF37 RYB37 SHX37 SRT37 TBP37 TLL37 TVH37 UFD37 UOZ37 UYV37 VIR37 VSN37 WCJ37 R55 JN55 TJ55 ADF55 ANB55 AWX55 BGT55 BQP55 CAL55 CKH55 CUD55 DDZ55 DNV55 DXR55 EHN55 ERJ55 FBF55 FLB55 FUX55 GET55 GOP55 GYL55 HIH55 HSD55 IBZ55 ILV55 IVR55 JFN55 JPJ55 JZF55 KJB55 KSX55 LCT55 LMP55 LWL55 MGH55 MQD55 MZZ55 NJV55 NTR55 ODN55 ONJ55 OXF55 PHB55 PQX55 QAT55 QKP55 QUL55 REH55 ROD55 RXZ55 SHV55 SRR55 TBN55 TLJ55 TVF55 UFB55 UOX55 UYT55 VIP55 VSL55 WCH55 WMD55 WVZ55 T55 JP55 TL55 ADH55 AND55 AWZ55 BGV55 BQR55 CAN55 CKJ55 CUF55 DEB55 DNX55 DXT55 EHP55 ERL55 FBH55 FLD55 FUZ55 GEV55 GOR55 GYN55 HIJ55 HSF55 ICB55 ILX55 IVT55 JFP55 JPL55 JZH55 KJD55 KSZ55 LCV55 LMR55 LWN55 MGJ55 MQF55 NAB55 NJX55 NTT55 ODP55 ONL55 OXH55 PHD55 PQZ55 QAV55 QKR55 QUN55 REJ55 ROF55 RYB55 SHX55 SRT55 TBP55 TLL55 TVH55 UFD55 UOZ55 UYV55 VIR55 VSN55 WCJ55 R73 JN73 TJ73 ADF73 ANB73 AWX73 BGT73 BQP73 CAL73 CKH73 CUD73 DDZ73 DNV73 DXR73 EHN73 ERJ73 FBF73 FLB73 FUX73 GET73 GOP73 GYL73 HIH73 HSD73 IBZ73 ILV73 IVR73 JFN73 JPJ73 JZF73 KJB73 KSX73 LCT73 LMP73 LWL73 MGH73 MQD73 MZZ73 NJV73 NTR73 ODN73 ONJ73 OXF73 PHB73 PQX73 QAT73 QKP73 QUL73 REH73 ROD73 RXZ73 SHV73 SRR73 TBN73 TLJ73 TVF73 UFB73 UOX73 UYT73 VIP73 VSL73 WCH73 WMD73 WVZ73 T73 JP73 TL73 ADH73 AND73 AWZ73 BGV73 BQR73 CAN73 CKJ73 CUF73 DEB73 DNX73 DXT73 EHP73 ERL73 FBH73 FLD73 FUZ73 GEV73 GOR73 GYN73 HIJ73 HSF73 ICB73 ILX73 IVT73 JFP73 JPL73 JZH73 KJD73 KSZ73 LCV73 LMR73 LWN73 MGJ73 MQF73 NAB73 NJX73 NTT73 ODP73 ONL73 OXH73 PHD73 PQZ73 QAV73 QKR73 QUN73 REJ73 ROF73 RYB73 SHX73 SRT73 TBP73 TLL73 TVH73 UFD73 UOZ73 UYV73 VIR73 VSN73 WCJ73 R167:R168 JN167:JN168 TJ167:TJ168 ADF167:ADF168 ANB167:ANB168 AWX167:AWX168 BGT167:BGT168 BQP167:BQP168 CAL167:CAL168 CKH167:CKH168 CUD167:CUD168 DDZ167:DDZ168 DNV167:DNV168 DXR167:DXR168 EHN167:EHN168 ERJ167:ERJ168 FBF167:FBF168 FLB167:FLB168 FUX167:FUX168 GET167:GET168 GOP167:GOP168 GYL167:GYL168 HIH167:HIH168 HSD167:HSD168 IBZ167:IBZ168 ILV167:ILV168 IVR167:IVR168 JFN167:JFN168 JPJ167:JPJ168 JZF167:JZF168 KJB167:KJB168 KSX167:KSX168 LCT167:LCT168 LMP167:LMP168 LWL167:LWL168 MGH167:MGH168 MQD167:MQD168 MZZ167:MZZ168 NJV167:NJV168 NTR167:NTR168 ODN167:ODN168 ONJ167:ONJ168 OXF167:OXF168 PHB167:PHB168 PQX167:PQX168 QAT167:QAT168 QKP167:QKP168 QUL167:QUL168 REH167:REH168 ROD167:ROD168 RXZ167:RXZ168 SHV167:SHV168 SRR167:SRR168 TBN167:TBN168 TLJ167:TLJ168 TVF167:TVF168 UFB167:UFB168 UOX167:UOX168 UYT167:UYT168 VIP167:VIP168 VSL167:VSL168 WCH167:WCH168 WMD167:WMD168 WVZ167:WVZ168 T167:T168 JP167:JP168 TL167:TL168 ADH167:ADH168 AND167:AND168 AWZ167:AWZ168 BGV167:BGV168 BQR167:BQR168 CAN167:CAN168 CKJ167:CKJ168 CUF167:CUF168 DEB167:DEB168 DNX167:DNX168 DXT167:DXT168 EHP167:EHP168 ERL167:ERL168 FBH167:FBH168 FLD167:FLD168 FUZ167:FUZ168 GEV167:GEV168 GOR167:GOR168 GYN167:GYN168 HIJ167:HIJ168 HSF167:HSF168 ICB167:ICB168 ILX167:ILX168 IVT167:IVT168 JFP167:JFP168 JPL167:JPL168 JZH167:JZH168 KJD167:KJD168 KSZ167:KSZ168 LCV167:LCV168 LMR167:LMR168 LWN167:LWN168 MGJ167:MGJ168 MQF167:MQF168 NAB167:NAB168 NJX167:NJX168 NTT167:NTT168 ODP167:ODP168 ONL167:ONL168 OXH167:OXH168 PHD167:PHD168 PQZ167:PQZ168 QAV167:QAV168 QKR167:QKR168 QUN167:QUN168 REJ167:REJ168 ROF167:ROF168 RYB167:RYB168 SHX167:SHX168 SRT167:SRT168 TBP167:TBP168 TLL167:TLL168 TVH167:TVH168 UFD167:UFD168 UOZ167:UOZ168 UYV167:UYV168 VIR167:VIR168 VSN167:VSN168 WCJ167:WCJ168 T91:T92 JP91:JP92 TL91:TL92 ADH91:ADH92 AND91:AND92 AWZ91:AWZ92 BGV91:BGV92 BQR91:BQR92 CAN91:CAN92 CKJ91:CKJ92 CUF91:CUF92 DEB91:DEB92 DNX91:DNX92 DXT91:DXT92 EHP91:EHP92 ERL91:ERL92 FBH91:FBH92 FLD91:FLD92 FUZ91:FUZ92 GEV91:GEV92 GOR91:GOR92 GYN91:GYN92 HIJ91:HIJ92 HSF91:HSF92 ICB91:ICB92 ILX91:ILX92 IVT91:IVT92 JFP91:JFP92 JPL91:JPL92 JZH91:JZH92 KJD91:KJD92 KSZ91:KSZ92 LCV91:LCV92 LMR91:LMR92 LWN91:LWN92 MGJ91:MGJ92 MQF91:MQF92 NAB91:NAB92 NJX91:NJX92 NTT91:NTT92 ODP91:ODP92 ONL91:ONL92 OXH91:OXH92 PHD91:PHD92 PQZ91:PQZ92 QAV91:QAV92 QKR91:QKR92 QUN91:QUN92 REJ91:REJ92 ROF91:ROF92 RYB91:RYB92 SHX91:SHX92 SRT91:SRT92 TBP91:TBP92 TLL91:TLL92 TVH91:TVH92 UFD91:UFD92 UOZ91:UOZ92 UYV91:UYV92 VIR91:VIR92 VSN91:VSN92 WCJ91:WCJ92 WMF91:WMF92 WWB91:WWB92 R91:R92 JN91:JN92 TJ91:TJ92 ADF91:ADF92 ANB91:ANB92 AWX91:AWX92 BGT91:BGT92 BQP91:BQP92 CAL91:CAL92 CKH91:CKH92 CUD91:CUD92 DDZ91:DDZ92 DNV91:DNV92 DXR91:DXR92 EHN91:EHN92 ERJ91:ERJ92 FBF91:FBF92 FLB91:FLB92 FUX91:FUX92 GET91:GET92 GOP91:GOP92 GYL91:GYL92 HIH91:HIH92 HSD91:HSD92 IBZ91:IBZ92 ILV91:ILV92 IVR91:IVR92 JFN91:JFN92 JPJ91:JPJ92 JZF91:JZF92 KJB91:KJB92 KSX91:KSX92 LCT91:LCT92 LMP91:LMP92 LWL91:LWL92 MGH91:MGH92 MQD91:MQD92 MZZ91:MZZ92 NJV91:NJV92 NTR91:NTR92 ODN91:ODN92 ONJ91:ONJ92 OXF91:OXF92 PHB91:PHB92 PQX91:PQX92 QAT91:QAT92 QKP91:QKP92 QUL91:QUL92 REH91:REH92 ROD91:ROD92 RXZ91:RXZ92 SHV91:SHV92 SRR91:SRR92 TBN91:TBN92 TLJ91:TLJ92 TVF91:TVF92 UFB91:UFB92 UOX91:UOX92 UYT91:UYT92 VIP91:VIP92 VSL91:VSL92 WCH91:WCH92 R131:R132 JN131:JN132 TJ131:TJ132 ADF131:ADF132 ANB131:ANB132 AWX131:AWX132 BGT131:BGT132 BQP131:BQP132 CAL131:CAL132 CKH131:CKH132 CUD131:CUD132 DDZ131:DDZ132 DNV131:DNV132 DXR131:DXR132 EHN131:EHN132 ERJ131:ERJ132 FBF131:FBF132 FLB131:FLB132 FUX131:FUX132 GET131:GET132 GOP131:GOP132 GYL131:GYL132 HIH131:HIH132 HSD131:HSD132 IBZ131:IBZ132 ILV131:ILV132 IVR131:IVR132 JFN131:JFN132 JPJ131:JPJ132 JZF131:JZF132 KJB131:KJB132 KSX131:KSX132 LCT131:LCT132 LMP131:LMP132 LWL131:LWL132 MGH131:MGH132 MQD131:MQD132 MZZ131:MZZ132 NJV131:NJV132 NTR131:NTR132 ODN131:ODN132 ONJ131:ONJ132 OXF131:OXF132 PHB131:PHB132 PQX131:PQX132 QAT131:QAT132 QKP131:QKP132 QUL131:QUL132 REH131:REH132 ROD131:ROD132 RXZ131:RXZ132 SHV131:SHV132 SRR131:SRR132 TBN131:TBN132 TLJ131:TLJ132 TVF131:TVF132 UFB131:UFB132 UOX131:UOX132 UYT131:UYT132 VIP131:VIP132 VSL131:VSL132 WCH131:WCH132 WMD131:WMD132 WVZ131:WVZ132 T131:T132 JP131:JP132 TL131:TL132 ADH131:ADH132 AND131:AND132 AWZ131:AWZ132 BGV131:BGV132 BQR131:BQR132 CAN131:CAN132 CKJ131:CKJ132 CUF131:CUF132 DEB131:DEB132 DNX131:DNX132 DXT131:DXT132 EHP131:EHP132 ERL131:ERL132 FBH131:FBH132 FLD131:FLD132 FUZ131:FUZ132 GEV131:GEV132 GOR131:GOR132 GYN131:GYN132 HIJ131:HIJ132 HSF131:HSF132 ICB131:ICB132 ILX131:ILX132 IVT131:IVT132 JFP131:JFP132 JPL131:JPL132 JZH131:JZH132 KJD131:KJD132 KSZ131:KSZ132 LCV131:LCV132 LMR131:LMR132 LWN131:LWN132 MGJ131:MGJ132 MQF131:MQF132 NAB131:NAB132 NJX131:NJX132 NTT131:NTT132 ODP131:ODP132 ONL131:ONL132 OXH131:OXH132 PHD131:PHD132 PQZ131:PQZ132 QAV131:QAV132 QKR131:QKR132 QUN131:QUN132 REJ131:REJ132 ROF131:ROF132 RYB131:RYB132 SHX131:SHX132 SRT131:SRT132 TBP131:TBP132 TLL131:TLL132 TVH131:TVH132 UFD131:UFD132 UOZ131:UOZ132 UYV131:UYV132 VIR131:VIR132 VSN131:VSN132 WCJ131:WCJ132 R149:R150 JN149:JN150 TJ149:TJ150 ADF149:ADF150 ANB149:ANB150 AWX149:AWX150 BGT149:BGT150 BQP149:BQP150 CAL149:CAL150 CKH149:CKH150 CUD149:CUD150 DDZ149:DDZ150 DNV149:DNV150 DXR149:DXR150 EHN149:EHN150 ERJ149:ERJ150 FBF149:FBF150 FLB149:FLB150 FUX149:FUX150 GET149:GET150 GOP149:GOP150 GYL149:GYL150 HIH149:HIH150 HSD149:HSD150 IBZ149:IBZ150 ILV149:ILV150 IVR149:IVR150 JFN149:JFN150 JPJ149:JPJ150 JZF149:JZF150 KJB149:KJB150 KSX149:KSX150 LCT149:LCT150 LMP149:LMP150 LWL149:LWL150 MGH149:MGH150 MQD149:MQD150 MZZ149:MZZ150 NJV149:NJV150 NTR149:NTR150 ODN149:ODN150 ONJ149:ONJ150 OXF149:OXF150 PHB149:PHB150 PQX149:PQX150 QAT149:QAT150 QKP149:QKP150 QUL149:QUL150 REH149:REH150 ROD149:ROD150 RXZ149:RXZ150 SHV149:SHV150 SRR149:SRR150 TBN149:TBN150 TLJ149:TLJ150 TVF149:TVF150 UFB149:UFB150 UOX149:UOX150 UYT149:UYT150 VIP149:VIP150 VSL149:VSL150 WCH149:WCH150 WMD149:WMD150 WVZ149:WVZ150 T149:T150 JP149:JP150 TL149:TL150 ADH149:ADH150 AND149:AND150 AWZ149:AWZ150 BGV149:BGV150 BQR149:BQR150 CAN149:CAN150 CKJ149:CKJ150 CUF149:CUF150 DEB149:DEB150 DNX149:DNX150 DXT149:DXT150 EHP149:EHP150 ERL149:ERL150 FBH149:FBH150 FLD149:FLD150 FUZ149:FUZ150 GEV149:GEV150 GOR149:GOR150 GYN149:GYN150 HIJ149:HIJ150 HSF149:HSF150 ICB149:ICB150 ILX149:ILX150 IVT149:IVT150 JFP149:JFP150 JPL149:JPL150 JZH149:JZH150 KJD149:KJD150 KSZ149:KSZ150 LCV149:LCV150 LMR149:LMR150 LWN149:LWN150 MGJ149:MGJ150 MQF149:MQF150 NAB149:NAB150 NJX149:NJX150 NTT149:NTT150 ODP149:ODP150 ONL149:ONL150 OXH149:OXH150 PHD149:PHD150 PQZ149:PQZ150 QAV149:QAV150 QKR149:QKR150 QUN149:QUN150 REJ149:REJ150 ROF149:ROF150 RYB149:RYB150 SHX149:SHX150 SRT149:SRT150 TBP149:TBP150 TLL149:TLL150 TVH149:TVH150 UFD149:UFD150 UOZ149:UOZ150 UYV149:UYV150 VIR149:VIR150 VSN149:VSN150 WCJ149:WCJ150 W109:W110 JS109:JS110 TO109:TO110 ADK109:ADK110 ANG109:ANG110 AXC109:AXC110 BGY109:BGY110 BQU109:BQU110 CAQ109:CAQ110 CKM109:CKM110 CUI109:CUI110 DEE109:DEE110 DOA109:DOA110 DXW109:DXW110 EHS109:EHS110 ERO109:ERO110 FBK109:FBK110 FLG109:FLG110 FVC109:FVC110 GEY109:GEY110 GOU109:GOU110 GYQ109:GYQ110 HIM109:HIM110 HSI109:HSI110 ICE109:ICE110 IMA109:IMA110 IVW109:IVW110 JFS109:JFS110 JPO109:JPO110 JZK109:JZK110 KJG109:KJG110 KTC109:KTC110 LCY109:LCY110 LMU109:LMU110 LWQ109:LWQ110 MGM109:MGM110 MQI109:MQI110 NAE109:NAE110 NKA109:NKA110 NTW109:NTW110 ODS109:ODS110 ONO109:ONO110 OXK109:OXK110 PHG109:PHG110 PRC109:PRC110 QAY109:QAY110 QKU109:QKU110 QUQ109:QUQ110 REM109:REM110 ROI109:ROI110 RYE109:RYE110 SIA109:SIA110 SRW109:SRW110 TBS109:TBS110 TLO109:TLO110 TVK109:TVK110 UFG109:UFG110 UPC109:UPC110 UYY109:UYY110 VIU109:VIU110 VSQ109:VSQ110 WCM109:WCM110 WMI109:WMI110 WWE109:WWE110 Y109:Y110 JU109:JU110 TQ109:TQ110 ADM109:ADM110 ANI109:ANI110 AXE109:AXE110 BHA109:BHA110 BQW109:BQW110 CAS109:CAS110 CKO109:CKO110 CUK109:CUK110 DEG109:DEG110 DOC109:DOC110 DXY109:DXY110 EHU109:EHU110 ERQ109:ERQ110 FBM109:FBM110 FLI109:FLI110 FVE109:FVE110 GFA109:GFA110 GOW109:GOW110 GYS109:GYS110 HIO109:HIO110 HSK109:HSK110 ICG109:ICG110 IMC109:IMC110 IVY109:IVY110 JFU109:JFU110 JPQ109:JPQ110 JZM109:JZM110 KJI109:KJI110 KTE109:KTE110 LDA109:LDA110 LMW109:LMW110 LWS109:LWS110 MGO109:MGO110 MQK109:MQK110 NAG109:NAG110 NKC109:NKC110 NTY109:NTY110 ODU109:ODU110 ONQ109:ONQ110 OXM109:OXM110 PHI109:PHI110 PRE109:PRE110 QBA109:QBA110 QKW109:QKW110 QUS109:QUS110 REO109:REO110 ROK109:ROK110 RYG109:RYG110 SIC109:SIC110 SRY109:SRY110 TBU109:TBU110 TLQ109:TLQ110 TVM109:TVM110 UFI109:UFI110 UPE109:UPE110 UZA109:UZA110 VIW109:VIW110 VSS109:VSS110 WCO109:WCO110 TM183 ADI183 ANE183 AXA183 BGW183 BQS183 CAO183 CKK183 CUG183 DEC183 DNY183 DXU183 EHQ183 ERM183 FBI183 FLE183 FVA183 GEW183 GOS183 GYO183 HIK183 HSG183 ICC183 ILY183 IVU183 JFQ183 JPM183 JZI183 KJE183 KTA183 LCW183 LMS183 LWO183 MGK183 MQG183 NAC183 NJY183 NTU183 ODQ183 ONM183 OXI183 PHE183 PRA183 QAW183 QKS183 QUO183 REK183 ROG183 RYC183 SHY183 SRU183 TBQ183 TLM183 TVI183 UFE183 UPA183 UYW183 VIS183 VSO183 WCK183 WMG183 WWC183 S183 JO183 TK183 ADG183 ANC183 AWY183 BGU183 BQQ183 CAM183 CKI183 CUE183 DEA183 DNW183 DXS183 EHO183 ERK183 FBG183 FLC183 FUY183 GEU183 GOQ183 GYM183 HII183 HSE183 ICA183 ILW183 IVS183 JFO183 JPK183 JZG183 KJC183 KSY183 LCU183 LMQ183 LWM183 MGI183 MQE183 NAA183 NJW183 NTS183 ODO183 ONK183 OXG183 PHC183 PQY183 QAU183 QKQ183 QUM183 REI183 ROE183 RYA183 SHW183 SRS183 TBO183 TLK183 TVG183 UFC183 UOY183 UYU183 VIQ183 VSM183 WCI183 WME183 WWA183 W120 JS120 TO120 ADK120 ANG120 AXC120 BGY120 BQU120 CAQ120 CKM120 CUI120 DEE120 DOA120 DXW120 EHS120 ERO120 FBK120 FLG120 FVC120 GEY120 GOU120 GYQ120 HIM120 HSI120 ICE120 IMA120 IVW120 JFS120 JPO120 JZK120 KJG120 KTC120 LCY120 LMU120 LWQ120 MGM120 MQI120 NAE120 NKA120 NTW120 ODS120 ONO120 OXK120 PHG120 PRC120 QAY120 QKU120 QUQ120 REM120 ROI120 RYE120 SIA120 SRW120 TBS120 TLO120 TVK120 UFG120 UPC120 UYY120 VIU120 VSQ120 WCM120 WMI120 WWE120 Y120 JU120 TQ120 ADM120 ANI120 AXE120 BHA120 BQW120 CAS120 CKO120 CUK120 DEG120 DOC120 DXY120 EHU120 ERQ120 FBM120 FLI120 FVE120 GFA120 GOW120 GYS120 HIO120 HSK120 ICG120 IMC120 IVY120 JFU120 JPQ120 JZM120 KJI120 KTE120 LDA120 LMW120 LWS120 MGO120 MQK120 NAG120 NKC120 NTY120 ODU120 ONQ120 OXM120 PHI120 PRE120 QBA120 QKW120 QUS120 REO120 ROK120 RYG120 SIC120 SRY120 TBU120 TLQ120 TVM120 UFI120 UPE120 UZA120 VIW120 VSS120 WCO120 AD197:AD198 JZ197:JZ198 TV197:TV198 ADR197:ADR198 ANN197:ANN198 AXJ197:AXJ198 BHF197:BHF198 BRB197:BRB198 CAX197:CAX198 CKT197:CKT198 CUP197:CUP198 DEL197:DEL198 DOH197:DOH198 DYD197:DYD198 EHZ197:EHZ198 ERV197:ERV198 FBR197:FBR198 FLN197:FLN198 FVJ197:FVJ198 GFF197:GFF198 GPB197:GPB198 GYX197:GYX198 HIT197:HIT198 HSP197:HSP198 ICL197:ICL198 IMH197:IMH198 IWD197:IWD198 JFZ197:JFZ198 JPV197:JPV198 JZR197:JZR198 KJN197:KJN198 KTJ197:KTJ198 LDF197:LDF198 LNB197:LNB198 LWX197:LWX198 MGT197:MGT198 MQP197:MQP198 NAL197:NAL198 NKH197:NKH198 NUD197:NUD198 ODZ197:ODZ198 ONV197:ONV198 OXR197:OXR198 PHN197:PHN198 PRJ197:PRJ198 QBF197:QBF198 QLB197:QLB198 QUX197:QUX198 RET197:RET198 ROP197:ROP198 RYL197:RYL198 SIH197:SIH198 SSD197:SSD198 TBZ197:TBZ198 TLV197:TLV198 TVR197:TVR198 UFN197:UFN198 UPJ197:UPJ198 UZF197:UZF198 VJB197:VJB198 VSX197:VSX198 WCT197:WCT198 WMP197:WMP198 WWL197:WWL198 AB197:AB198 JX197:JX198 TT197:TT198 ADP197:ADP198 ANL197:ANL198 AXH197:AXH198 BHD197:BHD198 BQZ197:BQZ198 CAV197:CAV198 CKR197:CKR198 CUN197:CUN198 DEJ197:DEJ198 DOF197:DOF198 DYB197:DYB198 EHX197:EHX198 ERT197:ERT198 FBP197:FBP198 FLL197:FLL198 FVH197:FVH198 GFD197:GFD198 GOZ197:GOZ198 GYV197:GYV198 HIR197:HIR198 HSN197:HSN198 ICJ197:ICJ198 IMF197:IMF198 IWB197:IWB198 JFX197:JFX198 JPT197:JPT198 JZP197:JZP198 KJL197:KJL198 KTH197:KTH198 LDD197:LDD198 LMZ197:LMZ198 LWV197:LWV198 MGR197:MGR198 MQN197:MQN198 NAJ197:NAJ198 NKF197:NKF198 NUB197:NUB198 ODX197:ODX198 ONT197:ONT198 OXP197:OXP198 PHL197:PHL198 PRH197:PRH198 QBD197:QBD198 QKZ197:QKZ198 QUV197:QUV198 RER197:RER198 RON197:RON198 RYJ197:RYJ198 SIF197:SIF198 SSB197:SSB198 TBX197:TBX198 TLT197:TLT198 TVP197:TVP198 UFL197:UFL198 UPH197:UPH198 UZD197:UZD198 VIZ197:VIZ198 VSV197:VSV198 WCR197:WCR198 WMN197:WMN198 WWJ197:WWJ198 T216:V216 WMF226 WWB226 R226 JN226 TJ226 ADF226 ANB226 AWX226 BGT226 BQP226 CAL226 CKH226 CUD226 DDZ226 DNV226 DXR226 EHN226 ERJ226 FBF226 FLB226 FUX226 GET226 GOP226 GYL226 HIH226 HSD226 IBZ226 ILV226 IVR226 JFN226 JPJ226 JZF226 KJB226 KSX226 LCT226 LMP226 LWL226 MGH226 MQD226 MZZ226 NJV226 NTR226 ODN226 ONJ226 OXF226 PHB226 PQX226 QAT226 QKP226 QUL226 REH226 ROD226 RXZ226 SHV226 SRR226 TBN226 TLJ226 TVF226 UFB226 UOX226 UYT226 VIP226 VSL226 WCH226 WMD226 WVZ226 T226 JP226 TL226 ADH226 AND226 AWZ226 BGV226 BQR226 CAN226 CKJ226 CUF226 DEB226 DNX226 DXT226 EHP226 ERL226 FBH226 FLD226 FUZ226 GEV226 GOR226 GYN226 HIJ226 HSF226 ICB226 ILX226 IVT226 JFP226 JPL226 JZH226 KJD226 KSZ226 LCV226 LMR226 LWN226 MGJ226 MQF226 NAB226 NJX226 NTT226 ODP226 ONL226 OXH226 PHD226 PQZ226 QAV226 QKR226 QUN226 REJ226 ROF226 RYB226 SHX226 SRT226 TBP226 TLL226 TVH226 UFD226 UOZ226 UYV226 VIR226 VSN226 WCJ226 R244 WWB244 WMF244 WCJ244 VSN244 VIR244 UYV244 UOZ244 UFD244 TVH244 TLL244 TBP244 SRT244 SHX244 RYB244 ROF244 REJ244 QUN244 QKR244 QAV244 PQZ244 PHD244 OXH244 ONL244 ODP244 NTT244 NJX244 NAB244 MQF244 MGJ244 LWN244 LMR244 LCV244 KSZ244 KJD244 JZH244 JPL244 JFP244 IVT244 ILX244 ICB244 HSF244 HIJ244 GYN244 GOR244 GEV244 FUZ244 FLD244 FBH244 ERL244 EHP244 DXT244 DNX244 DEB244 CUF244 CKJ244 CAN244 BQR244 BGV244 AWZ244 AND244 ADH244 TL244 JP244 T244 WVZ244 WMD244 WCH244 VSL244 VIP244 UYT244 UOX244 UFB244 TVF244 TLJ244 TBN244 SRR244 SHV244 RXZ244 ROD244 REH244 QUL244 QKP244 QAT244 PQX244 PHB244 OXF244 ONJ244 ODN244 NTR244 NJV244 MZZ244 MQD244 MGH244 LWL244 LMP244 LCT244 KSX244 KJB244 JZF244 JPJ244 JFN244 IVR244 ILV244 IBZ244 HSD244 HIH244 GYL244 GOP244 GET244 FUX244 FLB244 FBF244 ERJ244 EHN244 DXR244 DNV244 DDZ244 CUD244 CKH244 CAL244 BQP244 BGT244 AWX244 ANB244 ADF244 TJ244 JN244 H356:I356 H362:I362 H368:I368 H373:I373"/>
    <dataValidation allowBlank="1" promptTitle="checkPeriodRange" sqref="WWD109:WWD110 WVY38 WVY74 WVY132 WVY92 R184 WVY150 WVY56 WVY168 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Q56 JM56 TI56 ADE56 ANA56 AWW56 BGS56 BQO56 CAK56 CKG56 CUC56 DDY56 DNU56 DXQ56 EHM56 ERI56 FBE56 FLA56 FUW56 GES56 GOO56 GYK56 HIG56 HSC56 IBY56 ILU56 IVQ56 JFM56 JPI56 JZE56 KJA56 KSW56 LCS56 LMO56 LWK56 MGG56 MQC56 MZY56 NJU56 NTQ56 ODM56 ONI56 OXE56 PHA56 PQW56 QAS56 QKO56 QUK56 REG56 ROC56 RXY56 SHU56 SRQ56 TBM56 TLI56 TVE56 UFA56 UOW56 UYS56 VIO56 VSK56 WCG56 WMC56 Q74 JM74 TI74 ADE74 ANA74 AWW74 BGS74 BQO74 CAK74 CKG74 CUC74 DDY74 DNU74 DXQ74 EHM74 ERI74 FBE74 FLA74 FUW74 GES74 GOO74 GYK74 HIG74 HSC74 IBY74 ILU74 IVQ74 JFM74 JPI74 JZE74 KJA74 KSW74 LCS74 LMO74 LWK74 MGG74 MQC74 MZY74 NJU74 NTQ74 ODM74 ONI74 OXE74 PHA74 PQW74 QAS74 QKO74 QUK74 REG74 ROC74 RXY74 SHU74 SRQ74 TBM74 TLI74 TVE74 UFA74 UOW74 UYS74 VIO74 VSK74 WCG74 WMC74 Q168 JM168 TI168 ADE168 ANA168 AWW168 BGS168 BQO168 CAK168 CKG168 CUC168 DDY168 DNU168 DXQ168 EHM168 ERI168 FBE168 FLA168 FUW168 GES168 GOO168 GYK168 HIG168 HSC168 IBY168 ILU168 IVQ168 JFM168 JPI168 JZE168 KJA168 KSW168 LCS168 LMO168 LWK168 MGG168 MQC168 MZY168 NJU168 NTQ168 ODM168 ONI168 OXE168 PHA168 PQW168 QAS168 QKO168 QUK168 REG168 ROC168 RXY168 SHU168 SRQ168 TBM168 TLI168 TVE168 UFA168 UOW168 UYS168 VIO168 VSK168 WCG168 WMC168 Q92 JM92 TI92 ADE92 ANA92 AWW92 BGS92 BQO92 CAK92 CKG92 CUC92 DDY92 DNU92 DXQ92 EHM92 ERI92 FBE92 FLA92 FUW92 GES92 GOO92 GYK92 HIG92 HSC92 IBY92 ILU92 IVQ92 JFM92 JPI92 JZE92 KJA92 KSW92 LCS92 LMO92 LWK92 MGG92 MQC92 MZY92 NJU92 NTQ92 ODM92 ONI92 OXE92 PHA92 PQW92 QAS92 QKO92 QUK92 REG92 ROC92 RXY92 SHU92 SRQ92 TBM92 TLI92 TVE92 UFA92 UOW92 UYS92 VIO92 VSK92 WCG92 WMC92 Q132 JM132 TI132 ADE132 ANA132 AWW132 BGS132 BQO132 CAK132 CKG132 CUC132 DDY132 DNU132 DXQ132 EHM132 ERI132 FBE132 FLA132 FUW132 GES132 GOO132 GYK132 HIG132 HSC132 IBY132 ILU132 IVQ132 JFM132 JPI132 JZE132 KJA132 KSW132 LCS132 LMO132 LWK132 MGG132 MQC132 MZY132 NJU132 NTQ132 ODM132 ONI132 OXE132 PHA132 PQW132 QAS132 QKO132 QUK132 REG132 ROC132 RXY132 SHU132 SRQ132 TBM132 TLI132 TVE132 UFA132 UOW132 UYS132 VIO132 VSK132 WCG132 WMC132 Q150 JM150 TI150 ADE150 ANA150 AWW150 BGS150 BQO150 CAK150 CKG150 CUC150 DDY150 DNU150 DXQ150 EHM150 ERI150 FBE150 FLA150 FUW150 GES150 GOO150 GYK150 HIG150 HSC150 IBY150 ILU150 IVQ150 JFM150 JPI150 JZE150 KJA150 KSW150 LCS150 LMO150 LWK150 MGG150 MQC150 MZY150 NJU150 NTQ150 ODM150 ONI150 OXE150 PHA150 PQW150 QAS150 QKO150 QUK150 REG150 ROC150 RXY150 SHU150 SRQ150 TBM150 TLI150 TVE150 UFA150 UOW150 UYS150 VIO150 VSK150 WCG150 WMC150 V109:V110 JR109:JR110 TN109:TN110 ADJ109:ADJ110 ANF109:ANF110 AXB109:AXB110 BGX109:BGX110 BQT109:BQT110 CAP109:CAP110 CKL109:CKL110 CUH109:CUH110 DED109:DED110 DNZ109:DNZ110 DXV109:DXV110 EHR109:EHR110 ERN109:ERN110 FBJ109:FBJ110 FLF109:FLF110 FVB109:FVB110 GEX109:GEX110 GOT109:GOT110 GYP109:GYP110 HIL109:HIL110 HSH109:HSH110 ICD109:ICD110 ILZ109:ILZ110 IVV109:IVV110 JFR109:JFR110 JPN109:JPN110 JZJ109:JZJ110 KJF109:KJF110 KTB109:KTB110 LCX109:LCX110 LMT109:LMT110 LWP109:LWP110 MGL109:MGL110 MQH109:MQH110 NAD109:NAD110 NJZ109:NJZ110 NTV109:NTV110 ODR109:ODR110 ONN109:ONN110 OXJ109:OXJ110 PHF109:PHF110 PRB109:PRB110 QAX109:QAX110 QKT109:QKT110 QUP109:QUP110 REL109:REL110 ROH109:ROH110 RYD109:RYD110 SHZ109:SHZ110 SRV109:SRV110 TBR109:TBR110 TLN109:TLN110 TVJ109:TVJ110 UFF109:UFF110 UPB109:UPB110 UYX109:UYX110 VIT109:VIT110 VSP109:VSP110 WCL109:WCL110 WMH109:WMH110 JN184 TJ184 ADF184 ANB184 AWX184 BGT184 BQP184 CAL184 CKH184 CUD184 DDZ184 DNV184 DXR184 EHN184 ERJ184 FBF184 FLB184 FUX184 GET184 GOP184 GYL184 HIH184 HSD184 IBZ184 ILV184 IVR184 JFN184 JPJ184 JZF184 KJB184 KSX184 LCT184 LMP184 LWL184 MGH184 MQD184 MZZ184 NJV184 NTR184 ODN184 ONJ184 OXF184 PHB184 PQX184 QAT184 QKP184 QUL184 REH184 ROD184 RXZ184 SHV184 SRR184 TBN184 TLJ184 TVF184 UFB184 UOX184 UYT184 VIP184 VSL184 WCH184 WMD184 WVZ184 WWD120 V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JW198 TS198 ADO198 ANK198 AXG198 BHC198 BQY198 CAU198 CKQ198 CUM198 DEI198 DOE198 DYA198 EHW198 ERS198 FBO198 FLK198 FVG198 GFC198 GOY198 GYU198 HIQ198 HSM198 ICI198 IME198 IWA198 JFW198 JPS198 JZO198 KJK198 KTG198 LDC198 LMY198 LWU198 MGQ198 MQM198 NAI198 NKE198 NUA198 ODW198 ONS198 OXO198 PHK198 PRG198 QBC198 QKY198 QUU198 REQ198 ROM198 RYI198 SIE198 SSA198 TBW198 TLS198 TVO198 UFK198 UPG198 UZC198 VIY198 VSU198 WCQ198 WMM198 WWI198 WVY227 Q227 JM227 TI227 ADE227 ANA227 AWW227 BGS227 BQO227 CAK227 CKG227 CUC227 DDY227 DNU227 DXQ227 EHM227 ERI227 FBE227 FLA227 FUW227 GES227 GOO227 GYK227 HIG227 HSC227 IBY227 ILU227 IVQ227 JFM227 JPI227 JZE227 KJA227 KSW227 LCS227 LMO227 LWK227 MGG227 MQC227 MZY227 NJU227 NTQ227 ODM227 ONI227 OXE227 PHA227 PQW227 QAS227 QKO227 QUK227 REG227 ROC227 RXY227 SHU227 SRQ227 TBM227 TLI227 TVE227 UFA227 UOW227 UYS227 VIO227 VSK227 WCG227 WMC227 Q245 JM245 TI245 ADE245 ANA245 AWW245 BGS245 BQO245 CAK245 CKG245 CUC245 DDY245 DNU245 DXQ245 EHM245 ERI245 FBE245 FLA245 FUW245 GES245 GOO245 GYK245 HIG245 HSC245 IBY245 ILU245 IVQ245 JFM245 JPI245 JZE245 KJA245 KSW245 LCS245 LMO245 LWK245 MGG245 MQC245 MZY245 NJU245 NTQ245 ODM245 ONI245 OXE245 PHA245 PQW245 QAS245 QKO245 QUK245 REG245 ROC245 RXY245 SHU245 SRQ245 TBM245 TLI245 TVE245 UFA245 UOW245 UYS245 VIO245 VSK245 WCG245 WMC245 WVY245"/>
    <dataValidation type="decimal" allowBlank="1" showErrorMessage="1" errorTitle="Ошибка" error="Допускается ввод только неотрицательных чисел!" sqref="WVX183 F268:I268 F264:I264 F260:Q260 O167 JK167 TG167 ADC167 AMY167 AWU167 BGQ167 BQM167 CAI167 CKE167 CUA167 DDW167 DNS167 DXO167 EHK167 ERG167 FBC167 FKY167 FUU167 GEQ167 GOM167 GYI167 HIE167 HSA167 IBW167 ILS167 IVO167 JFK167 JPG167 JZC167 KIY167 KSU167 LCQ167 LMM167 LWI167 MGE167 MQA167 MZW167 NJS167 NTO167 ODK167 ONG167 OXC167 PGY167 PQU167 QAQ167 QKM167 QUI167 REE167 ROA167 RXW167 SHS167 SRO167 TBK167 TLG167 TVC167 UEY167 UOU167 UYQ167 VIM167 VSI167 WCE167 WMA167 WVW167 P183 JL183 TH183 ADD183 AMZ183 AWV183 BGR183 BQN183 CAJ183 CKF183 CUB183 DDX183 DNT183 DXP183 EHL183 ERH183 FBD183 FKZ183 FUV183 GER183 GON183 GYJ183 HIF183 HSB183 IBX183 ILT183 IVP183 JFL183 JPH183 JZD183 KIZ183 KSV183 LCR183 LMN183 LWJ183 MGF183 MQB183 MZX183 NJT183 NTP183 ODL183 ONH183 OXD183 PGZ183 PQV183 QAR183 QKN183 QUJ183 REF183 ROB183 RXX183 SHT183 SRP183 TBL183 TLH183 TVD183 UEZ183 UOV183 UYR183 VIN183 VSJ183 WCF183 WMB183 H216:S216">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G216 M109 M167">
      <formula1>kind_of_heat_transfer</formula1>
    </dataValidation>
    <dataValidation type="list" allowBlank="1" showInputMessage="1" showErrorMessage="1" errorTitle="Ошибка" error="Выберите значение из списка" prompt="Выберите значение из списка" sqref="F216">
      <formula1>kind_of_tariff_unit</formula1>
    </dataValidation>
    <dataValidation type="list" allowBlank="1" showInputMessage="1" errorTitle="Ошибка" error="Выберите значение из списка" prompt="Выберите значение из списка" sqref="WVW130 WVW90 WVW72:WWD72 JK36:JR36 TG36:TN36 ADC36:ADJ36 AMY36:ANF36 AWU36:AXB36 BGQ36:BGX36 BQM36:BQT36 CAI36:CAP36 CKE36:CKL36 CUA36:CUH36 DDW36:DED36 DNS36:DNZ36 DXO36:DXV36 EHK36:EHR36 ERG36:ERN36 FBC36:FBJ36 FKY36:FLF36 FUU36:FVB36 GEQ36:GEX36 GOM36:GOT36 GYI36:GYP36 HIE36:HIL36 HSA36:HSH36 IBW36:ICD36 ILS36:ILZ36 IVO36:IVV36 JFK36:JFR36 JPG36:JPN36 JZC36:JZJ36 KIY36:KJF36 KSU36:KTB36 LCQ36:LCX36 LMM36:LMT36 LWI36:LWP36 MGE36:MGL36 MQA36:MQH36 MZW36:NAD36 NJS36:NJZ36 NTO36:NTV36 ODK36:ODR36 ONG36:ONN36 OXC36:OXJ36 PGY36:PHF36 PQU36:PRB36 QAQ36:QAX36 QKM36:QKT36 QUI36:QUP36 REE36:REL36 ROA36:ROH36 RXW36:RYD36 SHS36:SHZ36 SRO36:SRV36 TBK36:TBR36 TLG36:TLN36 TVC36:TVJ36 UEY36:UFF36 UOU36:UPB36 UYQ36:UYX36 VIM36:VIT36 VSI36:VSP36 WCE36:WCL36 WMA36:WMH36 WVW36:WWD36 JK54:JR54 TG54:TN54 ADC54:ADJ54 AMY54:ANF54 AWU54:AXB54 BGQ54:BGX54 BQM54:BQT54 CAI54:CAP54 CKE54:CKL54 CUA54:CUH54 DDW54:DED54 DNS54:DNZ54 DXO54:DXV54 EHK54:EHR54 ERG54:ERN54 FBC54:FBJ54 FKY54:FLF54 FUU54:FVB54 GEQ54:GEX54 GOM54:GOT54 GYI54:GYP54 HIE54:HIL54 HSA54:HSH54 IBW54:ICD54 ILS54:ILZ54 IVO54:IVV54 JFK54:JFR54 JPG54:JPN54 JZC54:JZJ54 KIY54:KJF54 KSU54:KTB54 LCQ54:LCX54 LMM54:LMT54 LWI54:LWP54 MGE54:MGL54 MQA54:MQH54 MZW54:NAD54 NJS54:NJZ54 NTO54:NTV54 ODK54:ODR54 ONG54:ONN54 OXC54:OXJ54 PGY54:PHF54 PQU54:PRB54 QAQ54:QAX54 QKM54:QKT54 QUI54:QUP54 REE54:REL54 ROA54:ROH54 RXW54:RYD54 SHS54:SHZ54 SRO54:SRV54 TBK54:TBR54 TLG54:TLN54 TVC54:TVJ54 UEY54:UFF54 UOU54:UPB54 UYQ54:UYX54 VIM54:VIT54 VSI54:VSP54 WCE54:WCL54 WMA54:WMH54 WVW54:WWD54 JK72:JR72 TG72:TN72 ADC72:ADJ72 AMY72:ANF72 AWU72:AXB72 BGQ72:BGX72 BQM72:BQT72 CAI72:CAP72 CKE72:CKL72 CUA72:CUH72 DDW72:DED72 DNS72:DNZ72 DXO72:DXV72 EHK72:EHR72 ERG72:ERN72 FBC72:FBJ72 FKY72:FLF72 FUU72:FVB72 GEQ72:GEX72 GOM72:GOT72 GYI72:GYP72 HIE72:HIL72 HSA72:HSH72 IBW72:ICD72 ILS72:ILZ72 IVO72:IVV72 JFK72:JFR72 JPG72:JPN72 JZC72:JZJ72 KIY72:KJF72 KSU72:KTB72 LCQ72:LCX72 LMM72:LMT72 LWI72:LWP72 MGE72:MGL72 MQA72:MQH72 MZW72:NAD72 NJS72:NJZ72 NTO72:NTV72 ODK72:ODR72 ONG72:ONN72 OXC72:OXJ72 PGY72:PHF72 PQU72:PRB72 QAQ72:QAX72 QKM72:QKT72 QUI72:QUP72 REE72:REL72 ROA72:ROH72 RXW72:RYD72 SHS72:SHZ72 SRO72:SRV72 TBK72:TBR72 TLG72:TLN72 TVC72:TVJ72 UEY72:UFF72 UOU72:UPB72 UYQ72:UYX72 VIM72:VIT72 VSI72:VSP72 WCE72:WCL72 WMA72:WMH72 WCE243:WCL243 JK90 TG90 ADC90 AMY90 AWU90 BGQ90 BQM90 CAI90 CKE90 CUA90 DDW90 DNS90 DXO90 EHK90 ERG90 FBC90 FKY90 FUU90 GEQ90 GOM90 GYI90 HIE90 HSA90 IBW90 ILS90 IVO90 JFK90 JPG90 JZC90 KIY90 KSU90 LCQ90 LMM90 LWI90 MGE90 MQA90 MZW90 NJS90 NTO90 ODK90 ONG90 OXC90 PGY90 PQU90 QAQ90 QKM90 QUI90 REE90 ROA90 RXW90 SHS90 SRO90 TBK90 TLG90 TVC90 UEY90 UOU90 UYQ90 VIM90 VSI90 WCE90 WMA90 VSI243:VSP243 JK130 TG130 ADC130 AMY130 AWU130 BGQ130 BQM130 CAI130 CKE130 CUA130 DDW130 DNS130 DXO130 EHK130 ERG130 FBC130 FKY130 FUU130 GEQ130 GOM130 GYI130 HIE130 HSA130 IBW130 ILS130 IVO130 JFK130 JPG130 JZC130 KIY130 KSU130 LCQ130 LMM130 LWI130 MGE130 MQA130 MZW130 NJS130 NTO130 ODK130 ONG130 OXC130 PGY130 PQU130 QAQ130 QKM130 QUI130 REE130 ROA130 RXW130 SHS130 SRO130 TBK130 TLG130 TVC130 UEY130 UOU130 UYQ130 VIM130 VSI130 WCE130 WMA130 UYQ243:UYX243 JK166 TG166 ADC166 AMY166 AWU166 BGQ166 BQM166 CAI166 CKE166 CUA166 DDW166 DNS166 DXO166 EHK166 ERG166 FBC166 FKY166 FUU166 GEQ166 GOM166 GYI166 HIE166 HSA166 IBW166 ILS166 IVO166 JFK166 JPG166 JZC166 KIY166 KSU166 LCQ166 LMM166 LWI166 MGE166 MQA166 MZW166 NJS166 NTO166 ODK166 ONG166 OXC166 PGY166 PQU166 QAQ166 QKM166 QUI166 REE166 ROA166 RXW166 SHS166 SRO166 TBK166 TLG166 TVC166 UEY166 UOU166 UYQ166 VIM166 VSI166 WCE166 WMA166 WVW166 VIM243:VIT243 JK148 TG148 ADC148 AMY148 AWU148 BGQ148 BQM148 CAI148 CKE148 CUA148 DDW148 DNS148 DXO148 EHK148 ERG148 FBC148 FKY148 FUU148 GEQ148 GOM148 GYI148 HIE148 HSA148 IBW148 ILS148 IVO148 JFK148 JPG148 JZC148 KIY148 KSU148 LCQ148 LMM148 LWI148 MGE148 MQA148 MZW148 NJS148 NTO148 ODK148 ONG148 OXC148 PGY148 PQU148 QAQ148 QKM148 QUI148 REE148 ROA148 RXW148 SHS148 SRO148 TBK148 TLG148 TVC148 UEY148 UOU148 UYQ148 VIM148 VSI148 WCE148 WMA148 WVW148 UEY243:UFF243 WVW243:WWD243 WMA243:WMH243 WVW225:WWD225 JK225:JR225 TG225:TN225 ADC225:ADJ225 AMY225:ANF225 AWU225:AXB225 BGQ225:BGX225 BQM225:BQT225 CAI225:CAP225 CKE225:CKL225 CUA225:CUH225 DDW225:DED225 DNS225:DNZ225 DXO225:DXV225 EHK225:EHR225 ERG225:ERN225 FBC225:FBJ225 FKY225:FLF225 FUU225:FVB225 GEQ225:GEX225 GOM225:GOT225 GYI225:GYP225 HIE225:HIL225 HSA225:HSH225 IBW225:ICD225 ILS225:ILZ225 IVO225:IVV225 JFK225:JFR225 JPG225:JPN225 JZC225:JZJ225 KIY225:KJF225 KSU225:KTB225 LCQ225:LCX225 LMM225:LMT225 LWI225:LWP225 MGE225:MGL225 MQA225:MQH225 MZW225:NAD225 NJS225:NJZ225 NTO225:NTV225 ODK225:ODR225 ONG225:ONN225 OXC225:OXJ225 PGY225:PHF225 PQU225:PRB225 QAQ225:QAX225 QKM225:QKT225 QUI225:QUP225 REE225:REL225 ROA225:ROH225 RXW225:RYD225 SHS225:SHZ225 SRO225:SRV225 TBK225:TBR225 TLG225:TLN225 TVC225:TVJ225 UEY225:UFF225 UOU225:UPB225 UYQ225:UYX225 VIM225:VIT225 VSI225:VSP225 WCE225:WCL225 WMA225:WMH225 UOU243:UPB243 JK243:JR243 TG243:TN243 ADC243:ADJ243 AMY243:ANF243 AWU243:AXB243 BGQ243:BGX243 BQM243:BQT243 CAI243:CAP243 CKE243:CKL243 CUA243:CUH243 DDW243:DED243 DNS243:DNZ243 DXO243:DXV243 EHK243:EHR243 ERG243:ERN243 FBC243:FBJ243 FKY243:FLF243 FUU243:FVB243 GEQ243:GEX243 GOM243:GOT243 GYI243:GYP243 HIE243:HIL243 HSA243:HSH243 IBW243:ICD243 ILS243:ILZ243 IVO243:IVV243 JFK243:JFR243 JPG243:JPN243 JZC243:JZJ243 KIY243:KJF243 KSU243:KTB243 LCQ243:LCX243 LMM243:LMT243 LWI243:LWP243 MGE243:MGL243 MQA243:MQH243 MZW243:NAD243 NJS243:NJZ243 NTO243:NTV243 ODK243:ODR243 ONG243:ONN243 OXC243:OXJ243 PGY243:PHF243 PQU243:PRB243 QAQ243:QAX243 QKM243:QKT243 QUI243:QUP243 REE243:REL243 ROA243:ROH243 RXW243:RYD243 SHS243:SHZ243 SRO243:SRV243 TBK243:TBR243 TLG243:TLN243 TVC243:TVJ243">
      <formula1>kind_of_cons</formula1>
    </dataValidation>
    <dataValidation type="list" allowBlank="1" showInputMessage="1" showErrorMessage="1" errorTitle="Ошибка" error="Выберите значение из списка" sqref="WVW71 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53 JK53 TG53 ADC53 AMY53 AWU53 BGQ53 BQM53 CAI53 CKE53 CUA53 DDW53 DNS53 DXO53 EHK53 ERG53 FBC53 FKY53 FUU53 GEQ53 GOM53 GYI53 HIE53 HSA53 IBW53 ILS53 IVO53 JFK53 JPG53 JZC53 KIY53 KSU53 LCQ53 LMM53 LWI53 MGE53 MQA53 MZW53 NJS53 NTO53 ODK53 ONG53 OXC53 PGY53 PQU53 QAQ53 QKM53 QUI53 REE53 ROA53 RXW53 SHS53 SRO53 TBK53 TLG53 TVC53 UEY53 UOU53 UYQ53 VIM53 VSI53 WCE53 WMA53 WVW53 O71 JK71 TG71 ADC71 AMY71 AWU71 BGQ71 BQM71 CAI71 CKE71 CUA71 DDW71 DNS71 DXO71 EHK71 ERG71 FBC71 FKY71 FUU71 GEQ71 GOM71 GYI71 HIE71 HSA71 IBW71 ILS71 IVO71 JFK71 JPG71 JZC71 KIY71 KSU71 LCQ71 LMM71 LWI71 MGE71 MQA71 MZW71 NJS71 NTO71 ODK71 ONG71 OXC71 PGY71 PQU71 QAQ71 QKM71 QUI71 REE71 ROA71 RXW71 SHS71 SRO71 TBK71 TLG71 TVC71 UEY71 UOU71 UYQ71 VIM71 VSI71 WCE71 WMA71 O165 JK165 TG165 ADC165 AMY165 AWU165 BGQ165 BQM165 CAI165 CKE165 CUA165 DDW165 DNS165 DXO165 EHK165 ERG165 FBC165 FKY165 FUU165 GEQ165 GOM165 GYI165 HIE165 HSA165 IBW165 ILS165 IVO165 JFK165 JPG165 JZC165 KIY165 KSU165 LCQ165 LMM165 LWI165 MGE165 MQA165 MZW165 NJS165 NTO165 ODK165 ONG165 OXC165 PGY165 PQU165 QAQ165 QKM165 QUI165 REE165 ROA165 RXW165 SHS165 SRO165 TBK165 TLG165 TVC165 UEY165 UOU165 UYQ165 VIM165 VSI165 WCE165 WMA165 WVW165 WVW224 O224 JK224 TG224 ADC224 AMY224 AWU224 BGQ224 BQM224 CAI224 CKE224 CUA224 DDW224 DNS224 DXO224 EHK224 ERG224 FBC224 FKY224 FUU224 GEQ224 GOM224 GYI224 HIE224 HSA224 IBW224 ILS224 IVO224 JFK224 JPG224 JZC224 KIY224 KSU224 LCQ224 LMM224 LWI224 MGE224 MQA224 MZW224 NJS224 NTO224 ODK224 ONG224 OXC224 PGY224 PQU224 QAQ224 QKM224 QUI224 REE224 ROA224 RXW224 SHS224 SRO224 TBK224 TLG224 TVC224 UEY224 UOU224 UYQ224 VIM224 VSI224 WCE224 WMA224 O242 JK242 TG242 ADC242 AMY242 AWU242 BGQ242 BQM242 CAI242 CKE242 CUA242 DDW242 DNS242 DXO242 EHK242 ERG242 FBC242 FKY242 FUU242 GEQ242 GOM242 GYI242 HIE242 HSA242 IBW242 ILS242 IVO242 JFK242 JPG242 JZC242 KIY242 KSU242 LCQ242 LMM242 LWI242 MGE242 MQA242 MZW242 NJS242 NTO242 ODK242 ONG242 OXC242 PGY242 PQU242 QAQ242 QKM242 QUI242 REE242 ROA242 RXW242 SHS242 SRO242 TBK242 TLG242 TVC242 UEY242 UOU242 UYQ242 VIM242 VSI242 WCE242 WMA242 WVW242">
      <formula1>kind_of_scheme_in</formula1>
    </dataValidation>
    <dataValidation type="list" allowBlank="1" showInputMessage="1" showErrorMessage="1" errorTitle="Ошибка" error="Выберите значение из списка" sqref="WVW108 JK108 TG108 ADC108 AMY108 AWU108 BGQ108 BQM108 CAI108 CKE108 CUA108 DDW108 DNS108 DXO108 EHK108 ERG108 FBC108 FKY108 FUU108 GEQ108 GOM108 GYI108 HIE108 HSA108 IBW108 ILS108 IVO108 JFK108 JPG108 JZC108 KIY108 KSU108 LCQ108 LMM108 LWI108 MGE108 MQA108 MZW108 NJS108 NTO108 ODK108 ONG108 OXC108 PGY108 PQU108 QAQ108 QKM108 QUI108 REE108 ROA108 RXW108 SHS108 SRO108 TBK108 TLG108 TVC108 UEY108 UOU108 UYQ108 VIM108 VSI108 WCE108 WMA108 O108">
      <formula1>kind_of_cons</formula1>
    </dataValidation>
    <dataValidation type="list" allowBlank="1" showInputMessage="1" showErrorMessage="1" errorTitle="Ошибка" error="Выберите значение из списка" sqref="WVU91 WVU131 JI244 JI37 TE37 ADA37 AMW37 AWS37 BGO37 BQK37 CAG37 CKC37 CTY37 DDU37 DNQ37 DXM37 EHI37 ERE37 FBA37 FKW37 FUS37 GEO37 GOK37 GYG37 HIC37 HRY37 IBU37 ILQ37 IVM37 JFI37 JPE37 JZA37 KIW37 KSS37 LCO37 LMK37 LWG37 MGC37 MPY37 MZU37 NJQ37 NTM37 ODI37 ONE37 OXA37 PGW37 PQS37 QAO37 QKK37 QUG37 REC37 RNY37 RXU37 SHQ37 SRM37 TBI37 TLE37 TVA37 UEW37 UOS37 UYO37 VIK37 VSG37 WCC37 WLY37 WVU37 TE244 JI55 TE55 ADA55 AMW55 AWS55 BGO55 BQK55 CAG55 CKC55 CTY55 DDU55 DNQ55 DXM55 EHI55 ERE55 FBA55 FKW55 FUS55 GEO55 GOK55 GYG55 HIC55 HRY55 IBU55 ILQ55 IVM55 JFI55 JPE55 JZA55 KIW55 KSS55 LCO55 LMK55 LWG55 MGC55 MPY55 MZU55 NJQ55 NTM55 ODI55 ONE55 OXA55 PGW55 PQS55 QAO55 QKK55 QUG55 REC55 RNY55 RXU55 SHQ55 SRM55 TBI55 TLE55 TVA55 UEW55 UOS55 UYO55 VIK55 VSG55 WCC55 WLY55 WVU55 ADA244 JI73 TE73 ADA73 AMW73 AWS73 BGO73 BQK73 CAG73 CKC73 CTY73 DDU73 DNQ73 DXM73 EHI73 ERE73 FBA73 FKW73 FUS73 GEO73 GOK73 GYG73 HIC73 HRY73 IBU73 ILQ73 IVM73 JFI73 JPE73 JZA73 KIW73 KSS73 LCO73 LMK73 LWG73 MGC73 MPY73 MZU73 NJQ73 NTM73 ODI73 ONE73 OXA73 PGW73 PQS73 QAO73 QKK73 QUG73 REC73 RNY73 RXU73 SHQ73 SRM73 TBI73 TLE73 TVA73 UEW73 UOS73 UYO73 VIK73 VSG73 WCC73 WLY73 WVU73 AMW244 JI91 TE91 ADA91 AMW91 AWS91 BGO91 BQK91 CAG91 CKC91 CTY91 DDU91 DNQ91 DXM91 EHI91 ERE91 FBA91 FKW91 FUS91 GEO91 GOK91 GYG91 HIC91 HRY91 IBU91 ILQ91 IVM91 JFI91 JPE91 JZA91 KIW91 KSS91 LCO91 LMK91 LWG91 MGC91 MPY91 MZU91 NJQ91 NTM91 ODI91 ONE91 OXA91 PGW91 PQS91 QAO91 QKK91 QUG91 REC91 RNY91 RXU91 SHQ91 SRM91 TBI91 TLE91 TVA91 UEW91 UOS91 UYO91 VIK91 VSG91 WCC91 WLY91 AWS244 JI131 TE131 ADA131 AMW131 AWS131 BGO131 BQK131 CAG131 CKC131 CTY131 DDU131 DNQ131 DXM131 EHI131 ERE131 FBA131 FKW131 FUS131 GEO131 GOK131 GYG131 HIC131 HRY131 IBU131 ILQ131 IVM131 JFI131 JPE131 JZA131 KIW131 KSS131 LCO131 LMK131 LWG131 MGC131 MPY131 MZU131 NJQ131 NTM131 ODI131 ONE131 OXA131 PGW131 PQS131 QAO131 QKK131 QUG131 REC131 RNY131 RXU131 SHQ131 SRM131 TBI131 TLE131 TVA131 UEW131 UOS131 UYO131 VIK131 VSG131 WCC131 WLY131 M149 JI149 TE149 ADA149 AMW149 AWS149 BGO149 BQK149 CAG149 CKC149 CTY149 DDU149 DNQ149 DXM149 EHI149 ERE149 FBA149 FKW149 FUS149 GEO149 GOK149 GYG149 HIC149 HRY149 IBU149 ILQ149 IVM149 JFI149 JPE149 JZA149 KIW149 KSS149 LCO149 LMK149 LWG149 MGC149 MPY149 MZU149 NJQ149 NTM149 ODI149 ONE149 OXA149 PGW149 PQS149 QAO149 QKK149 QUG149 REC149 RNY149 RXU149 SHQ149 SRM149 TBI149 TLE149 TVA149 UEW149 UOS149 UYO149 VIK149 VSG149 WCC149 WLY149 WVU149 M226 JI226 TE226 ADA226 AMW226 AWS226 BGO226 BQK226 CAG226 CKC226 CTY226 DDU226 DNQ226 DXM226 EHI226 ERE226 FBA226 FKW226 FUS226 GEO226 GOK226 GYG226 HIC226 HRY226 IBU226 ILQ226 IVM226 JFI226 JPE226 JZA226 KIW226 KSS226 LCO226 LMK226 LWG226 MGC226 MPY226 MZU226 NJQ226 NTM226 ODI226 ONE226 OXA226 PGW226 PQS226 QAO226 QKK226 QUG226 REC226 RNY226 RXU226 SHQ226 SRM226 TBI226 TLE226 TVA226 UEW226 UOS226 UYO226 VIK226 VSG226 WCC226 WLY226 WVU226 M244 WVU244 WLY244 WCC244 VSG244 VIK244 UYO244 UOS244 UEW244 TVA244 TLE244 TBI244 SRM244 SHQ244 RXU244 RNY244 REC244 QUG244 QKK244 QAO244 PQS244 PGW244 OXA244 ONE244 ODI244 NTM244 NJQ244 MZU244 MPY244 MGC244 LWG244 LMK244 LCO244 KSS244 KIW244 JZA244 JPE244 JFI244 IVM244 ILQ244 IBU244 HRY244 HIC244 GYG244 GOK244 GEO244 FUS244 FKW244 FBA244 ERE244 EHI244 DXM244 DNQ244 DDU244 CTY244 CKC244 CAG244 BQK244 BGO244 M37 M55 M73 M91 M131">
      <formula1>kind_of_heat_transfer</formula1>
    </dataValidation>
    <dataValidation type="list" allowBlank="1" showInputMessage="1" showErrorMessage="1" errorTitle="Ошибка" error="Выберите значение из списка" prompt="Выберите значение из списка" sqref="E9:E10">
      <formula1>kind_group_rates_load_filter</formula1>
    </dataValidation>
    <dataValidation allowBlank="1" showInputMessage="1" showErrorMessage="1" prompt="Выберите виды деятельности, выполнив двойной щелчок левой кнопки мыши по ячейке." sqref="F9:F1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N11 N15:N17">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17 J292 F3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332">
      <formula1>"a"</formula1>
    </dataValidation>
    <dataValidation allowBlank="1" sqref="WVT94:WWE95 JH39:JS45 TD39:TO45 ACZ39:ADK45 AMV39:ANG45 AWR39:AXC45 BGN39:BGY45 BQJ39:BQU45 CAF39:CAQ45 CKB39:CKM45 CTX39:CUI45 DDT39:DEE45 DNP39:DOA45 DXL39:DXW45 EHH39:EHS45 ERD39:ERO45 FAZ39:FBK45 FKV39:FLG45 FUR39:FVC45 GEN39:GEY45 GOJ39:GOU45 GYF39:GYQ45 HIB39:HIM45 HRX39:HSI45 IBT39:ICE45 ILP39:IMA45 IVL39:IVW45 JFH39:JFS45 JPD39:JPO45 JYZ39:JZK45 KIV39:KJG45 KSR39:KTC45 LCN39:LCY45 LMJ39:LMU45 LWF39:LWQ45 MGB39:MGM45 MPX39:MQI45 MZT39:NAE45 NJP39:NKA45 NTL39:NTW45 ODH39:ODS45 OND39:ONO45 OWZ39:OXK45 PGV39:PHG45 PQR39:PRC45 QAN39:QAY45 QKJ39:QKU45 QUF39:QUQ45 REB39:REM45 RNX39:ROI45 RXT39:RYE45 SHP39:SIA45 SRL39:SRW45 TBH39:TBS45 TLD39:TLO45 TUZ39:TVK45 UEV39:UFG45 UOR39:UPC45 UYN39:UYY45 VIJ39:VIU45 VSF39:VSQ45 WCB39:WCM45 WLX39:WMI45 WVT39:WWE45 JH94:JS95 TD94:TO95 ACZ94:ADK95 AMV94:ANG95 AWR94:AXC95 BGN94:BGY95 BQJ94:BQU95 CAF94:CAQ95 CKB94:CKM95 CTX94:CUI95 DDT94:DEE95 DNP94:DOA95 DXL94:DXW95 EHH94:EHS95 ERD94:ERO95 FAZ94:FBK95 FKV94:FLG95 FUR94:FVC95 GEN94:GEY95 GOJ94:GOU95 GYF94:GYQ95 HIB94:HIM95 HRX94:HSI95 IBT94:ICE95 ILP94:IMA95 IVL94:IVW95 JFH94:JFS95 JPD94:JPO95 JYZ94:JZK95 KIV94:KJG95 KSR94:KTC95 LCN94:LCY95 LMJ94:LMU95 LWF94:LWQ95 MGB94:MGM95 MPX94:MQI95 MZT94:NAE95 NJP94:NKA95 NTL94:NTW95 ODH94:ODS95 OND94:ONO95 OWZ94:OXK95 PGV94:PHG95 PQR94:PRC95 QAN94:QAY95 QKJ94:QKU95 QUF94:QUQ95 REB94:REM95 RNX94:ROI95 RXT94:RYE95 SHP94:SIA95 SRL94:SRW95 TBH94:TBS95 TLD94:TLO95 TUZ94:TVK95 UEV94:UFG95 UOR94:UPC95 UYN94:UYY95 VIJ94:VIU95 VSF94:VSQ95 WCB94:WCM95 WLX94:WMI95 JH115:JX115 TD115:TT115 ACZ115:ADP115 AMV115:ANL115 AWR115:AXH115 BGN115:BHD115 BQJ115:BQZ115 CAF115:CAV115 CKB115:CKR115 CTX115:CUN115 DDT115:DEJ115 DNP115:DOF115 DXL115:DYB115 EHH115:EHX115 ERD115:ERT115 FAZ115:FBP115 FKV115:FLL115 FUR115:FVH115 GEN115:GFD115 GOJ115:GOZ115 GYF115:GYV115 HIB115:HIR115 HRX115:HSN115 IBT115:ICJ115 ILP115:IMF115 IVL115:IWB115 JFH115:JFX115 JPD115:JPT115 JYZ115:JZP115 KIV115:KJL115 KSR115:KTH115 LCN115:LDD115 LMJ115:LMZ115 LWF115:LWV115 MGB115:MGR115 MPX115:MQN115 MZT115:NAJ115 NJP115:NKF115 NTL115:NUB115 ODH115:ODX115 OND115:ONT115 OWZ115:OXP115 PGV115:PHL115 PQR115:PRH115 QAN115:QBD115 QKJ115:QKZ115 QUF115:QUV115 REB115:RER115 RNX115:RON115 RXT115:RYJ115 SHP115:SIF115 SRL115:SSB115 TBH115:TBX115 TLD115:TLT115 TUZ115:TVP115 UEV115:UFL115 UOR115:UPH115 UYN115:UZD115 VIJ115:VIZ115 VSF115:VSV115 WCB115:WCR115 WLX115:WMN115 WVT115:WWJ115 L81:U81 AMV75:ANG81 AWR75:AXC81 BGN75:BGY81 BQJ75:BQU81 CAF75:CAQ81 CKB75:CKM81 CTX75:CUI81 DDT75:DEE81 DNP75:DOA81 DXL75:DXW81 EHH75:EHS81 ERD75:ERO81 FAZ75:FBK81 FKV75:FLG81 FUR75:FVC81 GEN75:GEY81 GOJ75:GOU81 GYF75:GYQ81 HIB75:HIM81 HRX75:HSI81 IBT75:ICE81 ILP75:IMA81 IVL75:IVW81 JFH75:JFS81 JPD75:JPO81 JYZ75:JZK81 KIV75:KJG81 KSR75:KTC81 LCN75:LCY81 LMJ75:LMU81 LWF75:LWQ81 MGB75:MGM81 MPX75:MQI81 MZT75:NAE81 NJP75:NKA81 NTL75:NTW81 ODH75:ODS81 OND75:ONO81 OWZ75:OXK81 PGV75:PHG81 PQR75:PRC81 QAN75:QAY81 QKJ75:QKU81 QUF75:QUQ81 REB75:REM81 RNX75:ROI81 RXT75:RYE81 SHP75:SIA81 SRL75:SRW81 TBH75:TBS81 TLD75:TLO81 TUZ75:TVK81 UEV75:UFG81 UOR75:UPC81 UYN75:UYY81 VIJ75:VIU81 VSF75:VSQ81 WCB75:WCM81 WLX75:WMI81 WVT75:WWE81 JH75:JS81 TD75:TO81 ACZ75:ADK81 ACZ228:ADK234 JH228:JS234 TD228:TO234 WVT228:WWE234 WLX228:WMI234 WCB228:WCM234 VSF228:VSQ234 VIJ228:VIU234 UYN228:UYY234 UOR228:UPC234 UEV228:UFG234 TUZ228:TVK234 TLD228:TLO234 TBH228:TBS234 SRL228:SRW234 SHP228:SIA234 RXT228:RYE234 RNX228:ROI234 REB228:REM234 QUF228:QUQ234 QKJ228:QKU234 QAN228:QAY234 PQR228:PRC234 PGV228:PHG234 OWZ228:OXK234 OND228:ONO234 ODH228:ODS234 NTL228:NTW234 NJP228:NKA234 MZT228:NAE234 MPX228:MQI234 MGB228:MGM234 LWF228:LWQ234 LMJ228:LMU234 LCN228:LCY234 KSR228:KTC234 KIV228:KJG234 JYZ228:JZK234 JPD228:JPO234 JFH228:JFS234 IVL228:IVW234 ILP228:IMA234 IBT228:ICE234 HRX228:HSI234 HIB228:HIM234 GYF228:GYQ234 GOJ228:GOU234 GEN228:GEY234 FUR228:FVC234 FKV228:FLG234 FAZ228:FBK234 ERD228:ERO234 EHH228:EHS234 DXL228:DXW234 DNP228:DOA234 DDT228:DEE234 CTX228:CUI234 CKB228:CKM234 CAF228:CAQ234 BQJ228:BQU234 BGN228:BGY234 AWR228:AXC234 AMV228:ANG234 L234:U234 L253:U253 AMV246:ANG253 MPX246:MQI253 GOJ246:GOU253 MZT246:NAE253 DNP246:DOA253 NJP246:NKA253 GYF246:GYQ253 NTL246:NTW253 CAF246:CAQ253 ODH246:ODS253 HIB246:HIM253 OND246:ONO253 DXL246:DXW253 OWZ246:OXK253 HRX246:HSI253 PGV246:PHG253 BGN246:BGY253 PQR246:PRC253 IBT246:ICE253 QAN246:QAY253 EHH246:EHS253 QKJ246:QKU253 ILP246:IMA253 QUF246:QUQ253 CKB246:CKM253 REB246:REM253 IVL246:IVW253 RNX246:ROI253 ERD246:ERO253 RXT246:RYE253 JFH246:JFS253 SHP246:SIA253 AWR246:AXC253 SRL246:SRW253 JPD246:JPO253 TBH246:TBS253 FAZ246:FBK253 TLD246:TLO253 JYZ246:JZK253 TUZ246:TVK253 CTX246:CUI253 UEV246:UFG253 KIV246:KJG253 UOR246:UPC253 FKV246:FLG253 UYN246:UYY253 KSR246:KTC253 VIJ246:VIU253 BQJ246:BQU253 VSF246:VSQ253 LCN246:LCY253 WCB246:WCM253 FUR246:FVC253 WLX246:WMI253 LMJ246:LMU253 WVT246:WWE253 DDT246:DEE253 TD246:TO253 LWF246:LWQ253 JH246:JS253 GEN246:GEY253 ACZ246:ADK253 MGB246:MGM253 L246:V246 L247:W252 TD57:TO63 ACZ57:ADK63 AMV57:ANG63 AWR57:AXC63 BGN57:BGY63 BQJ57:BQU63 CAF57:CAQ63 CKB57:CKM63 CTX57:CUI63 DDT57:DEE63 DNP57:DOA63 DXL57:DXW63 EHH57:EHS63 ERD57:ERO63 FAZ57:FBK63 FKV57:FLG63 FUR57:FVC63 GEN57:GEY63 GOJ57:GOU63 GYF57:GYQ63 HIB57:HIM63 HRX57:HSI63 IBT57:ICE63 ILP57:IMA63 IVL57:IVW63 JFH57:JFS63 JPD57:JPO63 JYZ57:JZK63 KIV57:KJG63 KSR57:KTC63 LCN57:LCY63 LMJ57:LMU63 LWF57:LWQ63 MGB57:MGM63 MPX57:MQI63 MZT57:NAE63 NJP57:NKA63 NTL57:NTW63 ODH57:ODS63 OND57:ONO63 OWZ57:OXK63 PGV57:PHG63 PQR57:PRC63 QAN57:QAY63 QKJ57:QKU63 QUF57:QUQ63 REB57:REM63 RNX57:ROI63 RXT57:RYE63 SHP57:SIA63 SRL57:SRW63 TBH57:TBS63 TLD57:TLO63 TUZ57:TVK63 UEV57:UFG63 UOR57:UPC63 UYN57:UYY63 VIJ57:VIU63 VSF57:VSQ63 WCB57:WCM63 WLX57:WMI63 WVT57:WWE63 JH57:JS63"/>
    <dataValidation type="list" allowBlank="1" showInputMessage="1" showErrorMessage="1" errorTitle="Ошибка" error="Выберите значение из списка" prompt="Выберите значение из списка" sqref="E292">
      <formula1>kind_of_forms</formula1>
    </dataValidation>
    <dataValidation type="textLength" operator="lessThanOrEqual" allowBlank="1" showInputMessage="1" showErrorMessage="1" errorTitle="Ошибка" error="Допускается ввод не более 900 символов!" prompt="Укажите поставщика" sqref="WVU110 M110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20 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formula1>900</formula1>
    </dataValidation>
    <dataValidation type="list" allowBlank="1" showInputMessage="1" errorTitle="Ошибка" error="Выберите значение из списка" prompt="Выберите значение из списка" sqref="WLY109 JI167 TE167 ADA167 AMW167 AWS167 BGO167 BQK167 CAG167 CKC167 CTY167 DDU167 DNQ167 DXM167 EHI167 ERE167 FBA167 FKW167 FUS167 GEO167 GOK167 GYG167 HIC167 HRY167 IBU167 ILQ167 IVM167 JFI167 JPE167 JZA167 KIW167 KSS167 LCO167 LMK167 LWG167 MGC167 MPY167 MZU167 NJQ167 NTM167 ODI167 ONE167 OXA167 PGW167 PQS167 QAO167 QKK167 QUG167 REC167 RNY167 RXU167 SHQ167 SRM167 TBI167 TLE167 TVA167 UEW167 UOS167 UYO167 VIK167 VSG167 WCC167 WLY167 WVU167 WVU109 JI109 TE109 ADA109 AMW109 AWS109 BGO109 BQK109 CAG109 CKC109 CTY109 DDU109 DNQ109 DXM109 EHI109 ERE109 FBA109 FKW109 FUS109 GEO109 GOK109 GYG109 HIC109 HRY109 IBU109 ILQ109 IVM109 JFI109 JPE109 JZA109 KIW109 KSS109 LCO109 LMK109 LWG109 MGC109 MPY109 MZU109 NJQ109 NTM109 ODI109 ONE109 OXA109 PGW109 PQS109 QAO109 QKK109 QUG109 REC109 RNY109 RXU109 SHQ109 SRM109 TBI109 TLE109 TVA109 UEW109 UOS109 UYO109 VIK109 VSG109 WCC109">
      <formula1>kind_of_heat_transfer</formula1>
    </dataValidation>
    <dataValidation allowBlank="1" prompt="Для выбора выполните двойной щелчок левой клавиши мыши по соответствующей ячейке." sqref="JH93:JS93 TD93:TO93 ACZ93:ADK93 AMV93:ANG93 AWR93:AXC93 BGN93:BGY93 BQJ93:BQU93 CAF93:CAQ93 CKB93:CKM93 CTX93:CUI93 DDT93:DEE93 DNP93:DOA93 DXL93:DXW93 EHH93:EHS93 ERD93:ERO93 FAZ93:FBK93 FKV93:FLG93 FUR93:FVC93 GEN93:GEY93 GOJ93:GOU93 GYF93:GYQ93 HIB93:HIM93 HRX93:HSI93 IBT93:ICE93 ILP93:IMA93 IVL93:IVW93 JFH93:JFS93 JPD93:JPO93 JYZ93:JZK93 KIV93:KJG93 KSR93:KTC93 LCN93:LCY93 LMJ93:LMU93 LWF93:LWQ93 MGB93:MGM93 MPX93:MQI93 MZT93:NAE93 NJP93:NKA93 NTL93:NTW93 ODH93:ODS93 OND93:ONO93 OWZ93:OXK93 PGV93:PHG93 PQR93:PRC93 QAN93:QAY93 QKJ93:QKU93 QUF93:QUQ93 REB93:REM93 RNX93:ROI93 RXT93:RYE93 SHP93:SIA93 SRL93:SRW93 TBH93:TBS93 TLD93:TLO93 TUZ93:TVK93 UEV93:UFG93 UOR93:UPC93 UYN93:UYY93 VIJ93:VIU93 VSF93:VSQ93 WCB93:WCM93 WLX93:WMI93 WVT93:WWE93 JH133:JS139 TD133:TO139 ACZ133:ADK139 AMV133:ANG139 AWR133:AXC139 BGN133:BGY139 BQJ133:BQU139 CAF133:CAQ139 CKB133:CKM139 CTX133:CUI139 DDT133:DEE139 DNP133:DOA139 DXL133:DXW139 EHH133:EHS139 ERD133:ERO139 FAZ133:FBK139 FKV133:FLG139 FUR133:FVC139 GEN133:GEY139 GOJ133:GOU139 GYF133:GYQ139 HIB133:HIM139 HRX133:HSI139 IBT133:ICE139 ILP133:IMA139 IVL133:IVW139 JFH133:JFS139 JPD133:JPO139 JYZ133:JZK139 KIV133:KJG139 KSR133:KTC139 LCN133:LCY139 LMJ133:LMU139 LWF133:LWQ139 MGB133:MGM139 MPX133:MQI139 MZT133:NAE139 NJP133:NKA139 NTL133:NTW139 ODH133:ODS139 OND133:ONO139 OWZ133:OXK139 PGV133:PHG139 PQR133:PRC139 QAN133:QAY139 QKJ133:QKU139 QUF133:QUQ139 REB133:REM139 RNX133:ROI139 RXT133:RYE139 SHP133:SIA139 SRL133:SRW139 TBH133:TBS139 TLD133:TLO139 TUZ133:TVK139 UEV133:UFG139 UOR133:UPC139 UYN133:UYY139 VIJ133:VIU139 VSF133:VSQ139 WCB133:WCM139 WLX133:WMI139 WVT133:WWE139 JH151:JS157 TD151:TO157 ACZ151:ADK157 AMV151:ANG157 AWR151:AXC157 BGN151:BGY157 BQJ151:BQU157 CAF151:CAQ157 CKB151:CKM157 CTX151:CUI157 DDT151:DEE157 DNP151:DOA157 DXL151:DXW157 EHH151:EHS157 ERD151:ERO157 FAZ151:FBK157 FKV151:FLG157 FUR151:FVC157 GEN151:GEY157 GOJ151:GOU157 GYF151:GYQ157 HIB151:HIM157 HRX151:HSI157 IBT151:ICE157 ILP151:IMA157 IVL151:IVW157 JFH151:JFS157 JPD151:JPO157 JYZ151:JZK157 KIV151:KJG157 KSR151:KTC157 LCN151:LCY157 LMJ151:LMU157 LWF151:LWQ157 MGB151:MGM157 MPX151:MQI157 MZT151:NAE157 NJP151:NKA157 NTL151:NTW157 ODH151:ODS157 OND151:ONO157 OWZ151:OXK157 PGV151:PHG157 PQR151:PRC157 QAN151:QAY157 QKJ151:QKU157 QUF151:QUQ157 REB151:REM157 RNX151:ROI157 RXT151:RYE157 SHP151:SIA157 SRL151:SRW157 TBH151:TBS157 TLD151:TLO157 TUZ151:TVK157 UEV151:UFG157 UOR151:UPC157 UYN151:UYY157 VIJ151:VIU157 VSF151:VSQ157 WCB151:WCM157 WLX151:WMI157 WVT151:WWE157 L175:U175 JH116:JX119 TD116:TT119 ACZ116:ADP119 AMV116:ANL119 AWR116:AXH119 BGN116:BHD119 BQJ116:BQZ119 CAF116:CAV119 CKB116:CKR119 CTX116:CUN119 DDT116:DEJ119 DNP116:DOF119 DXL116:DYB119 EHH116:EHX119 ERD116:ERT119 FAZ116:FBP119 FKV116:FLL119 FUR116:FVH119 GEN116:GFD119 GOJ116:GOZ119 GYF116:GYV119 HIB116:HIR119 HRX116:HSN119 IBT116:ICJ119 ILP116:IMF119 IVL116:IWB119 JFH116:JFX119 JPD116:JPT119 JYZ116:JZP119 KIV116:KJL119 KSR116:KTH119 LCN116:LDD119 LMJ116:LMZ119 LWF116:LWV119 MGB116:MGR119 MPX116:MQN119 MZT116:NAJ119 NJP116:NKF119 NTL116:NUB119 ODH116:ODX119 OND116:ONT119 OWZ116:OXP119 PGV116:PHL119 PQR116:PRH119 QAN116:QBD119 QKJ116:QKZ119 QUF116:QUV119 REB116:RER119 RNX116:RON119 RXT116:RYJ119 SHP116:SIF119 SRL116:SSB119 TBH116:TBX119 TLD116:TLT119 TUZ116:TVP119 UEV116:UFL119 UOR116:UPH119 UYN116:UZD119 VIJ116:VIZ119 VSF116:VSV119 WCB116:WCR119 WLX116:WMN119 WVT116:WWJ119 JH112:JX114 TD112:TT114 ACZ112:ADP114 AMV112:ANL114 AWR112:AXH114 BGN112:BHD114 BQJ112:BQZ114 CAF112:CAV114 CKB112:CKR114 CTX112:CUN114 DDT112:DEJ114 DNP112:DOF114 DXL112:DYB114 EHH112:EHX114 ERD112:ERT114 FAZ112:FBP114 FKV112:FLL114 FUR112:FVH114 GEN112:GFD114 GOJ112:GOZ114 GYF112:GYV114 HIB112:HIR114 HRX112:HSN114 IBT112:ICJ114 ILP112:IMF114 IVL112:IWB114 JFH112:JFX114 JPD112:JPT114 JYZ112:JZP114 KIV112:KJL114 KSR112:KTH114 LCN112:LDD114 LMJ112:LMZ114 LWF112:LWV114 MGB112:MGR114 MPX112:MQN114 MZT112:NAJ114 NJP112:NKF114 NTL112:NUB114 ODH112:ODX114 OND112:ONT114 OWZ112:OXP114 PGV112:PHL114 PQR112:PRH114 QAN112:QBD114 QKJ112:QKZ114 QUF112:QUV114 REB112:RER114 RNX112:RON114 RXT112:RYJ114 SHP112:SIF114 SRL112:SSB114 TBH112:TBX114 TLD112:TLT114 TUZ112:TVP114 UEV112:UFL114 UOR112:UPH114 UYN112:UZD114 VIJ112:VIZ114 VSF112:VSV114 WCB112:WCR114 WLX112:WMN114 WVT112:WWJ114 WVT185:WWF189 JH185:JT189 TD185:TP189 ACZ185:ADL189 AMV185:ANH189 AWR185:AXD189 BGN185:BGZ189 BQJ185:BQV189 CAF185:CAR189 CKB185:CKN189 CTX185:CUJ189 DDT185:DEF189 DNP185:DOB189 DXL185:DXX189 EHH185:EHT189 ERD185:ERP189 FAZ185:FBL189 FKV185:FLH189 FUR185:FVD189 GEN185:GEZ189 GOJ185:GOV189 GYF185:GYR189 HIB185:HIN189 HRX185:HSJ189 IBT185:ICF189 ILP185:IMB189 IVL185:IVX189 JFH185:JFT189 JPD185:JPP189 JYZ185:JZL189 KIV185:KJH189 KSR185:KTD189 LCN185:LCZ189 LMJ185:LMV189 LWF185:LWR189 MGB185:MGN189 MPX185:MQJ189 MZT185:NAF189 NJP185:NKB189 NTL185:NTX189 ODH185:ODT189 OND185:ONP189 OWZ185:OXL189 PGV185:PHH189 PQR185:PRD189 QAN185:QAZ189 QKJ185:QKV189 QUF185:QUR189 REB185:REN189 RNX185:ROJ189 RXT185:RYF189 SHP185:SIB189 SRL185:SRX189 TBH185:TBT189 TLD185:TLP189 TUZ185:TVL189 UEV185:UFH189 UOR185:UPD189 UYN185:UYZ189 VIJ185:VIV189 VSF185:VSR189 WCB185:WCN189 WLX185:WMJ189 L100:W100 WVT169:WWE175 WLX169:WMI175 WCB169:WCM175 VSF169:VSQ175 VIJ169:VIU175 UYN169:UYY175 UOR169:UPC175 UEV169:UFG175 TUZ169:TVK175 TLD169:TLO175 TBH169:TBS175 SRL169:SRW175 SHP169:SIA175 RXT169:RYE175 RNX169:ROI175 REB169:REM175 QUF169:QUQ175 QKJ169:QKU175 QAN169:QAY175 PQR169:PRC175 PGV169:PHG175 OWZ169:OXK175 OND169:ONO175 ODH169:ODS175 NTL169:NTW175 NJP169:NKA175 MZT169:NAE175 MPX169:MQI175 MGB169:MGM175 LWF169:LWQ175 LMJ169:LMU175 LCN169:LCY175 KSR169:KTC175 KIV169:KJG175 JYZ169:JZK175 JPD169:JPO175 JFH169:JFS175 IVL169:IVW175 ILP169:IMA175 IBT169:ICE175 HRX169:HSI175 HIB169:HIM175 GYF169:GYQ175 GOJ169:GOU175 GEN169:GEY175 FUR169:FVC175 FKV169:FLG175 FAZ169:FBK175 ERD169:ERO175 EHH169:EHS175 DXL169:DXW175 DNP169:DOA175 DDT169:DEE175 CTX169:CUI175 CKB169:CKM175 CAF169:CAQ175 BQJ169:BQU175 BGN169:BGY175 AWR169:AXC175 AMV169:ANG175 ACZ169:ADK175 TD169:TO175 JH169:JS175 WVT96:WWE100 WLX96:WMI100 WCB96:WCM100 VSF96:VSQ100 VIJ96:VIU100 UYN96:UYY100 UOR96:UPC100 UEV96:UFG100 TUZ96:TVK100 TLD96:TLO100 TBH96:TBS100 SRL96:SRW100 SHP96:SIA100 RXT96:RYE100 RNX96:ROI100 REB96:REM100 QUF96:QUQ100 QKJ96:QKU100 QAN96:QAY100 PQR96:PRC100 PGV96:PHG100 OWZ96:OXK100 OND96:ONO100 ODH96:ODS100 NTL96:NTW100 NJP96:NKA100 MZT96:NAE100 MPX96:MQI100 MGB96:MGM100 LWF96:LWQ100 LMJ96:LMU100 LCN96:LCY100 KSR96:KTC100 KIV96:KJG100 JYZ96:JZK100 JPD96:JPO100 JFH96:JFS100 IVL96:IVW100 ILP96:IMA100 IBT96:ICE100 HRX96:HSI100 HIB96:HIM100 GYF96:GYQ100 GOJ96:GOU100 GEN96:GEY100 FUR96:FVC100 FKV96:FLG100 FAZ96:FBK100 ERD96:ERO100 EHH96:EHS100 DXL96:DXW100 DNP96:DOA100 DDT96:DEE100 CTX96:CUI100 CKB96:CKM100 CAF96:CAQ100 BQJ96:BQU100 BGN96:BGY100 AWR96:AXC100 AMV96:ANG100 ACZ96:ADK100 TD96:TO100 JH96:JS100 CAF201:CBA204 CAF205:CBA205 CKB201:CKW204 CKB205:CKW205 CTX201:CUS204 CTX205:CUS205 DDT201:DEO204 DDT205:DEO205 DNP201:DOK204 DNP205:DOK205 DXL201:DYG204 DXL205:DYG205 EHH201:EIC204 EHH205:EIC205 ERD201:ERY204 ERD205:ERY205 FAZ201:FBU204 FAZ205:FBU205 FKV201:FLQ204 FKV205:FLQ205 FUR201:FVM204 FUR205:FVM205 GEN201:GFI204 GEN205:GFI205 GOJ201:GPE204 GOJ205:GPE205 GYF201:GZA204 GYF205:GZA205 HIB201:HIW204 HIB205:HIW205 HRX201:HSS204 HRX205:HSS205 IBT201:ICO204 IBT205:ICO205 ILP201:IMK204 ILP205:IMK205 IVL201:IWG204 IVL205:IWG205 JFH201:JGC204 JFH205:JGC205 JPD201:JPY204 JPD205:JPY205 JYZ201:JZU204 JYZ205:JZU205 KIV201:KJQ204 KIV205:KJQ205 KSR201:KTM204 KSR205:KTM205 LCN201:LDI204 LCN205:LDI205 LMJ201:LNE204 LMJ205:LNE205 LWF201:LXA204 LWF205:LXA205 MGB201:MGW204 MGB205:MGW205 MPX201:MQS204 MPX205:MQS205 MZT201:NAO204 MZT205:NAO205 NJP201:NKK204 NJP205:NKK205 NTL201:NUG204 NTL205:NUG205 ODH201:OEC204 ODH205:OEC205 OND201:ONY204 OND205:ONY205 OWZ201:OXU204 OWZ205:OXU205 PGV201:PHQ204 PGV205:PHQ205 PQR201:PRM204 PQR205:PRM205 QAN201:QBI204 QAN205:QBI205 QKJ201:QLE204 QKJ205:QLE205 QUF201:QVA204 QUF205:QVA205 REB201:REW204 REB205:REW205 RNX201:ROS204 RNX205:ROS205 RXT201:RYO204 RXT205:RYO205 SHP201:SIK204 SHP205:SIK205 SRL201:SSG204 SRL205:SSG205 TBH201:TCC204 TBH205:TCC205 TLD201:TLY204 TLD205:TLY205 TUZ201:TVU204 TUZ205:TVU205 UEV201:UFQ204 UEV205:UFQ205 UOR201:UPM204 UOR205:UPM205 UYN201:UZI204 UYN205:UZI205 VIJ201:VJE204 VIJ205:VJE205 VSF201:VTA204 VSF205:VTA205 WCB201:WCW204 WCB205:WCW205 WLX201:WMS204 WLX205:WMS205 BQJ201:BRE204 BQJ205:BRE205 WVT201:WWO204 WVT205:WWO205 BGN201:BHI204 BGN205:BHI205 AMV201:ANQ204 AMV205:ANQ205 AWR201:AXM204 AWR205:AXM205 JH201:KC204 JH205:KC205 ACZ201:ADU204 ACZ205:ADU205 TD201:TY204 TD205:TY205"/>
    <dataValidation type="textLength" operator="lessThanOrEqual" allowBlank="1" showErrorMessage="1" errorTitle="Ошибка" error="Допускается ввод не более 900 символов!" sqref="M197 JI197 TE197 ADA197 AMW197 AWS197 BGO197 BQK197 CAG197 CKC197 CTY197 DDU197 DNQ197 DXM197 EHI197 ERE197 FBA197 FKW197 FUS197 GEO197 GOK197 GYG197 HIC197 HRY197 IBU197 ILQ197 IVM197 JFI197 JPE197 JZA197 KIW197 KSS197 LCO197 LMK197 LWG197 MGC197 MPY197 MZU197 NJQ197 NTM197 ODI197 ONE197 OXA197 PGW197 PQS197 QAO197 QKK197 QUG197 REC197 RNY197 RXU197 SHQ197 SRM197 TBI197 TLE197 TVA197 UEW197 UOS197 UYO197 VIK197 VSG197 WCC197 WLY197 WVU197">
      <formula1>900</formula1>
    </dataValidation>
    <dataValidation type="textLength" operator="lessThanOrEqual" allowBlank="1" showInputMessage="1" showErrorMessage="1" errorTitle="Ошибка" error="Допускается ввод не более 900 символов!" prompt="Укажите заявителя" sqref="M183 JI183 TE183 ADA183 AMW183 AWS183 BGO183 BQK183 CAG183 CKC183 CTY183 DDU183 DNQ183 DXM183 EHI183 ERE183 FBA183 FKW183 FUS183 GEO183 GOK183 GYG183 HIC183 HRY183 IBU183 ILQ183 IVM183 JFI183 JPE183 JZA183 KIW183 KSS183 LCO183 LMK183 LWG183 MGC183 MPY183 MZU183 NJQ183 NTM183 ODI183 ONE183 OXA183 PGW183 PQS183 QAO183 QKK183 QUG183 REC183 RNY183 RXU183 SHQ183 SRM183 TBI183 TLE183 TVA183 UEW183 UOS183 UYO183 VIK183 VSG183 WCC183 WLY183 WVU183">
      <formula1>900</formula1>
    </dataValidation>
    <dataValidation type="list" allowBlank="1" showInputMessage="1" showErrorMessage="1" errorTitle="Ошибка" error="Выберите значение из списка" prompt="Выберите значение из списка" sqref="Q207:Q209">
      <formula1>kind_of_load4</formula1>
    </dataValidation>
    <dataValidation type="list" allowBlank="1" showInputMessage="1" showErrorMessage="1" errorTitle="Ошибка" error="Выберите значение из списка" prompt="Выберите значение из списка" sqref="U207:U208 U211:U212">
      <formula1>kind_of_nets</formula1>
    </dataValidation>
    <dataValidation type="list" allowBlank="1" showInputMessage="1" showErrorMessage="1" errorTitle="Ошибка" error="Выберите значение из списка" prompt="Выберите значение из списка" sqref="Y207 Y211">
      <formula1>kind_of_diameters</formula1>
    </dataValidation>
    <dataValidation type="list" allowBlank="1" showInputMessage="1" showErrorMessage="1" errorTitle="Ошибка" error="Выберите значение из списка" prompt="Выберите значение из списка" sqref="O36:V36 O54:V54 O72:V72 O130:V130 O148:V148 O225:V225 O243:V243 O166 O90">
      <formula1>kind_of_cons</formula1>
    </dataValidation>
    <dataValidation type="list" allowBlank="1" showInputMessage="1" showErrorMessage="1" errorTitle="Ошибка" error="Выберите значение из списка" prompt="Выберите значение из списка" sqref="J356 J368">
      <formula1>kind_of_control_method</formula1>
    </dataValidation>
  </dataValidations>
  <pageMargins left="0.75" right="0.75" top="1" bottom="1" header="0.5" footer="0.5"/>
  <pageSetup paperSize="9" orientation="portrait" horizontalDpi="200" verticalDpi="2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BC87"/>
  <sheetViews>
    <sheetView showGridLines="0" zoomScaleNormal="100" workbookViewId="0"/>
  </sheetViews>
  <sheetFormatPr defaultRowHeight="11.25"/>
  <cols>
    <col min="1" max="1" width="32.5703125" style="7" customWidth="1"/>
    <col min="2" max="2" width="9.140625" style="136"/>
    <col min="3" max="3" width="9.140625" style="139"/>
    <col min="4" max="4" width="26.5703125" style="139" customWidth="1"/>
    <col min="5" max="6" width="26.5703125" style="79" customWidth="1"/>
    <col min="7" max="7" width="31.42578125" style="79" customWidth="1"/>
    <col min="8" max="8" width="40.85546875" style="79" customWidth="1"/>
    <col min="9" max="9" width="14.5703125" style="79" customWidth="1"/>
    <col min="10" max="10" width="26.85546875" style="79" customWidth="1"/>
    <col min="11" max="11" width="50" style="79" customWidth="1"/>
    <col min="12" max="13" width="10.7109375" style="79" customWidth="1"/>
    <col min="14" max="14" width="55.140625" style="79" customWidth="1"/>
    <col min="15" max="15" width="31.85546875" style="79" customWidth="1"/>
    <col min="16" max="16" width="23.85546875" style="79" customWidth="1"/>
    <col min="17" max="17" width="46.5703125" style="79" customWidth="1"/>
    <col min="18" max="18" width="24" style="79" bestFit="1" customWidth="1"/>
    <col min="19" max="19" width="20.5703125" style="79" customWidth="1"/>
    <col min="20" max="20" width="22" style="79" customWidth="1"/>
    <col min="21" max="22" width="26.42578125" style="79" customWidth="1"/>
    <col min="23" max="23" width="8.28515625" style="79" hidden="1" customWidth="1"/>
    <col min="24" max="24" width="59.7109375" style="79" customWidth="1"/>
    <col min="25" max="25" width="49.140625" style="79" customWidth="1"/>
    <col min="26" max="26" width="11.140625" style="79" customWidth="1"/>
    <col min="27" max="30" width="29" style="79" customWidth="1"/>
    <col min="31" max="31" width="9.140625" style="79"/>
    <col min="32" max="32" width="34.7109375" style="79" customWidth="1"/>
    <col min="33" max="33" width="9.140625" style="79"/>
    <col min="34" max="35" width="34.42578125" style="79" customWidth="1"/>
    <col min="36" max="36" width="9.140625" style="79"/>
    <col min="37" max="37" width="24.5703125" style="79" customWidth="1"/>
    <col min="38" max="38" width="9.140625" style="79"/>
    <col min="39" max="39" width="26.140625" style="79" customWidth="1"/>
    <col min="40" max="40" width="1.7109375" style="79" customWidth="1"/>
    <col min="41" max="41" width="9.140625" style="79"/>
    <col min="42" max="43" width="47.85546875" style="79" customWidth="1"/>
    <col min="44" max="44" width="1.7109375" style="79" customWidth="1"/>
    <col min="45" max="45" width="21.42578125" style="79" customWidth="1"/>
    <col min="46" max="46" width="1.7109375" style="79" customWidth="1"/>
    <col min="47" max="47" width="31.28515625" style="79" bestFit="1" customWidth="1"/>
    <col min="48" max="48" width="1.7109375" style="79" customWidth="1"/>
    <col min="49" max="50" width="9.140625" style="384"/>
    <col min="51" max="51" width="3.7109375" style="79" customWidth="1"/>
    <col min="52" max="52" width="20" style="79" customWidth="1"/>
    <col min="53" max="53" width="42.85546875" style="79" bestFit="1" customWidth="1"/>
    <col min="54" max="54" width="3.7109375" style="79" customWidth="1"/>
    <col min="55" max="55" width="55" style="79" customWidth="1"/>
    <col min="56" max="16384" width="9.140625" style="79"/>
  </cols>
  <sheetData>
    <row r="1" spans="1:55" s="135" customFormat="1" ht="43.5" customHeight="1">
      <c r="A1" s="141" t="s">
        <v>66</v>
      </c>
      <c r="B1" s="141" t="s">
        <v>360</v>
      </c>
      <c r="C1" s="141" t="s">
        <v>85</v>
      </c>
      <c r="D1" s="141" t="s">
        <v>82</v>
      </c>
      <c r="E1" s="141" t="s">
        <v>184</v>
      </c>
      <c r="F1" s="141" t="s">
        <v>224</v>
      </c>
      <c r="G1" s="141" t="s">
        <v>201</v>
      </c>
      <c r="H1" s="141" t="s">
        <v>205</v>
      </c>
      <c r="I1" s="141" t="s">
        <v>223</v>
      </c>
      <c r="J1" s="141" t="s">
        <v>240</v>
      </c>
      <c r="K1" s="141" t="s">
        <v>244</v>
      </c>
      <c r="L1" s="141"/>
      <c r="M1" s="141"/>
      <c r="N1" s="93" t="s">
        <v>280</v>
      </c>
      <c r="O1" s="141" t="s">
        <v>271</v>
      </c>
      <c r="P1" s="141" t="s">
        <v>295</v>
      </c>
      <c r="Q1" s="141" t="s">
        <v>338</v>
      </c>
      <c r="R1" s="141" t="s">
        <v>20</v>
      </c>
      <c r="S1" s="141" t="s">
        <v>28</v>
      </c>
      <c r="T1" s="154" t="s">
        <v>34</v>
      </c>
      <c r="U1" s="154" t="s">
        <v>39</v>
      </c>
      <c r="V1" s="426"/>
      <c r="W1" s="427" t="s">
        <v>324</v>
      </c>
      <c r="X1" s="383" t="s">
        <v>293</v>
      </c>
      <c r="Y1" s="383" t="s">
        <v>307</v>
      </c>
      <c r="Z1" s="141"/>
      <c r="AA1" s="199" t="s">
        <v>361</v>
      </c>
      <c r="AB1" s="199"/>
      <c r="AC1" s="199" t="s">
        <v>362</v>
      </c>
      <c r="AD1" s="199"/>
      <c r="AF1" s="154" t="s">
        <v>335</v>
      </c>
      <c r="AH1" s="141" t="s">
        <v>336</v>
      </c>
      <c r="AI1" s="141" t="s">
        <v>337</v>
      </c>
      <c r="AK1" s="141" t="s">
        <v>352</v>
      </c>
      <c r="AM1" s="141" t="s">
        <v>353</v>
      </c>
      <c r="AP1" s="141" t="s">
        <v>369</v>
      </c>
      <c r="AQ1" s="141" t="s">
        <v>368</v>
      </c>
      <c r="AS1" s="383" t="s">
        <v>374</v>
      </c>
      <c r="AU1" s="154" t="s">
        <v>382</v>
      </c>
      <c r="AW1" s="385" t="s">
        <v>525</v>
      </c>
      <c r="AX1" s="385" t="s">
        <v>526</v>
      </c>
      <c r="AZ1" s="1418" t="s">
        <v>559</v>
      </c>
      <c r="BA1" s="1418"/>
      <c r="BC1" s="775" t="s">
        <v>638</v>
      </c>
    </row>
    <row r="2" spans="1:55" ht="90">
      <c r="A2" s="6" t="s">
        <v>100</v>
      </c>
      <c r="B2" s="41">
        <v>2000</v>
      </c>
      <c r="C2" s="41">
        <v>2013</v>
      </c>
      <c r="D2" s="41" t="s">
        <v>83</v>
      </c>
      <c r="E2" s="137" t="s">
        <v>185</v>
      </c>
      <c r="F2" s="137" t="s">
        <v>225</v>
      </c>
      <c r="G2" s="137" t="s">
        <v>199</v>
      </c>
      <c r="H2" s="137" t="s">
        <v>203</v>
      </c>
      <c r="I2" s="137" t="s">
        <v>92</v>
      </c>
      <c r="J2" s="137" t="s">
        <v>241</v>
      </c>
      <c r="K2" s="138" t="s">
        <v>245</v>
      </c>
      <c r="L2" s="171" t="s">
        <v>245</v>
      </c>
      <c r="M2" s="138">
        <v>1</v>
      </c>
      <c r="N2" s="625" t="s">
        <v>284</v>
      </c>
      <c r="O2" s="496" t="s">
        <v>605</v>
      </c>
      <c r="P2" s="629" t="s">
        <v>41</v>
      </c>
      <c r="Q2" s="173" t="s">
        <v>3</v>
      </c>
      <c r="R2" s="176" t="s">
        <v>23</v>
      </c>
      <c r="S2" s="174" t="s">
        <v>25</v>
      </c>
      <c r="T2" s="175" t="s">
        <v>29</v>
      </c>
      <c r="U2" s="171" t="s">
        <v>35</v>
      </c>
      <c r="V2" s="984">
        <v>1</v>
      </c>
      <c r="W2" s="428"/>
      <c r="X2" s="429" t="s">
        <v>581</v>
      </c>
      <c r="Y2" s="41" t="s">
        <v>729</v>
      </c>
      <c r="Z2" s="153"/>
      <c r="AA2" s="714" t="s">
        <v>631</v>
      </c>
      <c r="AB2" s="716" t="s">
        <v>631</v>
      </c>
      <c r="AC2" s="41" t="s">
        <v>309</v>
      </c>
      <c r="AD2" s="201" t="s">
        <v>309</v>
      </c>
      <c r="AF2" s="42" t="s">
        <v>35</v>
      </c>
      <c r="AH2" s="137" t="s">
        <v>340</v>
      </c>
      <c r="AI2" s="137" t="s">
        <v>340</v>
      </c>
      <c r="AK2" s="137" t="s">
        <v>344</v>
      </c>
      <c r="AM2" s="137" t="s">
        <v>354</v>
      </c>
      <c r="AP2" s="1192" t="s">
        <v>581</v>
      </c>
      <c r="AQ2" s="980" t="s">
        <v>587</v>
      </c>
      <c r="AS2" s="41" t="s">
        <v>372</v>
      </c>
      <c r="AU2" s="42" t="s">
        <v>375</v>
      </c>
      <c r="AW2" s="386" t="s">
        <v>527</v>
      </c>
      <c r="AX2" s="387" t="s">
        <v>527</v>
      </c>
      <c r="AZ2" s="415" t="s">
        <v>560</v>
      </c>
      <c r="BA2" s="416" t="s">
        <v>561</v>
      </c>
      <c r="BC2" s="754" t="s">
        <v>639</v>
      </c>
    </row>
    <row r="3" spans="1:55" ht="101.25">
      <c r="A3" s="6" t="s">
        <v>101</v>
      </c>
      <c r="B3" s="41">
        <v>2001</v>
      </c>
      <c r="C3" s="41">
        <v>2014</v>
      </c>
      <c r="D3" s="41" t="s">
        <v>84</v>
      </c>
      <c r="E3" s="137" t="s">
        <v>186</v>
      </c>
      <c r="F3" s="137" t="s">
        <v>226</v>
      </c>
      <c r="G3" s="137" t="s">
        <v>200</v>
      </c>
      <c r="H3" s="137" t="s">
        <v>204</v>
      </c>
      <c r="I3" s="137" t="s">
        <v>48</v>
      </c>
      <c r="J3" s="137" t="s">
        <v>281</v>
      </c>
      <c r="K3" s="138" t="s">
        <v>247</v>
      </c>
      <c r="L3" s="138" t="s">
        <v>247</v>
      </c>
      <c r="M3" s="138">
        <v>2</v>
      </c>
      <c r="N3" s="625" t="s">
        <v>258</v>
      </c>
      <c r="O3" s="496" t="s">
        <v>606</v>
      </c>
      <c r="P3" s="629" t="s">
        <v>42</v>
      </c>
      <c r="Q3" s="173" t="s">
        <v>300</v>
      </c>
      <c r="R3" s="172" t="s">
        <v>302</v>
      </c>
      <c r="S3" s="174" t="s">
        <v>26</v>
      </c>
      <c r="T3" s="175" t="s">
        <v>30</v>
      </c>
      <c r="U3" s="171" t="s">
        <v>36</v>
      </c>
      <c r="V3" s="984">
        <v>2</v>
      </c>
      <c r="W3" s="428"/>
      <c r="X3" s="429" t="s">
        <v>673</v>
      </c>
      <c r="Y3" s="1077" t="s">
        <v>729</v>
      </c>
      <c r="Z3" s="153"/>
      <c r="AA3" s="714" t="s">
        <v>632</v>
      </c>
      <c r="AB3" s="716" t="s">
        <v>632</v>
      </c>
      <c r="AC3" s="41" t="s">
        <v>310</v>
      </c>
      <c r="AD3" s="201" t="s">
        <v>310</v>
      </c>
      <c r="AF3" s="42" t="s">
        <v>36</v>
      </c>
      <c r="AH3" s="137" t="s">
        <v>363</v>
      </c>
      <c r="AI3" s="137" t="s">
        <v>342</v>
      </c>
      <c r="AK3" s="137" t="s">
        <v>345</v>
      </c>
      <c r="AM3" s="137" t="s">
        <v>355</v>
      </c>
      <c r="AP3" s="1192" t="s">
        <v>674</v>
      </c>
      <c r="AQ3" s="980" t="s">
        <v>586</v>
      </c>
      <c r="AS3" s="41" t="s">
        <v>373</v>
      </c>
      <c r="AU3" s="42" t="s">
        <v>376</v>
      </c>
      <c r="AW3" s="386" t="s">
        <v>528</v>
      </c>
      <c r="AX3" s="387" t="s">
        <v>528</v>
      </c>
      <c r="AZ3" s="1087" t="s">
        <v>697</v>
      </c>
      <c r="BA3" s="1094" t="s">
        <v>696</v>
      </c>
      <c r="BC3" s="754" t="s">
        <v>640</v>
      </c>
    </row>
    <row r="4" spans="1:55" ht="112.5">
      <c r="A4" s="6" t="s">
        <v>102</v>
      </c>
      <c r="B4" s="41">
        <v>2002</v>
      </c>
      <c r="C4" s="41">
        <v>2015</v>
      </c>
      <c r="E4" s="137" t="s">
        <v>187</v>
      </c>
      <c r="F4" s="137" t="s">
        <v>227</v>
      </c>
      <c r="H4" s="137" t="s">
        <v>2</v>
      </c>
      <c r="I4" s="137" t="s">
        <v>49</v>
      </c>
      <c r="J4" s="137" t="s">
        <v>282</v>
      </c>
      <c r="K4" s="138" t="s">
        <v>248</v>
      </c>
      <c r="L4" s="138" t="s">
        <v>248</v>
      </c>
      <c r="M4" s="138">
        <v>3</v>
      </c>
      <c r="N4" s="625" t="s">
        <v>285</v>
      </c>
      <c r="O4" s="513" t="s">
        <v>607</v>
      </c>
      <c r="Q4" s="173" t="s">
        <v>22</v>
      </c>
      <c r="R4" s="172" t="s">
        <v>759</v>
      </c>
      <c r="S4" s="174" t="s">
        <v>27</v>
      </c>
      <c r="T4" s="175" t="s">
        <v>31</v>
      </c>
      <c r="U4" s="171" t="s">
        <v>37</v>
      </c>
      <c r="V4" s="984">
        <v>3</v>
      </c>
      <c r="W4" s="428"/>
      <c r="X4" s="429"/>
      <c r="Y4" s="714"/>
      <c r="Z4" s="200"/>
      <c r="AC4" s="41" t="s">
        <v>311</v>
      </c>
      <c r="AD4" s="201" t="s">
        <v>311</v>
      </c>
      <c r="AF4" s="42" t="s">
        <v>37</v>
      </c>
      <c r="AH4" s="42" t="s">
        <v>366</v>
      </c>
      <c r="AK4" s="137" t="s">
        <v>346</v>
      </c>
      <c r="AM4" s="137" t="s">
        <v>356</v>
      </c>
      <c r="AP4" s="1192" t="s">
        <v>673</v>
      </c>
      <c r="AQ4" s="980" t="s">
        <v>581</v>
      </c>
      <c r="AS4" s="41" t="s">
        <v>343</v>
      </c>
      <c r="AU4" s="42" t="s">
        <v>377</v>
      </c>
      <c r="AW4" s="386" t="s">
        <v>529</v>
      </c>
      <c r="AX4" s="387" t="s">
        <v>529</v>
      </c>
      <c r="AZ4" s="1087" t="s">
        <v>709</v>
      </c>
      <c r="BA4" s="1094" t="s">
        <v>708</v>
      </c>
      <c r="BC4" s="754" t="s">
        <v>641</v>
      </c>
    </row>
    <row r="5" spans="1:55" ht="56.25">
      <c r="A5" s="6" t="s">
        <v>103</v>
      </c>
      <c r="B5" s="41">
        <v>2003</v>
      </c>
      <c r="C5" s="41">
        <v>2016</v>
      </c>
      <c r="E5" s="137" t="s">
        <v>188</v>
      </c>
      <c r="F5" s="137" t="s">
        <v>228</v>
      </c>
      <c r="I5" s="137" t="s">
        <v>50</v>
      </c>
      <c r="K5" s="138" t="s">
        <v>246</v>
      </c>
      <c r="L5" s="138" t="s">
        <v>246</v>
      </c>
      <c r="M5" s="138">
        <v>4</v>
      </c>
      <c r="N5" s="626" t="s">
        <v>286</v>
      </c>
      <c r="O5" s="513" t="s">
        <v>608</v>
      </c>
      <c r="Q5" s="173" t="s">
        <v>301</v>
      </c>
      <c r="R5" s="172" t="s">
        <v>303</v>
      </c>
      <c r="T5" s="42" t="s">
        <v>32</v>
      </c>
      <c r="U5" s="171" t="s">
        <v>38</v>
      </c>
      <c r="V5" s="984">
        <v>4</v>
      </c>
      <c r="W5" s="428"/>
      <c r="X5" s="429" t="s">
        <v>582</v>
      </c>
      <c r="Y5" s="714" t="s">
        <v>730</v>
      </c>
      <c r="Z5" s="200">
        <v>1</v>
      </c>
      <c r="AF5" s="42" t="s">
        <v>326</v>
      </c>
      <c r="AH5" s="137" t="s">
        <v>364</v>
      </c>
      <c r="AK5" s="137" t="s">
        <v>347</v>
      </c>
      <c r="AM5" s="137" t="s">
        <v>357</v>
      </c>
      <c r="AP5" s="1192" t="s">
        <v>582</v>
      </c>
      <c r="AQ5" s="980" t="s">
        <v>674</v>
      </c>
      <c r="AU5" s="42" t="s">
        <v>378</v>
      </c>
      <c r="AW5" s="386" t="s">
        <v>530</v>
      </c>
      <c r="AX5" s="387" t="s">
        <v>530</v>
      </c>
      <c r="AZ5" s="1087" t="s">
        <v>724</v>
      </c>
      <c r="BA5" s="1094" t="s">
        <v>723</v>
      </c>
      <c r="BC5" s="754" t="s">
        <v>642</v>
      </c>
    </row>
    <row r="6" spans="1:55" ht="45">
      <c r="A6" s="6" t="s">
        <v>104</v>
      </c>
      <c r="B6" s="41">
        <v>2004</v>
      </c>
      <c r="C6" s="41">
        <v>2017</v>
      </c>
      <c r="E6" s="137" t="s">
        <v>189</v>
      </c>
      <c r="F6" s="140"/>
      <c r="G6" s="141" t="s">
        <v>290</v>
      </c>
      <c r="H6" s="141" t="s">
        <v>257</v>
      </c>
      <c r="I6" s="137" t="s">
        <v>67</v>
      </c>
      <c r="J6" s="141" t="s">
        <v>263</v>
      </c>
      <c r="N6" s="626" t="s">
        <v>287</v>
      </c>
      <c r="O6" s="513" t="s">
        <v>609</v>
      </c>
      <c r="R6" s="172" t="s">
        <v>3</v>
      </c>
      <c r="T6" s="42" t="s">
        <v>33</v>
      </c>
      <c r="U6" s="171" t="s">
        <v>326</v>
      </c>
      <c r="V6" s="984">
        <v>5</v>
      </c>
      <c r="W6" s="428"/>
      <c r="X6" s="714" t="s">
        <v>583</v>
      </c>
      <c r="Y6" s="714" t="s">
        <v>737</v>
      </c>
      <c r="Z6" s="200"/>
      <c r="AA6" s="211"/>
      <c r="AH6" s="137" t="s">
        <v>365</v>
      </c>
      <c r="AK6" s="137" t="s">
        <v>348</v>
      </c>
      <c r="AM6" s="137" t="s">
        <v>358</v>
      </c>
      <c r="AP6" s="1192" t="s">
        <v>583</v>
      </c>
      <c r="AQ6" s="980" t="s">
        <v>673</v>
      </c>
      <c r="AU6" s="212" t="s">
        <v>379</v>
      </c>
      <c r="AW6" s="386" t="s">
        <v>531</v>
      </c>
      <c r="AX6" s="387" t="s">
        <v>531</v>
      </c>
      <c r="AZ6" s="1087" t="s">
        <v>725</v>
      </c>
      <c r="BA6" s="1094" t="s">
        <v>731</v>
      </c>
    </row>
    <row r="7" spans="1:55" ht="33.75">
      <c r="A7" s="6" t="s">
        <v>105</v>
      </c>
      <c r="B7" s="41">
        <v>2005</v>
      </c>
      <c r="E7" s="137" t="s">
        <v>190</v>
      </c>
      <c r="F7" s="140"/>
      <c r="G7" s="137" t="s">
        <v>254</v>
      </c>
      <c r="H7" s="137" t="s">
        <v>256</v>
      </c>
      <c r="I7" s="137" t="s">
        <v>68</v>
      </c>
      <c r="J7" s="137" t="s">
        <v>283</v>
      </c>
      <c r="N7" s="627" t="s">
        <v>288</v>
      </c>
      <c r="O7" s="513" t="s">
        <v>610</v>
      </c>
      <c r="U7" s="171" t="s">
        <v>84</v>
      </c>
      <c r="V7" s="985" t="s">
        <v>68</v>
      </c>
      <c r="W7" s="428"/>
      <c r="X7" s="714" t="s">
        <v>584</v>
      </c>
      <c r="Y7" s="1077" t="s">
        <v>730</v>
      </c>
      <c r="Z7" s="200"/>
      <c r="AA7" s="211"/>
      <c r="AH7" s="137" t="s">
        <v>341</v>
      </c>
      <c r="AK7" s="137" t="s">
        <v>349</v>
      </c>
      <c r="AM7" s="137" t="s">
        <v>359</v>
      </c>
      <c r="AP7" s="1192" t="s">
        <v>584</v>
      </c>
      <c r="AQ7" s="980" t="s">
        <v>582</v>
      </c>
      <c r="AU7" s="212" t="s">
        <v>380</v>
      </c>
      <c r="AW7" s="386" t="s">
        <v>532</v>
      </c>
      <c r="AX7" s="387" t="s">
        <v>532</v>
      </c>
      <c r="AZ7" s="1087" t="s">
        <v>726</v>
      </c>
      <c r="BA7" s="1094" t="s">
        <v>736</v>
      </c>
    </row>
    <row r="8" spans="1:55" ht="56.25">
      <c r="A8" s="6" t="s">
        <v>106</v>
      </c>
      <c r="B8" s="41">
        <v>2006</v>
      </c>
      <c r="E8" s="137" t="s">
        <v>191</v>
      </c>
      <c r="F8" s="140"/>
      <c r="G8" s="137" t="s">
        <v>255</v>
      </c>
      <c r="H8" s="137" t="s">
        <v>262</v>
      </c>
      <c r="I8" s="137" t="s">
        <v>182</v>
      </c>
      <c r="J8" s="137" t="s">
        <v>279</v>
      </c>
      <c r="N8" s="628" t="s">
        <v>289</v>
      </c>
      <c r="O8" s="513" t="s">
        <v>611</v>
      </c>
      <c r="V8" s="985" t="s">
        <v>182</v>
      </c>
      <c r="W8" s="428"/>
      <c r="X8" s="714" t="s">
        <v>585</v>
      </c>
      <c r="Y8" s="1077" t="s">
        <v>730</v>
      </c>
      <c r="Z8" s="200"/>
      <c r="AA8" s="211"/>
      <c r="AK8" s="137" t="s">
        <v>350</v>
      </c>
      <c r="AP8" s="1192" t="s">
        <v>585</v>
      </c>
      <c r="AQ8" s="980" t="s">
        <v>583</v>
      </c>
      <c r="AU8" s="212" t="s">
        <v>381</v>
      </c>
      <c r="AW8" s="386" t="s">
        <v>533</v>
      </c>
      <c r="AX8" s="387" t="s">
        <v>533</v>
      </c>
      <c r="AZ8" s="1087" t="s">
        <v>727</v>
      </c>
      <c r="BA8" s="1094" t="s">
        <v>746</v>
      </c>
    </row>
    <row r="9" spans="1:55" ht="33.75">
      <c r="A9" s="6" t="s">
        <v>107</v>
      </c>
      <c r="B9" s="41">
        <v>2007</v>
      </c>
      <c r="E9" s="137" t="s">
        <v>192</v>
      </c>
      <c r="F9" s="140"/>
      <c r="G9" s="137" t="s">
        <v>262</v>
      </c>
      <c r="I9" s="137" t="s">
        <v>183</v>
      </c>
      <c r="O9" s="513" t="s">
        <v>612</v>
      </c>
      <c r="V9" s="985" t="s">
        <v>183</v>
      </c>
      <c r="W9" s="428"/>
      <c r="X9" s="714" t="s">
        <v>586</v>
      </c>
      <c r="Y9" s="1077" t="s">
        <v>729</v>
      </c>
      <c r="Z9" s="200">
        <v>1</v>
      </c>
      <c r="AA9" s="211"/>
      <c r="AK9" s="137" t="s">
        <v>351</v>
      </c>
      <c r="AP9" s="1192" t="s">
        <v>588</v>
      </c>
      <c r="AQ9" s="980" t="s">
        <v>584</v>
      </c>
      <c r="AW9" s="386" t="s">
        <v>534</v>
      </c>
      <c r="AX9" s="387" t="s">
        <v>534</v>
      </c>
      <c r="AZ9" s="1087" t="s">
        <v>728</v>
      </c>
      <c r="BA9" s="1094" t="s">
        <v>743</v>
      </c>
    </row>
    <row r="10" spans="1:55" ht="45">
      <c r="A10" s="6" t="s">
        <v>108</v>
      </c>
      <c r="B10" s="41">
        <v>2008</v>
      </c>
      <c r="E10" s="137" t="s">
        <v>193</v>
      </c>
      <c r="F10" s="140"/>
      <c r="I10" s="137" t="s">
        <v>207</v>
      </c>
      <c r="O10" s="513" t="s">
        <v>613</v>
      </c>
      <c r="V10" s="986" t="s">
        <v>207</v>
      </c>
      <c r="W10" s="983"/>
      <c r="X10" s="981" t="s">
        <v>587</v>
      </c>
      <c r="Y10" s="982" t="s">
        <v>742</v>
      </c>
      <c r="Z10" s="200"/>
      <c r="AP10" s="1192" t="s">
        <v>587</v>
      </c>
      <c r="AQ10" s="980" t="s">
        <v>585</v>
      </c>
      <c r="AW10" s="386" t="s">
        <v>535</v>
      </c>
      <c r="AX10" s="387" t="s">
        <v>535</v>
      </c>
    </row>
    <row r="11" spans="1:55" ht="22.5">
      <c r="A11" s="6" t="s">
        <v>109</v>
      </c>
      <c r="B11" s="41">
        <v>2009</v>
      </c>
      <c r="E11" s="137" t="s">
        <v>194</v>
      </c>
      <c r="F11" s="140"/>
      <c r="I11" s="137" t="s">
        <v>208</v>
      </c>
      <c r="O11" s="496" t="s">
        <v>614</v>
      </c>
      <c r="V11" s="985" t="s">
        <v>208</v>
      </c>
      <c r="W11" s="430"/>
      <c r="X11" s="429" t="s">
        <v>588</v>
      </c>
      <c r="Y11" s="714" t="s">
        <v>741</v>
      </c>
      <c r="Z11" s="200"/>
      <c r="AP11" s="1192" t="s">
        <v>586</v>
      </c>
      <c r="AQ11" s="703"/>
      <c r="AW11" s="386" t="s">
        <v>536</v>
      </c>
      <c r="AX11" s="387" t="s">
        <v>536</v>
      </c>
    </row>
    <row r="12" spans="1:55" ht="33.75">
      <c r="A12" s="6" t="s">
        <v>64</v>
      </c>
      <c r="B12" s="41">
        <v>2010</v>
      </c>
      <c r="E12" s="137" t="s">
        <v>195</v>
      </c>
      <c r="F12" s="140"/>
      <c r="G12" s="141" t="s">
        <v>291</v>
      </c>
      <c r="H12" s="141" t="s">
        <v>259</v>
      </c>
      <c r="I12" s="137" t="s">
        <v>209</v>
      </c>
      <c r="O12" s="496" t="s">
        <v>3</v>
      </c>
      <c r="V12" s="985" t="s">
        <v>209</v>
      </c>
      <c r="W12" s="514"/>
      <c r="X12" s="429" t="s">
        <v>669</v>
      </c>
      <c r="Y12" s="1077" t="s">
        <v>729</v>
      </c>
      <c r="AP12" s="1043"/>
      <c r="AW12" s="386" t="s">
        <v>208</v>
      </c>
      <c r="AX12" s="387" t="s">
        <v>208</v>
      </c>
    </row>
    <row r="13" spans="1:55" ht="22.5">
      <c r="A13" s="6" t="s">
        <v>110</v>
      </c>
      <c r="B13" s="41">
        <v>2011</v>
      </c>
      <c r="E13" s="137" t="s">
        <v>196</v>
      </c>
      <c r="F13" s="140"/>
      <c r="G13" s="137" t="s">
        <v>260</v>
      </c>
      <c r="H13" s="137" t="s">
        <v>261</v>
      </c>
      <c r="I13" s="137" t="s">
        <v>210</v>
      </c>
      <c r="V13" s="985" t="s">
        <v>210</v>
      </c>
      <c r="W13" s="514"/>
      <c r="X13" s="514"/>
      <c r="Y13" s="514"/>
      <c r="AW13" s="386" t="s">
        <v>209</v>
      </c>
      <c r="AX13" s="387" t="s">
        <v>209</v>
      </c>
    </row>
    <row r="14" spans="1:55" ht="45">
      <c r="A14" s="6" t="s">
        <v>65</v>
      </c>
      <c r="B14" s="41">
        <v>2012</v>
      </c>
      <c r="G14" s="137" t="s">
        <v>262</v>
      </c>
      <c r="H14" s="137" t="s">
        <v>262</v>
      </c>
      <c r="I14" s="137" t="s">
        <v>211</v>
      </c>
      <c r="N14" s="93" t="s">
        <v>315</v>
      </c>
      <c r="V14" s="984">
        <v>13</v>
      </c>
      <c r="W14" s="428"/>
      <c r="X14" s="429" t="s">
        <v>674</v>
      </c>
      <c r="Y14" s="1077" t="s">
        <v>729</v>
      </c>
      <c r="AW14" s="386" t="s">
        <v>210</v>
      </c>
      <c r="AX14" s="387" t="s">
        <v>210</v>
      </c>
    </row>
    <row r="15" spans="1:55" ht="63.75">
      <c r="A15" s="6" t="s">
        <v>438</v>
      </c>
      <c r="B15" s="41">
        <v>2013</v>
      </c>
      <c r="I15" s="137" t="s">
        <v>212</v>
      </c>
      <c r="N15" s="170" t="s">
        <v>323</v>
      </c>
      <c r="V15" s="497"/>
      <c r="W15" s="497"/>
      <c r="X15" s="210"/>
      <c r="Y15" s="497"/>
      <c r="AW15" s="386" t="s">
        <v>211</v>
      </c>
      <c r="AX15" s="387" t="s">
        <v>211</v>
      </c>
    </row>
    <row r="16" spans="1:55" ht="21" customHeight="1">
      <c r="A16" s="6" t="s">
        <v>111</v>
      </c>
      <c r="B16" s="41">
        <v>2014</v>
      </c>
      <c r="I16" s="137" t="s">
        <v>213</v>
      </c>
      <c r="N16" s="170" t="s">
        <v>322</v>
      </c>
      <c r="AW16" s="386" t="s">
        <v>212</v>
      </c>
      <c r="AX16" s="387" t="s">
        <v>212</v>
      </c>
    </row>
    <row r="17" spans="1:50" ht="21" customHeight="1">
      <c r="A17" s="6" t="s">
        <v>112</v>
      </c>
      <c r="B17" s="41">
        <v>2015</v>
      </c>
      <c r="I17" s="137" t="s">
        <v>214</v>
      </c>
      <c r="N17" s="170" t="s">
        <v>321</v>
      </c>
      <c r="X17" s="210"/>
      <c r="AW17" s="386" t="s">
        <v>213</v>
      </c>
      <c r="AX17" s="387" t="s">
        <v>213</v>
      </c>
    </row>
    <row r="18" spans="1:50" ht="21" customHeight="1">
      <c r="A18" s="6" t="s">
        <v>113</v>
      </c>
      <c r="B18" s="41">
        <v>2016</v>
      </c>
      <c r="I18" s="137" t="s">
        <v>215</v>
      </c>
      <c r="N18" s="170" t="s">
        <v>320</v>
      </c>
      <c r="X18" s="210"/>
      <c r="AW18" s="386" t="s">
        <v>214</v>
      </c>
      <c r="AX18" s="387" t="s">
        <v>214</v>
      </c>
    </row>
    <row r="19" spans="1:50" ht="21" customHeight="1">
      <c r="A19" s="6" t="s">
        <v>114</v>
      </c>
      <c r="B19" s="41">
        <v>2017</v>
      </c>
      <c r="I19" s="137" t="s">
        <v>216</v>
      </c>
      <c r="N19" s="170" t="s">
        <v>319</v>
      </c>
      <c r="X19" s="210"/>
      <c r="AW19" s="386" t="s">
        <v>215</v>
      </c>
      <c r="AX19" s="387" t="s">
        <v>215</v>
      </c>
    </row>
    <row r="20" spans="1:50" ht="21" customHeight="1">
      <c r="A20" s="6" t="s">
        <v>115</v>
      </c>
      <c r="B20" s="41">
        <v>2018</v>
      </c>
      <c r="I20" s="137" t="s">
        <v>217</v>
      </c>
      <c r="N20" s="170" t="s">
        <v>318</v>
      </c>
      <c r="AW20" s="386" t="s">
        <v>216</v>
      </c>
      <c r="AX20" s="387" t="s">
        <v>216</v>
      </c>
    </row>
    <row r="21" spans="1:50" ht="21" customHeight="1">
      <c r="A21" s="6" t="s">
        <v>116</v>
      </c>
      <c r="B21" s="41">
        <v>2019</v>
      </c>
      <c r="I21" s="137" t="s">
        <v>218</v>
      </c>
      <c r="N21" s="170" t="s">
        <v>317</v>
      </c>
      <c r="AW21" s="386" t="s">
        <v>217</v>
      </c>
      <c r="AX21" s="387" t="s">
        <v>217</v>
      </c>
    </row>
    <row r="22" spans="1:50" ht="21" customHeight="1">
      <c r="A22" s="6" t="s">
        <v>117</v>
      </c>
      <c r="B22" s="41">
        <v>2020</v>
      </c>
      <c r="N22" s="170" t="s">
        <v>316</v>
      </c>
      <c r="AW22" s="386" t="s">
        <v>218</v>
      </c>
      <c r="AX22" s="387" t="s">
        <v>218</v>
      </c>
    </row>
    <row r="23" spans="1:50" ht="21" customHeight="1">
      <c r="A23" s="6" t="s">
        <v>118</v>
      </c>
      <c r="B23" s="41">
        <v>2021</v>
      </c>
      <c r="AW23" s="386" t="s">
        <v>537</v>
      </c>
      <c r="AX23" s="387" t="s">
        <v>537</v>
      </c>
    </row>
    <row r="24" spans="1:50" ht="21" customHeight="1">
      <c r="A24" s="6" t="s">
        <v>119</v>
      </c>
      <c r="B24" s="41">
        <v>2022</v>
      </c>
      <c r="AW24" s="386" t="s">
        <v>538</v>
      </c>
      <c r="AX24" s="387" t="s">
        <v>538</v>
      </c>
    </row>
    <row r="25" spans="1:50">
      <c r="A25" s="6" t="s">
        <v>120</v>
      </c>
      <c r="B25" s="41">
        <v>2023</v>
      </c>
      <c r="AW25" s="386" t="s">
        <v>539</v>
      </c>
      <c r="AX25" s="387" t="s">
        <v>539</v>
      </c>
    </row>
    <row r="26" spans="1:50">
      <c r="A26" s="6" t="s">
        <v>121</v>
      </c>
      <c r="B26" s="41">
        <v>2024</v>
      </c>
      <c r="AX26" s="387" t="s">
        <v>540</v>
      </c>
    </row>
    <row r="27" spans="1:50">
      <c r="A27" s="6" t="s">
        <v>122</v>
      </c>
      <c r="B27" s="41">
        <v>2025</v>
      </c>
      <c r="AX27" s="387" t="s">
        <v>541</v>
      </c>
    </row>
    <row r="28" spans="1:50">
      <c r="A28" s="6" t="s">
        <v>123</v>
      </c>
      <c r="D28" s="262"/>
      <c r="E28" s="263"/>
      <c r="F28" s="263"/>
      <c r="H28" s="264" t="s">
        <v>406</v>
      </c>
      <c r="AX28" s="387" t="s">
        <v>542</v>
      </c>
    </row>
    <row r="29" spans="1:50">
      <c r="A29" s="6" t="s">
        <v>124</v>
      </c>
      <c r="D29" s="265" t="s">
        <v>407</v>
      </c>
      <c r="E29" s="266" t="str">
        <f>IF(periodStart = "","", periodStart)</f>
        <v>01.01.2023</v>
      </c>
      <c r="F29" s="266" t="str">
        <f>IF(periodEnd = "","", periodEnd)</f>
        <v>31.12.2023</v>
      </c>
      <c r="H29" s="267" t="s">
        <v>3393</v>
      </c>
      <c r="AX29" s="387" t="s">
        <v>543</v>
      </c>
    </row>
    <row r="30" spans="1:50">
      <c r="A30" s="6" t="s">
        <v>125</v>
      </c>
      <c r="D30" s="268"/>
      <c r="E30" s="269"/>
      <c r="F30" s="269"/>
      <c r="AX30" s="387" t="s">
        <v>544</v>
      </c>
    </row>
    <row r="31" spans="1:50" ht="12.75">
      <c r="A31" s="6" t="s">
        <v>126</v>
      </c>
      <c r="D31" s="262"/>
      <c r="E31" s="263"/>
      <c r="F31" s="263"/>
      <c r="H31" s="270"/>
      <c r="AX31" s="387" t="s">
        <v>545</v>
      </c>
    </row>
    <row r="32" spans="1:50">
      <c r="A32" s="6" t="s">
        <v>127</v>
      </c>
      <c r="D32" s="265" t="s">
        <v>408</v>
      </c>
      <c r="E32" s="271"/>
      <c r="F32" s="271"/>
      <c r="H32" s="272" t="s">
        <v>409</v>
      </c>
      <c r="O32" s="497" t="s">
        <v>605</v>
      </c>
      <c r="AX32" s="387" t="s">
        <v>546</v>
      </c>
    </row>
    <row r="33" spans="1:50">
      <c r="A33" s="6" t="s">
        <v>128</v>
      </c>
      <c r="O33" s="497" t="s">
        <v>606</v>
      </c>
      <c r="AX33" s="387" t="s">
        <v>547</v>
      </c>
    </row>
    <row r="34" spans="1:50">
      <c r="A34" s="6" t="s">
        <v>129</v>
      </c>
      <c r="O34" s="497" t="s">
        <v>607</v>
      </c>
      <c r="AX34" s="387" t="s">
        <v>548</v>
      </c>
    </row>
    <row r="35" spans="1:50">
      <c r="A35" s="6" t="s">
        <v>130</v>
      </c>
      <c r="O35" s="497" t="s">
        <v>608</v>
      </c>
      <c r="X35" s="497"/>
      <c r="Y35" s="497"/>
      <c r="AX35" s="387" t="s">
        <v>549</v>
      </c>
    </row>
    <row r="36" spans="1:50">
      <c r="A36" s="6" t="s">
        <v>94</v>
      </c>
      <c r="O36" s="497" t="s">
        <v>609</v>
      </c>
      <c r="AX36" s="387" t="s">
        <v>550</v>
      </c>
    </row>
    <row r="37" spans="1:50">
      <c r="A37" s="6" t="s">
        <v>95</v>
      </c>
      <c r="O37" s="497" t="s">
        <v>610</v>
      </c>
      <c r="AX37" s="387" t="s">
        <v>551</v>
      </c>
    </row>
    <row r="38" spans="1:50">
      <c r="A38" s="6" t="s">
        <v>96</v>
      </c>
      <c r="O38" s="497" t="s">
        <v>611</v>
      </c>
      <c r="AX38" s="387" t="s">
        <v>552</v>
      </c>
    </row>
    <row r="39" spans="1:50">
      <c r="A39" s="6" t="s">
        <v>97</v>
      </c>
      <c r="O39" s="497" t="s">
        <v>612</v>
      </c>
      <c r="AX39" s="387" t="s">
        <v>500</v>
      </c>
    </row>
    <row r="40" spans="1:50">
      <c r="A40" s="6" t="s">
        <v>98</v>
      </c>
      <c r="O40" s="497" t="s">
        <v>613</v>
      </c>
      <c r="AX40" s="387" t="s">
        <v>501</v>
      </c>
    </row>
    <row r="41" spans="1:50">
      <c r="A41" s="6" t="s">
        <v>99</v>
      </c>
      <c r="O41" s="497" t="s">
        <v>614</v>
      </c>
      <c r="AX41" s="387" t="s">
        <v>502</v>
      </c>
    </row>
    <row r="42" spans="1:50">
      <c r="A42" s="6" t="s">
        <v>131</v>
      </c>
      <c r="AX42" s="387" t="s">
        <v>503</v>
      </c>
    </row>
    <row r="43" spans="1:50">
      <c r="A43" s="6" t="s">
        <v>132</v>
      </c>
      <c r="AX43" s="387" t="s">
        <v>504</v>
      </c>
    </row>
    <row r="44" spans="1:50">
      <c r="A44" s="6" t="s">
        <v>133</v>
      </c>
      <c r="AX44" s="387" t="s">
        <v>505</v>
      </c>
    </row>
    <row r="45" spans="1:50">
      <c r="A45" s="6" t="s">
        <v>134</v>
      </c>
      <c r="AX45" s="387" t="s">
        <v>506</v>
      </c>
    </row>
    <row r="46" spans="1:50">
      <c r="A46" s="6" t="s">
        <v>135</v>
      </c>
      <c r="AX46" s="387" t="s">
        <v>507</v>
      </c>
    </row>
    <row r="47" spans="1:50">
      <c r="A47" s="6" t="s">
        <v>156</v>
      </c>
      <c r="AX47" s="387" t="s">
        <v>508</v>
      </c>
    </row>
    <row r="48" spans="1:50">
      <c r="A48" s="6" t="s">
        <v>157</v>
      </c>
      <c r="AX48" s="387" t="s">
        <v>509</v>
      </c>
    </row>
    <row r="49" spans="1:50">
      <c r="A49" s="6" t="s">
        <v>158</v>
      </c>
      <c r="AX49" s="387" t="s">
        <v>510</v>
      </c>
    </row>
    <row r="50" spans="1:50">
      <c r="A50" s="6" t="s">
        <v>136</v>
      </c>
      <c r="AX50" s="387" t="s">
        <v>511</v>
      </c>
    </row>
    <row r="51" spans="1:50">
      <c r="A51" s="6" t="s">
        <v>137</v>
      </c>
      <c r="AX51" s="387" t="s">
        <v>512</v>
      </c>
    </row>
    <row r="52" spans="1:50">
      <c r="A52" s="6" t="s">
        <v>138</v>
      </c>
      <c r="AX52" s="387" t="s">
        <v>513</v>
      </c>
    </row>
    <row r="53" spans="1:50">
      <c r="A53" s="6" t="s">
        <v>139</v>
      </c>
      <c r="X53" s="449"/>
      <c r="AX53" s="387" t="s">
        <v>514</v>
      </c>
    </row>
    <row r="54" spans="1:50">
      <c r="A54" s="6" t="s">
        <v>140</v>
      </c>
      <c r="X54" s="449"/>
      <c r="AX54" s="387" t="s">
        <v>515</v>
      </c>
    </row>
    <row r="55" spans="1:50">
      <c r="A55" s="6" t="s">
        <v>141</v>
      </c>
      <c r="X55" s="449"/>
      <c r="AX55" s="387" t="s">
        <v>516</v>
      </c>
    </row>
    <row r="56" spans="1:50">
      <c r="A56" s="6" t="s">
        <v>142</v>
      </c>
      <c r="X56" s="449"/>
      <c r="AX56" s="387" t="s">
        <v>517</v>
      </c>
    </row>
    <row r="57" spans="1:50">
      <c r="A57" s="6" t="s">
        <v>386</v>
      </c>
      <c r="X57" s="449"/>
      <c r="AX57" s="387" t="s">
        <v>518</v>
      </c>
    </row>
    <row r="58" spans="1:50">
      <c r="A58" s="6" t="s">
        <v>143</v>
      </c>
      <c r="X58" s="449"/>
      <c r="AX58" s="387" t="s">
        <v>519</v>
      </c>
    </row>
    <row r="59" spans="1:50">
      <c r="A59" s="6" t="s">
        <v>144</v>
      </c>
      <c r="X59" s="449"/>
      <c r="AX59" s="387" t="s">
        <v>520</v>
      </c>
    </row>
    <row r="60" spans="1:50">
      <c r="A60" s="6" t="s">
        <v>145</v>
      </c>
      <c r="X60" s="449"/>
      <c r="AX60" s="387" t="s">
        <v>521</v>
      </c>
    </row>
    <row r="61" spans="1:50">
      <c r="A61" s="6" t="s">
        <v>146</v>
      </c>
      <c r="X61" s="449"/>
      <c r="AX61" s="387" t="s">
        <v>522</v>
      </c>
    </row>
    <row r="62" spans="1:50">
      <c r="A62" s="6" t="s">
        <v>89</v>
      </c>
      <c r="X62" s="449"/>
    </row>
    <row r="63" spans="1:50">
      <c r="A63" s="6" t="s">
        <v>147</v>
      </c>
    </row>
    <row r="64" spans="1:50">
      <c r="A64" s="6" t="s">
        <v>148</v>
      </c>
    </row>
    <row r="65" spans="1:1">
      <c r="A65" s="6" t="s">
        <v>149</v>
      </c>
    </row>
    <row r="66" spans="1:1">
      <c r="A66" s="6" t="s">
        <v>150</v>
      </c>
    </row>
    <row r="67" spans="1:1">
      <c r="A67" s="6" t="s">
        <v>151</v>
      </c>
    </row>
    <row r="68" spans="1:1">
      <c r="A68" s="6" t="s">
        <v>152</v>
      </c>
    </row>
    <row r="69" spans="1:1">
      <c r="A69" s="6" t="s">
        <v>153</v>
      </c>
    </row>
    <row r="70" spans="1:1">
      <c r="A70" s="6" t="s">
        <v>154</v>
      </c>
    </row>
    <row r="71" spans="1:1">
      <c r="A71" s="6" t="s">
        <v>155</v>
      </c>
    </row>
    <row r="72" spans="1:1">
      <c r="A72" s="6" t="s">
        <v>159</v>
      </c>
    </row>
    <row r="73" spans="1:1">
      <c r="A73" s="6" t="s">
        <v>160</v>
      </c>
    </row>
    <row r="74" spans="1:1">
      <c r="A74" s="6" t="s">
        <v>161</v>
      </c>
    </row>
    <row r="75" spans="1:1">
      <c r="A75" s="6" t="s">
        <v>162</v>
      </c>
    </row>
    <row r="76" spans="1:1">
      <c r="A76" s="6" t="s">
        <v>163</v>
      </c>
    </row>
    <row r="77" spans="1:1">
      <c r="A77" s="6" t="s">
        <v>164</v>
      </c>
    </row>
    <row r="78" spans="1:1">
      <c r="A78" s="6" t="s">
        <v>165</v>
      </c>
    </row>
    <row r="79" spans="1:1">
      <c r="A79" s="6" t="s">
        <v>93</v>
      </c>
    </row>
    <row r="80" spans="1:1">
      <c r="A80" s="6" t="s">
        <v>166</v>
      </c>
    </row>
    <row r="81" spans="1:1">
      <c r="A81" s="6" t="s">
        <v>167</v>
      </c>
    </row>
    <row r="82" spans="1:1">
      <c r="A82" s="6" t="s">
        <v>168</v>
      </c>
    </row>
    <row r="83" spans="1:1">
      <c r="A83" s="6" t="s">
        <v>43</v>
      </c>
    </row>
    <row r="84" spans="1:1">
      <c r="A84" s="6" t="s">
        <v>44</v>
      </c>
    </row>
    <row r="85" spans="1:1">
      <c r="A85" s="6" t="s">
        <v>45</v>
      </c>
    </row>
    <row r="86" spans="1:1">
      <c r="A86" s="6" t="s">
        <v>46</v>
      </c>
    </row>
    <row r="87" spans="1:1">
      <c r="A87" s="6" t="s">
        <v>47</v>
      </c>
    </row>
  </sheetData>
  <sheetProtection formatColumns="0" formatRows="0"/>
  <mergeCells count="1">
    <mergeCell ref="AZ1:BA1"/>
  </mergeCells>
  <phoneticPr fontId="10" type="noConversion"/>
  <pageMargins left="0.75" right="0.75" top="1" bottom="1" header="0.5" footer="0.5"/>
  <pageSetup paperSize="9"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14_1">
    <tabColor rgb="FFFFCC99"/>
  </sheetPr>
  <dimension ref="A1"/>
  <sheetViews>
    <sheetView showGridLines="0" workbookViewId="0"/>
  </sheetViews>
  <sheetFormatPr defaultRowHeight="11.25"/>
  <cols>
    <col min="1" max="16384" width="9.140625" style="1093"/>
  </cols>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13">
    <tabColor indexed="47"/>
  </sheetPr>
  <dimension ref="A1"/>
  <sheetViews>
    <sheetView showGridLines="0" zoomScaleNormal="100" workbookViewId="0"/>
  </sheetViews>
  <sheetFormatPr defaultRowHeight="11.25"/>
  <cols>
    <col min="1" max="16384" width="9.140625" style="1071"/>
  </cols>
  <sheetData>
    <row r="1" spans="1:1">
      <c r="A1" s="1072"/>
    </row>
  </sheetData>
  <sheetProtection formatColumns="0" formatRows="0"/>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TempFilter">
    <tabColor rgb="FFFFCC99"/>
  </sheetPr>
  <dimension ref="A1"/>
  <sheetViews>
    <sheetView showGridLines="0" workbookViewId="0"/>
  </sheetViews>
  <sheetFormatPr defaultRowHeight="11.25"/>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1:A137"/>
  <sheetViews>
    <sheetView showGridLines="0" workbookViewId="0"/>
  </sheetViews>
  <sheetFormatPr defaultRowHeight="11.25"/>
  <sheetData>
    <row r="1" spans="1:1">
      <c r="A1" s="1174">
        <f>IF('Форма 4.10.2 | Т-ТЭ | &gt;=25МВт'!$O$22="",1,0)</f>
        <v>1</v>
      </c>
    </row>
    <row r="2" spans="1:1">
      <c r="A2" s="1174">
        <f>IF('Форма 4.10.2 | Т-ТЭ | &gt;=25МВт'!$O$23="",1,0)</f>
        <v>1</v>
      </c>
    </row>
    <row r="3" spans="1:1">
      <c r="A3" s="1174">
        <f>IF('Форма 4.10.2 | Т-ТЭ | &gt;=25МВт'!$M$24="",1,0)</f>
        <v>1</v>
      </c>
    </row>
    <row r="4" spans="1:1">
      <c r="A4" s="1174">
        <f>IF('Форма 4.10.2 | Т-ТЭ | &gt;=25МВт'!$R$24="",1,0)</f>
        <v>1</v>
      </c>
    </row>
    <row r="5" spans="1:1">
      <c r="A5" s="1174">
        <f>IF('Форма 4.10.2 | Т-ТЭ | &gt;=25МВт'!$T$24="",1,0)</f>
        <v>1</v>
      </c>
    </row>
    <row r="6" spans="1:1">
      <c r="A6" s="1174">
        <f>IF('Форма 4.10.2 | Т-ТЭ | &gt;=25МВт'!$S$24="",1,0)</f>
        <v>0</v>
      </c>
    </row>
    <row r="7" spans="1:1">
      <c r="A7" s="1174">
        <f>IF('Форма 4.10.2 | Т-ТЭ | &gt;=25МВт'!$U$24="",1,0)</f>
        <v>0</v>
      </c>
    </row>
    <row r="8" spans="1:1">
      <c r="A8" s="1174">
        <f>IF('Форма 4.10.2 | Т-ТЭ | ТСО'!$O$22="",1,0)</f>
        <v>1</v>
      </c>
    </row>
    <row r="9" spans="1:1">
      <c r="A9" s="1174">
        <f>IF('Форма 4.10.2 | Т-ТЭ | ТСО'!$O$23="",1,0)</f>
        <v>1</v>
      </c>
    </row>
    <row r="10" spans="1:1">
      <c r="A10" s="1174">
        <f>IF('Форма 4.10.2 | Т-ТЭ | ТСО'!$M$24="",1,0)</f>
        <v>1</v>
      </c>
    </row>
    <row r="11" spans="1:1">
      <c r="A11" s="1174">
        <f>IF('Форма 4.10.2 | Т-ТЭ | ТСО'!$R$24="",1,0)</f>
        <v>1</v>
      </c>
    </row>
    <row r="12" spans="1:1">
      <c r="A12" s="1174">
        <f>IF('Форма 4.10.2 | Т-ТЭ | ТСО'!$T$24="",1,0)</f>
        <v>1</v>
      </c>
    </row>
    <row r="13" spans="1:1">
      <c r="A13" s="1174">
        <f>IF('Форма 4.10.2 | Т-ТЭ | ТСО'!$S$24="",1,0)</f>
        <v>0</v>
      </c>
    </row>
    <row r="14" spans="1:1">
      <c r="A14" s="1174">
        <f>IF('Форма 4.10.2 | Т-ТЭ | ТСО'!$U$24="",1,0)</f>
        <v>0</v>
      </c>
    </row>
    <row r="15" spans="1:1">
      <c r="A15" s="1174">
        <f>IF('Форма 4.10.2 | Т-ТЭ | потр'!$O$22="",1,0)</f>
        <v>1</v>
      </c>
    </row>
    <row r="16" spans="1:1">
      <c r="A16" s="1174">
        <f>IF('Форма 4.10.2 | Т-ТЭ | потр'!$O$23="",1,0)</f>
        <v>1</v>
      </c>
    </row>
    <row r="17" spans="1:1">
      <c r="A17" s="1174">
        <f>IF('Форма 4.10.2 | Т-ТЭ | потр'!$M$24="",1,0)</f>
        <v>1</v>
      </c>
    </row>
    <row r="18" spans="1:1">
      <c r="A18" s="1174">
        <f>IF('Форма 4.10.2 | Т-ТЭ | потр'!$R$24="",1,0)</f>
        <v>1</v>
      </c>
    </row>
    <row r="19" spans="1:1">
      <c r="A19" s="1174">
        <f>IF('Форма 4.10.2 | Т-ТЭ | потр'!$T$24="",1,0)</f>
        <v>1</v>
      </c>
    </row>
    <row r="20" spans="1:1">
      <c r="A20" s="1174">
        <f>IF('Форма 4.10.2 | Т-ТЭ | потр'!$S$24="",1,0)</f>
        <v>0</v>
      </c>
    </row>
    <row r="21" spans="1:1">
      <c r="A21" s="1174">
        <f>IF('Форма 4.10.2 | Т-ТЭ | потр'!$U$24="",1,0)</f>
        <v>0</v>
      </c>
    </row>
    <row r="22" spans="1:1">
      <c r="A22" s="1174">
        <f>IF('Форма 4.10.2 | Т-ТЭ | предел'!$O$24="",1,0)</f>
        <v>1</v>
      </c>
    </row>
    <row r="23" spans="1:1">
      <c r="A23" s="1174">
        <f>IF('Форма 4.10.2 | Т-ТЭ | предел'!$O$25="",1,0)</f>
        <v>1</v>
      </c>
    </row>
    <row r="24" spans="1:1">
      <c r="A24" s="1174">
        <f>IF('Форма 4.10.2 | Т-ТЭ | предел'!$M$26="",1,0)</f>
        <v>1</v>
      </c>
    </row>
    <row r="25" spans="1:1">
      <c r="A25" s="1174">
        <f>IF('Форма 4.10.2 | Т-ТЭ | предел'!$R$26="",1,0)</f>
        <v>1</v>
      </c>
    </row>
    <row r="26" spans="1:1">
      <c r="A26" s="1174">
        <f>IF('Форма 4.10.2 | Т-ТЭ | предел'!$T$26="",1,0)</f>
        <v>1</v>
      </c>
    </row>
    <row r="27" spans="1:1">
      <c r="A27" s="1174">
        <f>IF('Форма 4.10.2 | Т-ТЭ | предел'!$S$26="",1,0)</f>
        <v>0</v>
      </c>
    </row>
    <row r="28" spans="1:1">
      <c r="A28" s="1174">
        <f>IF('Форма 4.10.2 | Т-ТЭ | предел'!$U$26="",1,0)</f>
        <v>0</v>
      </c>
    </row>
    <row r="29" spans="1:1">
      <c r="A29" s="1174">
        <f>IF('Форма 4.10.2 | Т-ТЭ | индикат'!$O$7="",1,0)</f>
        <v>1</v>
      </c>
    </row>
    <row r="30" spans="1:1">
      <c r="A30" s="1174">
        <f>IF('Форма 4.10.2 | Т-ТЭ | индикат'!$O$24="",1,0)</f>
        <v>1</v>
      </c>
    </row>
    <row r="31" spans="1:1">
      <c r="A31" s="1174">
        <f>IF('Форма 4.10.2 | Т-ТЭ | индикат'!$O$25="",1,0)</f>
        <v>1</v>
      </c>
    </row>
    <row r="32" spans="1:1">
      <c r="A32" s="1174">
        <f>IF('Форма 4.10.2 | Т-ТЭ | индикат'!$M$26="",1,0)</f>
        <v>1</v>
      </c>
    </row>
    <row r="33" spans="1:1">
      <c r="A33" s="1174">
        <f>IF('Форма 4.10.2 | Т-ТЭ | индикат'!$R$26="",1,0)</f>
        <v>1</v>
      </c>
    </row>
    <row r="34" spans="1:1">
      <c r="A34" s="1174">
        <f>IF('Форма 4.10.2 | Т-ТЭ | индикат'!$T$26="",1,0)</f>
        <v>1</v>
      </c>
    </row>
    <row r="35" spans="1:1">
      <c r="A35" s="1174">
        <f>IF('Форма 4.10.2 | Т-ТЭ | индикат'!$S$26="",1,0)</f>
        <v>0</v>
      </c>
    </row>
    <row r="36" spans="1:1">
      <c r="A36" s="1174">
        <f>IF('Форма 4.10.2 | Т-ТЭ | индикат'!$U$26="",1,0)</f>
        <v>0</v>
      </c>
    </row>
    <row r="37" spans="1:1">
      <c r="A37" s="1174">
        <f>IF('Форма 4.10.2 | Резерв мощности'!$O$22="",1,0)</f>
        <v>1</v>
      </c>
    </row>
    <row r="38" spans="1:1">
      <c r="A38" s="1174">
        <f>IF('Форма 4.10.2 | Резерв мощности'!$O$23="",1,0)</f>
        <v>1</v>
      </c>
    </row>
    <row r="39" spans="1:1">
      <c r="A39" s="1174">
        <f>IF('Форма 4.10.2 | Резерв мощности'!$M$24="",1,0)</f>
        <v>1</v>
      </c>
    </row>
    <row r="40" spans="1:1">
      <c r="A40" s="1174">
        <f>IF('Форма 4.10.2 | Резерв мощности'!$O$24="",1,0)</f>
        <v>1</v>
      </c>
    </row>
    <row r="41" spans="1:1">
      <c r="A41" s="1174">
        <f>IF('Форма 4.10.2 | Резерв мощности'!$R$24="",1,0)</f>
        <v>1</v>
      </c>
    </row>
    <row r="42" spans="1:1">
      <c r="A42" s="1174">
        <f>IF('Форма 4.10.2 | Резерв мощности'!$T$24="",1,0)</f>
        <v>1</v>
      </c>
    </row>
    <row r="43" spans="1:1">
      <c r="A43" s="1174">
        <f>IF('Форма 4.10.2 | Резерв мощности'!$S$24="",1,0)</f>
        <v>0</v>
      </c>
    </row>
    <row r="44" spans="1:1">
      <c r="A44" s="1174">
        <f>IF('Форма 4.10.2 | Резерв мощности'!$U$24="",1,0)</f>
        <v>0</v>
      </c>
    </row>
    <row r="45" spans="1:1">
      <c r="A45" s="1174">
        <f>IF('Форма 4.10.3 | Т-ТН'!$O$23="",1,0)</f>
        <v>1</v>
      </c>
    </row>
    <row r="46" spans="1:1">
      <c r="A46" s="1174">
        <f>IF('Форма 4.10.3 | Т-ТН'!$M$24="",1,0)</f>
        <v>1</v>
      </c>
    </row>
    <row r="47" spans="1:1">
      <c r="A47" s="1174">
        <f>IF('Форма 4.10.3 | Т-ТН'!$R$24="",1,0)</f>
        <v>1</v>
      </c>
    </row>
    <row r="48" spans="1:1">
      <c r="A48" s="1174">
        <f>IF('Форма 4.10.3 | Т-ТН'!$T$24="",1,0)</f>
        <v>1</v>
      </c>
    </row>
    <row r="49" spans="1:1">
      <c r="A49" s="1174">
        <f>IF('Форма 4.10.3 | Т-ТН'!$S$24="",1,0)</f>
        <v>0</v>
      </c>
    </row>
    <row r="50" spans="1:1">
      <c r="A50" s="1174">
        <f>IF('Форма 4.10.3 | Т-ТН'!$U$24="",1,0)</f>
        <v>0</v>
      </c>
    </row>
    <row r="51" spans="1:1">
      <c r="A51" s="1174">
        <f>IF('Форма 4.10.3 | Т-передача ТЭ'!$O$23="",1,0)</f>
        <v>1</v>
      </c>
    </row>
    <row r="52" spans="1:1">
      <c r="A52" s="1174">
        <f>IF('Форма 4.10.3 | Т-передача ТЭ'!$M$24="",1,0)</f>
        <v>1</v>
      </c>
    </row>
    <row r="53" spans="1:1">
      <c r="A53" s="1174">
        <f>IF('Форма 4.10.3 | Т-передача ТЭ'!$R$24="",1,0)</f>
        <v>1</v>
      </c>
    </row>
    <row r="54" spans="1:1">
      <c r="A54" s="1174">
        <f>IF('Форма 4.10.3 | Т-передача ТЭ'!$T$24="",1,0)</f>
        <v>1</v>
      </c>
    </row>
    <row r="55" spans="1:1">
      <c r="A55" s="1174">
        <f>IF('Форма 4.10.3 | Т-передача ТЭ'!$S$24="",1,0)</f>
        <v>0</v>
      </c>
    </row>
    <row r="56" spans="1:1">
      <c r="A56" s="1174">
        <f>IF('Форма 4.10.3 | Т-передача ТЭ'!$U$24="",1,0)</f>
        <v>0</v>
      </c>
    </row>
    <row r="57" spans="1:1">
      <c r="A57" s="1174">
        <f>IF('Форма 4.10.3 | Т-передача ТН'!$O$23="",1,0)</f>
        <v>1</v>
      </c>
    </row>
    <row r="58" spans="1:1">
      <c r="A58" s="1174">
        <f>IF('Форма 4.10.3 | Т-передача ТН'!$M$24="",1,0)</f>
        <v>1</v>
      </c>
    </row>
    <row r="59" spans="1:1">
      <c r="A59" s="1174">
        <f>IF('Форма 4.10.3 | Т-передача ТН'!$R$24="",1,0)</f>
        <v>1</v>
      </c>
    </row>
    <row r="60" spans="1:1">
      <c r="A60" s="1174">
        <f>IF('Форма 4.10.3 | Т-передача ТН'!$T$24="",1,0)</f>
        <v>1</v>
      </c>
    </row>
    <row r="61" spans="1:1">
      <c r="A61" s="1174">
        <f>IF('Форма 4.10.3 | Т-передача ТН'!$S$24="",1,0)</f>
        <v>0</v>
      </c>
    </row>
    <row r="62" spans="1:1">
      <c r="A62" s="1174">
        <f>IF('Форма 4.10.3 | Т-передача ТН'!$U$24="",1,0)</f>
        <v>0</v>
      </c>
    </row>
    <row r="63" spans="1:1">
      <c r="A63" s="1174">
        <f>IF('Форма 4.10.4 | Т-гор.вода'!$O$23="",1,0)</f>
        <v>1</v>
      </c>
    </row>
    <row r="64" spans="1:1">
      <c r="A64" s="1174">
        <f>IF('Форма 4.10.4 | Т-гор.вода'!$M$24="",1,0)</f>
        <v>0</v>
      </c>
    </row>
    <row r="65" spans="1:1">
      <c r="A65" s="1174">
        <f>IF('Форма 4.10.4 | Т-гор.вода'!$W$24="",1,0)</f>
        <v>1</v>
      </c>
    </row>
    <row r="66" spans="1:1">
      <c r="A66" s="1174">
        <f>IF('Форма 4.10.4 | Т-гор.вода'!$Y$24="",1,0)</f>
        <v>1</v>
      </c>
    </row>
    <row r="67" spans="1:1">
      <c r="A67" s="1174">
        <f>IF('Форма 4.10.4 | Т-гор.вода'!$M$25="",1,0)</f>
        <v>1</v>
      </c>
    </row>
    <row r="68" spans="1:1">
      <c r="A68" s="1174">
        <f>IF('Форма 4.10.4 | Т-гор.вода'!$X$24="",1,0)</f>
        <v>0</v>
      </c>
    </row>
    <row r="69" spans="1:1">
      <c r="A69" s="1174">
        <f>IF('Форма 4.10.4 | Т-гор.вода'!$Z$24="",1,0)</f>
        <v>0</v>
      </c>
    </row>
    <row r="70" spans="1:1">
      <c r="A70" s="1174">
        <f>IF('Форма 4.10.5 | Т-подкл'!$AB$23="",1,0)</f>
        <v>0</v>
      </c>
    </row>
    <row r="71" spans="1:1">
      <c r="A71" s="1174">
        <f>IF('Форма 4.10.5 | Т-подкл'!$AD$23="",1,0)</f>
        <v>0</v>
      </c>
    </row>
    <row r="72" spans="1:1">
      <c r="A72" s="1174">
        <f>IF('Форма 4.10.5 | Т-подкл'!$N$23="",1,0)</f>
        <v>0</v>
      </c>
    </row>
    <row r="73" spans="1:1">
      <c r="A73" s="1174">
        <f>IF('Форма 4.10.5 | Т-подкл'!$R$23="",1,0)</f>
        <v>0</v>
      </c>
    </row>
    <row r="74" spans="1:1">
      <c r="A74" s="1174">
        <f>IF('Форма 4.10.5 | Т-подкл'!$V$23="",1,0)</f>
        <v>0</v>
      </c>
    </row>
    <row r="75" spans="1:1">
      <c r="A75" s="1174">
        <f>IF('Форма 4.10.5 | Т-подкл'!$AC$23="",1,0)</f>
        <v>0</v>
      </c>
    </row>
    <row r="76" spans="1:1">
      <c r="A76" s="1174">
        <f>IF('Форма 4.10.5 | Т-подкл'!$AE$23="",1,0)</f>
        <v>0</v>
      </c>
    </row>
    <row r="77" spans="1:1">
      <c r="A77" s="1174">
        <f>IF('Форма 4.10.6 | Т-подкл(инд)'!$M$23="",1,0)</f>
        <v>1</v>
      </c>
    </row>
    <row r="78" spans="1:1">
      <c r="A78" s="1174">
        <f>IF('Форма 4.10.6 | Т-подкл(инд)'!$P$23="",1,0)</f>
        <v>1</v>
      </c>
    </row>
    <row r="79" spans="1:1">
      <c r="A79" s="1174">
        <f>IF('Форма 4.10.6 | Т-подкл(инд)'!$S$23="",1,0)</f>
        <v>1</v>
      </c>
    </row>
    <row r="80" spans="1:1">
      <c r="A80" s="1174">
        <f>IF('Форма 4.10.6 | Т-подкл(инд)'!$T$23="",1,0)</f>
        <v>0</v>
      </c>
    </row>
    <row r="81" spans="1:1">
      <c r="A81" s="1174">
        <f>IF('Форма 4.10.6 | Т-подкл(инд)'!$V$23="",1,0)</f>
        <v>0</v>
      </c>
    </row>
    <row r="82" spans="1:1">
      <c r="A82" s="1174">
        <f>IF('Форма 4.9'!$F$10="",1,0)</f>
        <v>1</v>
      </c>
    </row>
    <row r="83" spans="1:1">
      <c r="A83" s="1174">
        <f>IF('Форма 4.9'!$G$10="",1,0)</f>
        <v>1</v>
      </c>
    </row>
    <row r="84" spans="1:1">
      <c r="A84" s="1174">
        <f>IF('Форма 4.9'!$F$11="",1,0)</f>
        <v>1</v>
      </c>
    </row>
    <row r="85" spans="1:1">
      <c r="A85" s="1174">
        <f>IF('Форма 4.9'!$G$11="",1,0)</f>
        <v>1</v>
      </c>
    </row>
    <row r="86" spans="1:1">
      <c r="A86" s="1174">
        <f>IF('Форма 4.9'!$F$12="",1,0)</f>
        <v>1</v>
      </c>
    </row>
    <row r="87" spans="1:1">
      <c r="A87" s="1174">
        <f>IF('Форма 4.9'!$G$12="",1,0)</f>
        <v>1</v>
      </c>
    </row>
    <row r="88" spans="1:1">
      <c r="A88" s="1174">
        <f>IF('Форма 4.9'!$F$13="",1,0)</f>
        <v>1</v>
      </c>
    </row>
    <row r="89" spans="1:1">
      <c r="A89" s="1174">
        <f>IF('Форма 4.9'!$G$13="",1,0)</f>
        <v>1</v>
      </c>
    </row>
    <row r="90" spans="1:1">
      <c r="A90" s="1174">
        <f>IF('Форма 4.10.1'!$J$15="",1,0)</f>
        <v>0</v>
      </c>
    </row>
    <row r="91" spans="1:1">
      <c r="A91" s="1174">
        <f>IF('Форма 4.10.1'!$H$17="",1,0)</f>
        <v>0</v>
      </c>
    </row>
    <row r="92" spans="1:1">
      <c r="A92" s="1174">
        <f>IF('Форма 4.10.1'!$I$17="",1,0)</f>
        <v>0</v>
      </c>
    </row>
    <row r="93" spans="1:1">
      <c r="A93" s="1174">
        <f>IF('Форма 4.10.1'!$J$17="",1,0)</f>
        <v>0</v>
      </c>
    </row>
    <row r="94" spans="1:1">
      <c r="A94" s="1174">
        <f>IF('Форма 4.10.1'!$H$22="",1,0)</f>
        <v>0</v>
      </c>
    </row>
    <row r="95" spans="1:1">
      <c r="A95" s="1174">
        <f>IF('Форма 4.10.1'!$I$22="",1,0)</f>
        <v>0</v>
      </c>
    </row>
    <row r="96" spans="1:1">
      <c r="A96" s="1174">
        <f>IF('Форма 4.10.1'!$J$22="",1,0)</f>
        <v>0</v>
      </c>
    </row>
    <row r="97" spans="1:1">
      <c r="A97" s="1174">
        <f>IF('Форма 4.10.1'!$H$25="",1,0)</f>
        <v>0</v>
      </c>
    </row>
    <row r="98" spans="1:1">
      <c r="A98" s="1174">
        <f>IF('Форма 4.10.1'!$I$25="",1,0)</f>
        <v>0</v>
      </c>
    </row>
    <row r="99" spans="1:1">
      <c r="A99" s="1174">
        <f>IF('Форма 4.10.1'!$J$25="",1,0)</f>
        <v>0</v>
      </c>
    </row>
    <row r="100" spans="1:1">
      <c r="A100" s="1174">
        <f>IF('Форма 4.10.1'!$H$28="",1,0)</f>
        <v>0</v>
      </c>
    </row>
    <row r="101" spans="1:1">
      <c r="A101" s="1174">
        <f>IF('Форма 4.10.1'!$I$28="",1,0)</f>
        <v>0</v>
      </c>
    </row>
    <row r="102" spans="1:1">
      <c r="A102" s="1174">
        <f>IF('Форма 4.10.1'!$J$28="",1,0)</f>
        <v>0</v>
      </c>
    </row>
    <row r="103" spans="1:1">
      <c r="A103" s="1174">
        <f>IF('Форма 4.10.1'!$H$31="",1,0)</f>
        <v>0</v>
      </c>
    </row>
    <row r="104" spans="1:1">
      <c r="A104" s="1174">
        <f>IF('Форма 4.10.1'!$I$31="",1,0)</f>
        <v>0</v>
      </c>
    </row>
    <row r="105" spans="1:1">
      <c r="A105" s="1174">
        <f>IF('Форма 4.10.1'!$J$31="",1,0)</f>
        <v>0</v>
      </c>
    </row>
    <row r="106" spans="1:1">
      <c r="A106" s="1174">
        <f>IF('Форма 1.0.2'!$E$12="",1,0)</f>
        <v>1</v>
      </c>
    </row>
    <row r="107" spans="1:1">
      <c r="A107" s="1174">
        <f>IF('Форма 1.0.2'!$F$12="",1,0)</f>
        <v>1</v>
      </c>
    </row>
    <row r="108" spans="1:1">
      <c r="A108" s="1174">
        <f>IF('Форма 1.0.2'!$G$12="",1,0)</f>
        <v>1</v>
      </c>
    </row>
    <row r="109" spans="1:1">
      <c r="A109" s="1174">
        <f>IF('Форма 1.0.2'!$H$12="",1,0)</f>
        <v>1</v>
      </c>
    </row>
    <row r="110" spans="1:1">
      <c r="A110" s="1174">
        <f>IF('Форма 1.0.2'!$I$12="",1,0)</f>
        <v>1</v>
      </c>
    </row>
    <row r="111" spans="1:1">
      <c r="A111" s="1174">
        <f>IF('Форма 1.0.2'!$J$12="",1,0)</f>
        <v>1</v>
      </c>
    </row>
    <row r="112" spans="1:1">
      <c r="A112" s="1174">
        <f>IF('Сведения об изменении'!$E$12="",1,0)</f>
        <v>1</v>
      </c>
    </row>
    <row r="113" spans="1:1">
      <c r="A113" s="1175">
        <f>IF('Форма 4.10.6 | Т-подкл(инд)'!$U$23="",1,0)</f>
        <v>1</v>
      </c>
    </row>
    <row r="114" spans="1:1">
      <c r="A114" s="1179">
        <f>IF(Территории!$E$12="",1,0)</f>
        <v>0</v>
      </c>
    </row>
    <row r="115" spans="1:1">
      <c r="A115" s="1179">
        <f>IF('Перечень тарифов'!$E$21="",1,0)</f>
        <v>0</v>
      </c>
    </row>
    <row r="116" spans="1:1">
      <c r="A116" s="1179">
        <f>IF('Перечень тарифов'!$F$21="",1,0)</f>
        <v>0</v>
      </c>
    </row>
    <row r="117" spans="1:1">
      <c r="A117" s="1179">
        <f>IF('Перечень тарифов'!$K$21="",1,0)</f>
        <v>0</v>
      </c>
    </row>
    <row r="118" spans="1:1">
      <c r="A118" s="1179">
        <f>IF('Перечень тарифов'!$O$21="",1,0)</f>
        <v>0</v>
      </c>
    </row>
    <row r="119" spans="1:1">
      <c r="A119" s="1179">
        <f>IF('Перечень тарифов'!$S$21="",1,0)</f>
        <v>0</v>
      </c>
    </row>
    <row r="120" spans="1:1">
      <c r="A120" s="1179">
        <f>IF('Перечень тарифов'!$G$21="",1,0)</f>
        <v>0</v>
      </c>
    </row>
    <row r="121" spans="1:1">
      <c r="A121" s="1179">
        <f>IF('Форма 4.10.5 | Т-подкл'!$AB$29="",1,0)</f>
        <v>0</v>
      </c>
    </row>
    <row r="122" spans="1:1">
      <c r="A122" s="1179">
        <f>IF('Форма 4.10.5 | Т-подкл'!$AD$29="",1,0)</f>
        <v>0</v>
      </c>
    </row>
    <row r="123" spans="1:1">
      <c r="A123" s="1179">
        <f>IF('Форма 4.10.5 | Т-подкл'!$N$29="",1,0)</f>
        <v>0</v>
      </c>
    </row>
    <row r="124" spans="1:1">
      <c r="A124" s="1179">
        <f>IF('Форма 4.10.5 | Т-подкл'!$R$29="",1,0)</f>
        <v>0</v>
      </c>
    </row>
    <row r="125" spans="1:1">
      <c r="A125" s="1179">
        <f>IF('Форма 4.10.5 | Т-подкл'!$V$29="",1,0)</f>
        <v>0</v>
      </c>
    </row>
    <row r="126" spans="1:1">
      <c r="A126" s="1179">
        <f>IF('Форма 4.10.5 | Т-подкл'!$AC$29="",1,0)</f>
        <v>0</v>
      </c>
    </row>
    <row r="127" spans="1:1">
      <c r="A127" s="1179">
        <f>IF('Форма 4.10.5 | Т-подкл'!$AE$29="",1,0)</f>
        <v>0</v>
      </c>
    </row>
    <row r="128" spans="1:1">
      <c r="A128" s="1179">
        <f>IF('Форма 4.10.5 | Т-подкл'!$U$23="",1,0)</f>
        <v>0</v>
      </c>
    </row>
    <row r="129" spans="1:1">
      <c r="A129" s="1179">
        <f>IF('Форма 4.10.5 | Т-подкл'!$U$25="",1,0)</f>
        <v>0</v>
      </c>
    </row>
    <row r="130" spans="1:1">
      <c r="A130" s="1179">
        <f>IF('Форма 4.10.5 | Т-подкл'!$AB$25="",1,0)</f>
        <v>0</v>
      </c>
    </row>
    <row r="131" spans="1:1">
      <c r="A131" s="1179">
        <f>IF('Форма 4.10.5 | Т-подкл'!$AD$25="",1,0)</f>
        <v>0</v>
      </c>
    </row>
    <row r="132" spans="1:1">
      <c r="A132" s="1179">
        <f>IF('Форма 4.10.5 | Т-подкл'!$V$25="",1,0)</f>
        <v>0</v>
      </c>
    </row>
    <row r="133" spans="1:1">
      <c r="A133" s="1179">
        <f>IF('Форма 4.10.5 | Т-подкл'!$AC$25="",1,0)</f>
        <v>0</v>
      </c>
    </row>
    <row r="134" spans="1:1">
      <c r="A134" s="1179">
        <f>IF('Форма 4.10.5 | Т-подкл'!$AE$25="",1,0)</f>
        <v>0</v>
      </c>
    </row>
    <row r="135" spans="1:1">
      <c r="A135" s="1179">
        <f>IF('Форма 4.10.5 | Т-подкл'!$Y$23="",1,0)</f>
        <v>0</v>
      </c>
    </row>
    <row r="136" spans="1:1">
      <c r="A136" s="1179">
        <f>IF('Форма 4.10.5 | Т-подкл'!$Y$25="",1,0)</f>
        <v>0</v>
      </c>
    </row>
    <row r="137" spans="1:1">
      <c r="A137" s="1192">
        <f>IF('Форма 4.10.1'!$K$15="",1,0)</f>
        <v>0</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indexed="47"/>
  </sheetPr>
  <dimension ref="A1:C3"/>
  <sheetViews>
    <sheetView showGridLines="0" zoomScaleNormal="100" workbookViewId="0"/>
  </sheetViews>
  <sheetFormatPr defaultRowHeight="11.25"/>
  <cols>
    <col min="1" max="16384" width="9.140625" style="1192"/>
  </cols>
  <sheetData>
    <row r="1" spans="1:3">
      <c r="A1" s="1192" t="s">
        <v>489</v>
      </c>
      <c r="B1" s="1192" t="s">
        <v>490</v>
      </c>
      <c r="C1" s="1192" t="s">
        <v>66</v>
      </c>
    </row>
    <row r="2" spans="1:3">
      <c r="A2" s="1192">
        <v>4189678</v>
      </c>
      <c r="B2" s="1192" t="s">
        <v>2655</v>
      </c>
      <c r="C2" s="1192" t="s">
        <v>2656</v>
      </c>
    </row>
    <row r="3" spans="1:3">
      <c r="A3" s="1192">
        <v>4190415</v>
      </c>
      <c r="B3" s="1192" t="s">
        <v>2657</v>
      </c>
      <c r="C3" s="1192" t="s">
        <v>2656</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B6"/>
  <sheetViews>
    <sheetView showGridLines="0" zoomScaleNormal="100" workbookViewId="0"/>
  </sheetViews>
  <sheetFormatPr defaultRowHeight="11.25"/>
  <cols>
    <col min="1" max="1" width="9.140625" style="251"/>
    <col min="2" max="2" width="66" style="251" customWidth="1"/>
    <col min="3" max="16384" width="9.140625" style="251"/>
  </cols>
  <sheetData>
    <row r="3" spans="2:2">
      <c r="B3" s="330" t="s">
        <v>3389</v>
      </c>
    </row>
    <row r="4" spans="2:2">
      <c r="B4" s="330" t="s">
        <v>493</v>
      </c>
    </row>
    <row r="5" spans="2:2">
      <c r="B5" s="330" t="s">
        <v>494</v>
      </c>
    </row>
    <row r="6" spans="2:2">
      <c r="B6" s="330" t="s">
        <v>495</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rgb="FFFFCC99"/>
  </sheetPr>
  <dimension ref="A1"/>
  <sheetViews>
    <sheetView showGridLines="0" zoomScaleNormal="100" workbookViewId="0"/>
  </sheetViews>
  <sheetFormatPr defaultRowHeight="11.25"/>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zimChoose">
    <tabColor indexed="47"/>
  </sheetPr>
  <dimension ref="A1"/>
  <sheetViews>
    <sheetView showGridLines="0" zoomScaleNormal="85" workbookViewId="0"/>
  </sheetViews>
  <sheetFormatPr defaultRowHeight="11.25"/>
  <cols>
    <col min="1" max="1" width="9.140625" style="279"/>
    <col min="2" max="16384" width="9.140625" style="184"/>
  </cols>
  <sheetData/>
  <sheetProtection formatColumns="0" formatRows="0"/>
  <pageMargins left="0.75" right="0.75" top="1" bottom="1" header="0.5" footer="0.5"/>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heetMain">
    <tabColor rgb="FFFFCC99"/>
  </sheetPr>
  <dimension ref="A1:E8"/>
  <sheetViews>
    <sheetView showGridLines="0" zoomScaleNormal="100" workbookViewId="0"/>
  </sheetViews>
  <sheetFormatPr defaultRowHeight="15"/>
  <cols>
    <col min="1" max="1" width="38.42578125" style="220" customWidth="1"/>
    <col min="2" max="16384" width="9.140625" style="220"/>
  </cols>
  <sheetData>
    <row r="1" spans="1:5">
      <c r="A1" s="221" t="s">
        <v>390</v>
      </c>
      <c r="B1" s="221" t="s">
        <v>391</v>
      </c>
      <c r="C1" s="221"/>
      <c r="D1" s="221"/>
      <c r="E1" s="221"/>
    </row>
    <row r="2" spans="1:5">
      <c r="A2" s="221"/>
      <c r="B2" s="221"/>
      <c r="C2" s="221"/>
      <c r="D2" s="221"/>
      <c r="E2" s="221"/>
    </row>
    <row r="3" spans="1:5">
      <c r="A3" s="221"/>
      <c r="B3" s="221"/>
      <c r="C3" s="221"/>
      <c r="D3" s="221"/>
      <c r="E3" s="221"/>
    </row>
    <row r="4" spans="1:5">
      <c r="A4" s="221"/>
      <c r="B4" s="221"/>
      <c r="C4" s="221"/>
      <c r="D4" s="221"/>
      <c r="E4" s="221"/>
    </row>
    <row r="5" spans="1:5">
      <c r="A5" s="221"/>
      <c r="B5" s="221"/>
      <c r="C5" s="221"/>
      <c r="D5" s="221"/>
      <c r="E5" s="221"/>
    </row>
    <row r="6" spans="1:5">
      <c r="A6" s="221"/>
      <c r="B6" s="221"/>
      <c r="C6" s="221"/>
      <c r="D6" s="221"/>
      <c r="E6" s="221"/>
    </row>
    <row r="7" spans="1:5">
      <c r="A7" s="221"/>
      <c r="B7" s="221"/>
      <c r="C7" s="221"/>
      <c r="D7" s="221"/>
      <c r="E7" s="221"/>
    </row>
    <row r="8" spans="1:5">
      <c r="A8" s="221"/>
      <c r="B8" s="221"/>
      <c r="C8" s="221"/>
      <c r="D8" s="221"/>
      <c r="E8" s="221"/>
    </row>
  </sheetData>
  <sheetProtection formatColumns="0" formatRows="0"/>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B11"/>
  <sheetViews>
    <sheetView showGridLines="0" zoomScaleNormal="100" workbookViewId="0"/>
  </sheetViews>
  <sheetFormatPr defaultRowHeight="11.25"/>
  <cols>
    <col min="1" max="1" width="9.140625" style="1192"/>
    <col min="2" max="2" width="65.28515625" style="1192" customWidth="1"/>
    <col min="3" max="3" width="41" style="1192" customWidth="1"/>
    <col min="4" max="16384" width="9.140625" style="1192"/>
  </cols>
  <sheetData>
    <row r="1" spans="1:2">
      <c r="A1" s="1192" t="s">
        <v>328</v>
      </c>
      <c r="B1" s="1192" t="s">
        <v>329</v>
      </c>
    </row>
    <row r="2" spans="1:2">
      <c r="A2" s="1192">
        <v>4213775</v>
      </c>
      <c r="B2" s="1192" t="s">
        <v>581</v>
      </c>
    </row>
    <row r="3" spans="1:2">
      <c r="A3" s="1192">
        <v>4213784</v>
      </c>
      <c r="B3" s="1192" t="s">
        <v>674</v>
      </c>
    </row>
    <row r="4" spans="1:2">
      <c r="A4" s="1192">
        <v>4213781</v>
      </c>
      <c r="B4" s="1192" t="s">
        <v>673</v>
      </c>
    </row>
    <row r="5" spans="1:2">
      <c r="A5" s="1192">
        <v>4213776</v>
      </c>
      <c r="B5" s="1192" t="s">
        <v>582</v>
      </c>
    </row>
    <row r="6" spans="1:2">
      <c r="A6" s="1192">
        <v>4213777</v>
      </c>
      <c r="B6" s="1192" t="s">
        <v>583</v>
      </c>
    </row>
    <row r="7" spans="1:2">
      <c r="A7" s="1192">
        <v>4213778</v>
      </c>
      <c r="B7" s="1192" t="s">
        <v>584</v>
      </c>
    </row>
    <row r="8" spans="1:2">
      <c r="A8" s="1192">
        <v>4213780</v>
      </c>
      <c r="B8" s="1192" t="s">
        <v>585</v>
      </c>
    </row>
    <row r="9" spans="1:2">
      <c r="A9" s="1192">
        <v>4213779</v>
      </c>
      <c r="B9" s="1192" t="s">
        <v>588</v>
      </c>
    </row>
    <row r="10" spans="1:2">
      <c r="A10" s="1192">
        <v>4213783</v>
      </c>
      <c r="B10" s="1192" t="s">
        <v>587</v>
      </c>
    </row>
    <row r="11" spans="1:2">
      <c r="A11" s="1192">
        <v>4213782</v>
      </c>
      <c r="B11" s="1192" t="s">
        <v>586</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11"/>
  <sheetViews>
    <sheetView showGridLines="0" zoomScaleNormal="100" workbookViewId="0"/>
  </sheetViews>
  <sheetFormatPr defaultRowHeight="11.25"/>
  <cols>
    <col min="1" max="1" width="9.140625" style="1192"/>
    <col min="2" max="2" width="65.28515625" style="1192" customWidth="1"/>
    <col min="3" max="3" width="41" style="1192" customWidth="1"/>
    <col min="4" max="16384" width="9.140625" style="1192"/>
  </cols>
  <sheetData>
    <row r="1" spans="1:2">
      <c r="A1" s="1192" t="s">
        <v>328</v>
      </c>
      <c r="B1" s="1192" t="s">
        <v>330</v>
      </c>
    </row>
    <row r="2" spans="1:2">
      <c r="A2" s="1192">
        <v>4190064</v>
      </c>
      <c r="B2" s="1192" t="s">
        <v>2645</v>
      </c>
    </row>
    <row r="3" spans="1:2">
      <c r="A3" s="1192">
        <v>4190065</v>
      </c>
      <c r="B3" s="1192" t="s">
        <v>2646</v>
      </c>
    </row>
    <row r="4" spans="1:2">
      <c r="A4" s="1192">
        <v>4190066</v>
      </c>
      <c r="B4" s="1192" t="s">
        <v>2647</v>
      </c>
    </row>
    <row r="5" spans="1:2">
      <c r="A5" s="1192">
        <v>4190067</v>
      </c>
      <c r="B5" s="1192" t="s">
        <v>2648</v>
      </c>
    </row>
    <row r="6" spans="1:2">
      <c r="A6" s="1192">
        <v>4190068</v>
      </c>
      <c r="B6" s="1192" t="s">
        <v>2649</v>
      </c>
    </row>
    <row r="7" spans="1:2">
      <c r="A7" s="1192">
        <v>4190069</v>
      </c>
      <c r="B7" s="1192" t="s">
        <v>2650</v>
      </c>
    </row>
    <row r="8" spans="1:2">
      <c r="A8" s="1192">
        <v>4190070</v>
      </c>
      <c r="B8" s="1192" t="s">
        <v>2651</v>
      </c>
    </row>
    <row r="9" spans="1:2">
      <c r="A9" s="1192">
        <v>4190071</v>
      </c>
      <c r="B9" s="1192" t="s">
        <v>2652</v>
      </c>
    </row>
    <row r="10" spans="1:2">
      <c r="A10" s="1192">
        <v>4190072</v>
      </c>
      <c r="B10" s="1192" t="s">
        <v>2653</v>
      </c>
    </row>
    <row r="11" spans="1:2">
      <c r="A11" s="1192">
        <v>4190073</v>
      </c>
      <c r="B11" s="1192" t="s">
        <v>2654</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RowHeight="12.75"/>
  <cols>
    <col min="1" max="16384" width="9.140625" style="177"/>
  </cols>
  <sheetData>
    <row r="1" spans="1:1">
      <c r="A1" s="51"/>
    </row>
  </sheetData>
  <pageMargins left="0.75" right="0.75" top="1" bottom="1" header="0.5" footer="0.5"/>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257"/>
  <sheetViews>
    <sheetView showGridLines="0" zoomScaleNormal="100" workbookViewId="0"/>
  </sheetViews>
  <sheetFormatPr defaultRowHeight="11.25"/>
  <cols>
    <col min="1" max="1" width="36.28515625" style="3" customWidth="1"/>
    <col min="2" max="2" width="21.140625" style="3" customWidth="1"/>
    <col min="3" max="16384" width="9.140625" style="2"/>
  </cols>
  <sheetData>
    <row r="1" spans="1:2">
      <c r="A1" s="4" t="s">
        <v>56</v>
      </c>
      <c r="B1" s="4" t="s">
        <v>57</v>
      </c>
    </row>
    <row r="2" spans="1:2">
      <c r="A2" t="s">
        <v>411</v>
      </c>
      <c r="B2" t="s">
        <v>75</v>
      </c>
    </row>
    <row r="3" spans="1:2">
      <c r="A3" t="s">
        <v>412</v>
      </c>
      <c r="B3" t="s">
        <v>384</v>
      </c>
    </row>
    <row r="4" spans="1:2">
      <c r="A4" t="s">
        <v>413</v>
      </c>
      <c r="B4" t="s">
        <v>58</v>
      </c>
    </row>
    <row r="5" spans="1:2">
      <c r="A5" t="s">
        <v>415</v>
      </c>
      <c r="B5" t="s">
        <v>752</v>
      </c>
    </row>
    <row r="6" spans="1:2">
      <c r="A6" t="s">
        <v>414</v>
      </c>
      <c r="B6" t="s">
        <v>753</v>
      </c>
    </row>
    <row r="7" spans="1:2">
      <c r="A7" t="s">
        <v>653</v>
      </c>
      <c r="B7" t="s">
        <v>554</v>
      </c>
    </row>
    <row r="8" spans="1:2">
      <c r="A8" t="s">
        <v>654</v>
      </c>
      <c r="B8" t="s">
        <v>467</v>
      </c>
    </row>
    <row r="9" spans="1:2">
      <c r="A9" t="s">
        <v>485</v>
      </c>
      <c r="B9" t="s">
        <v>423</v>
      </c>
    </row>
    <row r="10" spans="1:2">
      <c r="A10" t="s">
        <v>416</v>
      </c>
      <c r="B10" t="s">
        <v>424</v>
      </c>
    </row>
    <row r="11" spans="1:2">
      <c r="A11" t="s">
        <v>667</v>
      </c>
      <c r="B11" t="s">
        <v>425</v>
      </c>
    </row>
    <row r="12" spans="1:2">
      <c r="A12" t="s">
        <v>668</v>
      </c>
      <c r="B12" t="s">
        <v>468</v>
      </c>
    </row>
    <row r="13" spans="1:2">
      <c r="A13" t="s">
        <v>655</v>
      </c>
      <c r="B13" t="s">
        <v>426</v>
      </c>
    </row>
    <row r="14" spans="1:2">
      <c r="A14" t="s">
        <v>656</v>
      </c>
      <c r="B14" t="s">
        <v>427</v>
      </c>
    </row>
    <row r="15" spans="1:2">
      <c r="A15" t="s">
        <v>657</v>
      </c>
      <c r="B15" t="s">
        <v>428</v>
      </c>
    </row>
    <row r="16" spans="1:2">
      <c r="A16" t="s">
        <v>658</v>
      </c>
      <c r="B16" t="s">
        <v>333</v>
      </c>
    </row>
    <row r="17" spans="1:2">
      <c r="A17" t="s">
        <v>659</v>
      </c>
      <c r="B17" t="s">
        <v>60</v>
      </c>
    </row>
    <row r="18" spans="1:2">
      <c r="A18" t="s">
        <v>660</v>
      </c>
      <c r="B18" t="s">
        <v>385</v>
      </c>
    </row>
    <row r="19" spans="1:2">
      <c r="A19" t="s">
        <v>661</v>
      </c>
      <c r="B19" t="s">
        <v>437</v>
      </c>
    </row>
    <row r="20" spans="1:2">
      <c r="A20" t="s">
        <v>662</v>
      </c>
      <c r="B20" t="s">
        <v>249</v>
      </c>
    </row>
    <row r="21" spans="1:2">
      <c r="A21" t="s">
        <v>663</v>
      </c>
      <c r="B21" t="s">
        <v>73</v>
      </c>
    </row>
    <row r="22" spans="1:2">
      <c r="A22" t="s">
        <v>664</v>
      </c>
      <c r="B22" t="s">
        <v>62</v>
      </c>
    </row>
    <row r="23" spans="1:2">
      <c r="A23" t="s">
        <v>665</v>
      </c>
      <c r="B23" t="s">
        <v>74</v>
      </c>
    </row>
    <row r="24" spans="1:2">
      <c r="A24" t="s">
        <v>666</v>
      </c>
      <c r="B24" t="s">
        <v>429</v>
      </c>
    </row>
    <row r="25" spans="1:2">
      <c r="A25" t="s">
        <v>574</v>
      </c>
      <c r="B25" t="s">
        <v>72</v>
      </c>
    </row>
    <row r="26" spans="1:2">
      <c r="A26" t="s">
        <v>575</v>
      </c>
      <c r="B26" t="s">
        <v>61</v>
      </c>
    </row>
    <row r="27" spans="1:2">
      <c r="A27" t="s">
        <v>487</v>
      </c>
      <c r="B27" t="s">
        <v>63</v>
      </c>
    </row>
    <row r="28" spans="1:2">
      <c r="A28" t="s">
        <v>418</v>
      </c>
      <c r="B28" t="s">
        <v>383</v>
      </c>
    </row>
    <row r="29" spans="1:2">
      <c r="A29" t="s">
        <v>486</v>
      </c>
      <c r="B29" t="s">
        <v>13</v>
      </c>
    </row>
    <row r="30" spans="1:2">
      <c r="A30" t="s">
        <v>417</v>
      </c>
      <c r="B30" t="s">
        <v>81</v>
      </c>
    </row>
    <row r="31" spans="1:2">
      <c r="A31" t="s">
        <v>563</v>
      </c>
      <c r="B31" t="s">
        <v>14</v>
      </c>
    </row>
    <row r="32" spans="1:2">
      <c r="A32" t="s">
        <v>750</v>
      </c>
      <c r="B32" t="s">
        <v>555</v>
      </c>
    </row>
    <row r="33" spans="1:2">
      <c r="A33" t="s">
        <v>751</v>
      </c>
      <c r="B33" t="s">
        <v>430</v>
      </c>
    </row>
    <row r="34" spans="1:2">
      <c r="A34" t="s">
        <v>419</v>
      </c>
      <c r="B34" t="s">
        <v>179</v>
      </c>
    </row>
    <row r="35" spans="1:2">
      <c r="A35" t="s">
        <v>420</v>
      </c>
      <c r="B35" t="s">
        <v>488</v>
      </c>
    </row>
    <row r="36" spans="1:2">
      <c r="A36" t="s">
        <v>421</v>
      </c>
      <c r="B36" t="s">
        <v>469</v>
      </c>
    </row>
    <row r="37" spans="1:2">
      <c r="A37" t="s">
        <v>422</v>
      </c>
      <c r="B37" t="s">
        <v>334</v>
      </c>
    </row>
    <row r="38" spans="1:2">
      <c r="A38"/>
      <c r="B38" t="s">
        <v>278</v>
      </c>
    </row>
    <row r="39" spans="1:2">
      <c r="A39"/>
      <c r="B39" t="s">
        <v>332</v>
      </c>
    </row>
    <row r="40" spans="1:2">
      <c r="A40"/>
      <c r="B40" t="s">
        <v>198</v>
      </c>
    </row>
    <row r="41" spans="1:2">
      <c r="A41"/>
      <c r="B41" t="s">
        <v>180</v>
      </c>
    </row>
    <row r="42" spans="1:2">
      <c r="A42"/>
      <c r="B42" t="s">
        <v>177</v>
      </c>
    </row>
    <row r="43" spans="1:2">
      <c r="A43"/>
      <c r="B43" t="s">
        <v>220</v>
      </c>
    </row>
    <row r="44" spans="1:2">
      <c r="A44"/>
      <c r="B44" t="s">
        <v>178</v>
      </c>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sheetData>
  <sheetProtection formatColumns="0" formatRows="0"/>
  <phoneticPr fontId="9" type="noConversion"/>
  <pageMargins left="0.75" right="0.75" top="1" bottom="1" header="0.5" footer="0.5"/>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RowHeight="11.25"/>
  <sheetData>
    <row r="1" spans="1:1">
      <c r="A1" s="3"/>
    </row>
  </sheetData>
  <phoneticPr fontId="9" type="noConversion"/>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struction">
    <tabColor indexed="47"/>
  </sheetPr>
  <dimension ref="A1"/>
  <sheetViews>
    <sheetView showGridLines="0" workbookViewId="0"/>
  </sheetViews>
  <sheetFormatPr defaultRowHeight="11.25"/>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gion">
    <tabColor indexed="47"/>
  </sheetPr>
  <dimension ref="A1"/>
  <sheetViews>
    <sheetView showGridLines="0" zoomScaleNormal="100" workbookViewId="0"/>
  </sheetViews>
  <sheetFormatPr defaultRowHeight="11.25"/>
  <sheetData>
    <row r="1" spans="1:1">
      <c r="A1" s="3"/>
    </row>
  </sheetData>
  <phoneticPr fontId="9" type="noConversion"/>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A19"/>
  <sheetViews>
    <sheetView showGridLines="0" zoomScaleNormal="100" workbookViewId="0"/>
  </sheetViews>
  <sheetFormatPr defaultRowHeight="11.25"/>
  <cols>
    <col min="1" max="1" width="49.140625" customWidth="1"/>
  </cols>
  <sheetData>
    <row r="1" spans="1:1" ht="12">
      <c r="A1" s="15"/>
    </row>
    <row r="2" spans="1:1" ht="12">
      <c r="A2" s="15"/>
    </row>
    <row r="3" spans="1:1" ht="12">
      <c r="A3" s="15"/>
    </row>
    <row r="4" spans="1:1" ht="12">
      <c r="A4" s="15"/>
    </row>
    <row r="5" spans="1:1" ht="12">
      <c r="A5" s="15"/>
    </row>
    <row r="6" spans="1:1" ht="12">
      <c r="A6" s="15"/>
    </row>
    <row r="7" spans="1:1" ht="12">
      <c r="A7" s="15"/>
    </row>
    <row r="8" spans="1:1" ht="12">
      <c r="A8" s="15"/>
    </row>
    <row r="9" spans="1:1" ht="12">
      <c r="A9" s="15"/>
    </row>
    <row r="10" spans="1:1" ht="12">
      <c r="A10" s="15"/>
    </row>
    <row r="11" spans="1:1" ht="12">
      <c r="A11" s="15"/>
    </row>
    <row r="12" spans="1:1" ht="12">
      <c r="A12" s="15"/>
    </row>
    <row r="13" spans="1:1" ht="12">
      <c r="A13" s="15"/>
    </row>
    <row r="14" spans="1:1" ht="12">
      <c r="A14" s="15"/>
    </row>
    <row r="15" spans="1:1" ht="12">
      <c r="A15" s="15"/>
    </row>
    <row r="16" spans="1:1" ht="12">
      <c r="A16" s="15"/>
    </row>
    <row r="17" spans="1:1" ht="12">
      <c r="A17" s="15"/>
    </row>
    <row r="18" spans="1:1" ht="12">
      <c r="A18" s="15"/>
    </row>
    <row r="19" spans="1:1" ht="12">
      <c r="A19" s="15"/>
    </row>
  </sheetData>
  <sheetProtection formatColumns="0" formatRows="0"/>
  <phoneticPr fontId="9" type="noConversion"/>
  <pageMargins left="0.75" right="0.75" top="1" bottom="1" header="0.5" footer="0.5"/>
  <pageSetup paperSize="9"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RowHeight="11.25"/>
  <cols>
    <col min="1" max="1" width="9.140625" style="16"/>
    <col min="2" max="16384" width="9.140625" style="17"/>
  </cols>
  <sheetData/>
  <sheetProtection formatColumns="0" formatRows="0"/>
  <phoneticPr fontId="6" type="noConversion"/>
  <pageMargins left="0.75" right="0.75" top="1" bottom="1" header="0.5" footer="0.5"/>
  <pageSetup paperSize="9"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RowHeight="11.25"/>
  <cols>
    <col min="1" max="26" width="9.140625" style="8"/>
    <col min="27" max="36" width="9.140625" style="9"/>
    <col min="37" max="16384" width="9.140625" style="8"/>
  </cols>
  <sheetData/>
  <sheetProtection formatColumns="0" formatRows="0"/>
  <phoneticPr fontId="10" type="noConversion"/>
  <pageMargins left="0.75" right="0.75" top="1" bottom="1" header="0.5" footer="0.5"/>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213"/>
  <sheetViews>
    <sheetView showGridLines="0" zoomScaleNormal="100" workbookViewId="0"/>
  </sheetViews>
  <sheetFormatPr defaultRowHeight="11.25"/>
  <cols>
    <col min="1" max="2" width="9.140625" style="5"/>
    <col min="3" max="3" width="20.7109375" style="5" customWidth="1"/>
    <col min="4" max="4" width="25.140625" style="5" customWidth="1"/>
    <col min="5" max="16384" width="9.140625" style="5"/>
  </cols>
  <sheetData>
    <row r="1" spans="1:10">
      <c r="A1" s="5" t="s">
        <v>2644</v>
      </c>
      <c r="B1" s="5" t="s">
        <v>2660</v>
      </c>
      <c r="C1" s="5" t="s">
        <v>2661</v>
      </c>
      <c r="D1" s="5" t="s">
        <v>2662</v>
      </c>
      <c r="E1" s="5" t="s">
        <v>2663</v>
      </c>
      <c r="F1" s="5" t="s">
        <v>2664</v>
      </c>
      <c r="G1" s="5" t="s">
        <v>2665</v>
      </c>
      <c r="H1" s="5" t="s">
        <v>2666</v>
      </c>
      <c r="I1" s="5" t="s">
        <v>2667</v>
      </c>
    </row>
    <row r="2" spans="1:10">
      <c r="A2" s="5">
        <v>1</v>
      </c>
      <c r="B2" s="5" t="s">
        <v>2668</v>
      </c>
      <c r="C2" s="5" t="s">
        <v>89</v>
      </c>
      <c r="D2" s="5" t="s">
        <v>2669</v>
      </c>
      <c r="E2" s="5" t="s">
        <v>2670</v>
      </c>
      <c r="F2" s="5" t="s">
        <v>2671</v>
      </c>
      <c r="G2" s="5" t="s">
        <v>2672</v>
      </c>
      <c r="J2" s="5" t="s">
        <v>3379</v>
      </c>
    </row>
    <row r="3" spans="1:10">
      <c r="A3" s="5">
        <v>2</v>
      </c>
      <c r="B3" s="5" t="s">
        <v>2668</v>
      </c>
      <c r="C3" s="5" t="s">
        <v>89</v>
      </c>
      <c r="D3" s="5" t="s">
        <v>2673</v>
      </c>
      <c r="E3" s="5" t="s">
        <v>2674</v>
      </c>
      <c r="F3" s="5" t="s">
        <v>2675</v>
      </c>
      <c r="G3" s="5" t="s">
        <v>2676</v>
      </c>
      <c r="J3" s="5" t="s">
        <v>3379</v>
      </c>
    </row>
    <row r="4" spans="1:10">
      <c r="A4" s="5">
        <v>3</v>
      </c>
      <c r="B4" s="5" t="s">
        <v>2668</v>
      </c>
      <c r="C4" s="5" t="s">
        <v>89</v>
      </c>
      <c r="D4" s="5" t="s">
        <v>2677</v>
      </c>
      <c r="E4" s="5" t="s">
        <v>2678</v>
      </c>
      <c r="F4" s="5" t="s">
        <v>2679</v>
      </c>
      <c r="G4" s="5" t="s">
        <v>2680</v>
      </c>
      <c r="J4" s="5" t="s">
        <v>3379</v>
      </c>
    </row>
    <row r="5" spans="1:10">
      <c r="A5" s="5">
        <v>4</v>
      </c>
      <c r="B5" s="5" t="s">
        <v>2668</v>
      </c>
      <c r="C5" s="5" t="s">
        <v>89</v>
      </c>
      <c r="D5" s="5" t="s">
        <v>2681</v>
      </c>
      <c r="E5" s="5" t="s">
        <v>2682</v>
      </c>
      <c r="F5" s="5" t="s">
        <v>2683</v>
      </c>
      <c r="G5" s="5" t="s">
        <v>2676</v>
      </c>
      <c r="J5" s="5" t="s">
        <v>3379</v>
      </c>
    </row>
    <row r="6" spans="1:10">
      <c r="A6" s="5">
        <v>5</v>
      </c>
      <c r="B6" s="5" t="s">
        <v>2668</v>
      </c>
      <c r="C6" s="5" t="s">
        <v>89</v>
      </c>
      <c r="D6" s="5" t="s">
        <v>2684</v>
      </c>
      <c r="E6" s="5" t="s">
        <v>2685</v>
      </c>
      <c r="F6" s="5" t="s">
        <v>2686</v>
      </c>
      <c r="G6" s="5" t="s">
        <v>2687</v>
      </c>
      <c r="J6" s="5" t="s">
        <v>3379</v>
      </c>
    </row>
    <row r="7" spans="1:10">
      <c r="A7" s="5">
        <v>6</v>
      </c>
      <c r="B7" s="5" t="s">
        <v>2668</v>
      </c>
      <c r="C7" s="5" t="s">
        <v>89</v>
      </c>
      <c r="D7" s="5" t="s">
        <v>2688</v>
      </c>
      <c r="E7" s="5" t="s">
        <v>2689</v>
      </c>
      <c r="F7" s="5" t="s">
        <v>2690</v>
      </c>
      <c r="G7" s="5" t="s">
        <v>2691</v>
      </c>
      <c r="J7" s="5" t="s">
        <v>3379</v>
      </c>
    </row>
    <row r="8" spans="1:10">
      <c r="A8" s="5">
        <v>7</v>
      </c>
      <c r="B8" s="5" t="s">
        <v>2668</v>
      </c>
      <c r="C8" s="5" t="s">
        <v>89</v>
      </c>
      <c r="D8" s="5" t="s">
        <v>2692</v>
      </c>
      <c r="E8" s="5" t="s">
        <v>2693</v>
      </c>
      <c r="F8" s="5" t="s">
        <v>2694</v>
      </c>
      <c r="G8" s="5" t="s">
        <v>2695</v>
      </c>
      <c r="J8" s="5" t="s">
        <v>3379</v>
      </c>
    </row>
    <row r="9" spans="1:10">
      <c r="A9" s="5">
        <v>8</v>
      </c>
      <c r="B9" s="5" t="s">
        <v>2668</v>
      </c>
      <c r="C9" s="5" t="s">
        <v>89</v>
      </c>
      <c r="D9" s="5" t="s">
        <v>2696</v>
      </c>
      <c r="E9" s="5" t="s">
        <v>2697</v>
      </c>
      <c r="F9" s="5" t="s">
        <v>2698</v>
      </c>
      <c r="G9" s="5" t="s">
        <v>2699</v>
      </c>
      <c r="J9" s="5" t="s">
        <v>3379</v>
      </c>
    </row>
    <row r="10" spans="1:10">
      <c r="A10" s="5">
        <v>9</v>
      </c>
      <c r="B10" s="5" t="s">
        <v>2668</v>
      </c>
      <c r="C10" s="5" t="s">
        <v>89</v>
      </c>
      <c r="D10" s="5" t="s">
        <v>2700</v>
      </c>
      <c r="E10" s="5" t="s">
        <v>2701</v>
      </c>
      <c r="F10" s="5" t="s">
        <v>2702</v>
      </c>
      <c r="G10" s="5" t="s">
        <v>2703</v>
      </c>
      <c r="J10" s="5" t="s">
        <v>3379</v>
      </c>
    </row>
    <row r="11" spans="1:10">
      <c r="A11" s="5">
        <v>10</v>
      </c>
      <c r="B11" s="5" t="s">
        <v>2668</v>
      </c>
      <c r="C11" s="5" t="s">
        <v>89</v>
      </c>
      <c r="D11" s="5" t="s">
        <v>2704</v>
      </c>
      <c r="E11" s="5" t="s">
        <v>2705</v>
      </c>
      <c r="F11" s="5" t="s">
        <v>2706</v>
      </c>
      <c r="G11" s="5" t="s">
        <v>2707</v>
      </c>
      <c r="J11" s="5" t="s">
        <v>3379</v>
      </c>
    </row>
    <row r="12" spans="1:10">
      <c r="A12" s="5">
        <v>11</v>
      </c>
      <c r="B12" s="5" t="s">
        <v>2668</v>
      </c>
      <c r="C12" s="5" t="s">
        <v>89</v>
      </c>
      <c r="D12" s="5" t="s">
        <v>2708</v>
      </c>
      <c r="E12" s="5" t="s">
        <v>2709</v>
      </c>
      <c r="F12" s="5" t="s">
        <v>2710</v>
      </c>
      <c r="G12" s="5" t="s">
        <v>2711</v>
      </c>
      <c r="J12" s="5" t="s">
        <v>3379</v>
      </c>
    </row>
    <row r="13" spans="1:10">
      <c r="A13" s="5">
        <v>12</v>
      </c>
      <c r="B13" s="5" t="s">
        <v>2668</v>
      </c>
      <c r="C13" s="5" t="s">
        <v>89</v>
      </c>
      <c r="D13" s="5" t="s">
        <v>2712</v>
      </c>
      <c r="E13" s="5" t="s">
        <v>2709</v>
      </c>
      <c r="F13" s="5" t="s">
        <v>2710</v>
      </c>
      <c r="G13" s="5" t="s">
        <v>2713</v>
      </c>
      <c r="H13" s="5" t="s">
        <v>2714</v>
      </c>
      <c r="J13" s="5" t="s">
        <v>3379</v>
      </c>
    </row>
    <row r="14" spans="1:10">
      <c r="A14" s="5">
        <v>13</v>
      </c>
      <c r="B14" s="5" t="s">
        <v>2668</v>
      </c>
      <c r="C14" s="5" t="s">
        <v>89</v>
      </c>
      <c r="D14" s="5" t="s">
        <v>2715</v>
      </c>
      <c r="E14" s="5" t="s">
        <v>2709</v>
      </c>
      <c r="F14" s="5" t="s">
        <v>2710</v>
      </c>
      <c r="G14" s="5" t="s">
        <v>2716</v>
      </c>
      <c r="J14" s="5" t="s">
        <v>3379</v>
      </c>
    </row>
    <row r="15" spans="1:10">
      <c r="A15" s="5">
        <v>14</v>
      </c>
      <c r="B15" s="5" t="s">
        <v>2668</v>
      </c>
      <c r="C15" s="5" t="s">
        <v>89</v>
      </c>
      <c r="D15" s="5" t="s">
        <v>2717</v>
      </c>
      <c r="E15" s="5" t="s">
        <v>2718</v>
      </c>
      <c r="F15" s="5" t="s">
        <v>2719</v>
      </c>
      <c r="G15" s="5" t="s">
        <v>2720</v>
      </c>
      <c r="J15" s="5" t="s">
        <v>3379</v>
      </c>
    </row>
    <row r="16" spans="1:10">
      <c r="A16" s="5">
        <v>15</v>
      </c>
      <c r="B16" s="5" t="s">
        <v>2668</v>
      </c>
      <c r="C16" s="5" t="s">
        <v>89</v>
      </c>
      <c r="D16" s="5" t="s">
        <v>2721</v>
      </c>
      <c r="E16" s="5" t="s">
        <v>2722</v>
      </c>
      <c r="F16" s="5" t="s">
        <v>2723</v>
      </c>
      <c r="G16" s="5" t="s">
        <v>2724</v>
      </c>
      <c r="J16" s="5" t="s">
        <v>3379</v>
      </c>
    </row>
    <row r="17" spans="1:10">
      <c r="A17" s="5">
        <v>16</v>
      </c>
      <c r="B17" s="5" t="s">
        <v>2668</v>
      </c>
      <c r="C17" s="5" t="s">
        <v>89</v>
      </c>
      <c r="D17" s="5" t="s">
        <v>2725</v>
      </c>
      <c r="E17" s="5" t="s">
        <v>2726</v>
      </c>
      <c r="F17" s="5" t="s">
        <v>2727</v>
      </c>
      <c r="G17" s="5" t="s">
        <v>2728</v>
      </c>
      <c r="J17" s="5" t="s">
        <v>3379</v>
      </c>
    </row>
    <row r="18" spans="1:10">
      <c r="A18" s="5">
        <v>17</v>
      </c>
      <c r="B18" s="5" t="s">
        <v>2668</v>
      </c>
      <c r="C18" s="5" t="s">
        <v>89</v>
      </c>
      <c r="D18" s="5" t="s">
        <v>2729</v>
      </c>
      <c r="E18" s="5" t="s">
        <v>2730</v>
      </c>
      <c r="F18" s="5" t="s">
        <v>2731</v>
      </c>
      <c r="G18" s="5" t="s">
        <v>2728</v>
      </c>
      <c r="J18" s="5" t="s">
        <v>3379</v>
      </c>
    </row>
    <row r="19" spans="1:10">
      <c r="A19" s="5">
        <v>18</v>
      </c>
      <c r="B19" s="5" t="s">
        <v>2668</v>
      </c>
      <c r="C19" s="5" t="s">
        <v>89</v>
      </c>
      <c r="D19" s="5" t="s">
        <v>2732</v>
      </c>
      <c r="E19" s="5" t="s">
        <v>2733</v>
      </c>
      <c r="F19" s="5" t="s">
        <v>2734</v>
      </c>
      <c r="G19" s="5" t="s">
        <v>2735</v>
      </c>
      <c r="J19" s="5" t="s">
        <v>3379</v>
      </c>
    </row>
    <row r="20" spans="1:10">
      <c r="A20" s="5">
        <v>19</v>
      </c>
      <c r="B20" s="5" t="s">
        <v>2668</v>
      </c>
      <c r="C20" s="5" t="s">
        <v>89</v>
      </c>
      <c r="D20" s="5" t="s">
        <v>2736</v>
      </c>
      <c r="E20" s="5" t="s">
        <v>2737</v>
      </c>
      <c r="F20" s="5" t="s">
        <v>2738</v>
      </c>
      <c r="G20" s="5" t="s">
        <v>2739</v>
      </c>
      <c r="J20" s="5" t="s">
        <v>3379</v>
      </c>
    </row>
    <row r="21" spans="1:10">
      <c r="A21" s="5">
        <v>20</v>
      </c>
      <c r="B21" s="5" t="s">
        <v>2668</v>
      </c>
      <c r="C21" s="5" t="s">
        <v>89</v>
      </c>
      <c r="D21" s="5" t="s">
        <v>2740</v>
      </c>
      <c r="E21" s="5" t="s">
        <v>2741</v>
      </c>
      <c r="F21" s="5" t="s">
        <v>2742</v>
      </c>
      <c r="G21" s="5" t="s">
        <v>2743</v>
      </c>
      <c r="J21" s="5" t="s">
        <v>3379</v>
      </c>
    </row>
    <row r="22" spans="1:10">
      <c r="A22" s="5">
        <v>21</v>
      </c>
      <c r="B22" s="5" t="s">
        <v>2668</v>
      </c>
      <c r="C22" s="5" t="s">
        <v>89</v>
      </c>
      <c r="D22" s="5" t="s">
        <v>2744</v>
      </c>
      <c r="E22" s="5" t="s">
        <v>2745</v>
      </c>
      <c r="F22" s="5" t="s">
        <v>2746</v>
      </c>
      <c r="G22" s="5" t="s">
        <v>2747</v>
      </c>
      <c r="J22" s="5" t="s">
        <v>3379</v>
      </c>
    </row>
    <row r="23" spans="1:10">
      <c r="A23" s="5">
        <v>22</v>
      </c>
      <c r="B23" s="5" t="s">
        <v>2668</v>
      </c>
      <c r="C23" s="5" t="s">
        <v>89</v>
      </c>
      <c r="D23" s="5" t="s">
        <v>2748</v>
      </c>
      <c r="E23" s="5" t="s">
        <v>2749</v>
      </c>
      <c r="F23" s="5" t="s">
        <v>2750</v>
      </c>
      <c r="G23" s="5" t="s">
        <v>2743</v>
      </c>
      <c r="J23" s="5" t="s">
        <v>3379</v>
      </c>
    </row>
    <row r="24" spans="1:10">
      <c r="A24" s="5">
        <v>23</v>
      </c>
      <c r="B24" s="5" t="s">
        <v>2668</v>
      </c>
      <c r="C24" s="5" t="s">
        <v>89</v>
      </c>
      <c r="D24" s="5" t="s">
        <v>2751</v>
      </c>
      <c r="E24" s="5" t="s">
        <v>2752</v>
      </c>
      <c r="F24" s="5" t="s">
        <v>2753</v>
      </c>
      <c r="G24" s="5" t="s">
        <v>2754</v>
      </c>
      <c r="J24" s="5" t="s">
        <v>3379</v>
      </c>
    </row>
    <row r="25" spans="1:10">
      <c r="A25" s="5">
        <v>24</v>
      </c>
      <c r="B25" s="5" t="s">
        <v>2668</v>
      </c>
      <c r="C25" s="5" t="s">
        <v>89</v>
      </c>
      <c r="D25" s="5" t="s">
        <v>2755</v>
      </c>
      <c r="E25" s="5" t="s">
        <v>2756</v>
      </c>
      <c r="F25" s="5" t="s">
        <v>2757</v>
      </c>
      <c r="G25" s="5" t="s">
        <v>2758</v>
      </c>
      <c r="J25" s="5" t="s">
        <v>3379</v>
      </c>
    </row>
    <row r="26" spans="1:10">
      <c r="A26" s="5">
        <v>25</v>
      </c>
      <c r="B26" s="5" t="s">
        <v>2668</v>
      </c>
      <c r="C26" s="5" t="s">
        <v>89</v>
      </c>
      <c r="D26" s="5" t="s">
        <v>2759</v>
      </c>
      <c r="E26" s="5" t="s">
        <v>2760</v>
      </c>
      <c r="F26" s="5" t="s">
        <v>2761</v>
      </c>
      <c r="G26" s="5" t="s">
        <v>2743</v>
      </c>
      <c r="J26" s="5" t="s">
        <v>3379</v>
      </c>
    </row>
    <row r="27" spans="1:10">
      <c r="A27" s="5">
        <v>26</v>
      </c>
      <c r="B27" s="5" t="s">
        <v>2668</v>
      </c>
      <c r="C27" s="5" t="s">
        <v>89</v>
      </c>
      <c r="D27" s="5" t="s">
        <v>2762</v>
      </c>
      <c r="E27" s="5" t="s">
        <v>2763</v>
      </c>
      <c r="F27" s="5" t="s">
        <v>2764</v>
      </c>
      <c r="G27" s="5" t="s">
        <v>2765</v>
      </c>
      <c r="J27" s="5" t="s">
        <v>3379</v>
      </c>
    </row>
    <row r="28" spans="1:10">
      <c r="A28" s="5">
        <v>27</v>
      </c>
      <c r="B28" s="5" t="s">
        <v>2668</v>
      </c>
      <c r="C28" s="5" t="s">
        <v>89</v>
      </c>
      <c r="D28" s="5" t="s">
        <v>2766</v>
      </c>
      <c r="E28" s="5" t="s">
        <v>2767</v>
      </c>
      <c r="F28" s="5" t="s">
        <v>2768</v>
      </c>
      <c r="G28" s="5" t="s">
        <v>2747</v>
      </c>
      <c r="J28" s="5" t="s">
        <v>3379</v>
      </c>
    </row>
    <row r="29" spans="1:10">
      <c r="A29" s="5">
        <v>28</v>
      </c>
      <c r="B29" s="5" t="s">
        <v>2668</v>
      </c>
      <c r="C29" s="5" t="s">
        <v>89</v>
      </c>
      <c r="D29" s="5" t="s">
        <v>2769</v>
      </c>
      <c r="E29" s="5" t="s">
        <v>2770</v>
      </c>
      <c r="F29" s="5" t="s">
        <v>2771</v>
      </c>
      <c r="G29" s="5" t="s">
        <v>2772</v>
      </c>
      <c r="J29" s="5" t="s">
        <v>3379</v>
      </c>
    </row>
    <row r="30" spans="1:10">
      <c r="A30" s="5">
        <v>29</v>
      </c>
      <c r="B30" s="5" t="s">
        <v>2668</v>
      </c>
      <c r="C30" s="5" t="s">
        <v>89</v>
      </c>
      <c r="D30" s="5" t="s">
        <v>2773</v>
      </c>
      <c r="E30" s="5" t="s">
        <v>2774</v>
      </c>
      <c r="F30" s="5" t="s">
        <v>2775</v>
      </c>
      <c r="G30" s="5" t="s">
        <v>2743</v>
      </c>
      <c r="J30" s="5" t="s">
        <v>3379</v>
      </c>
    </row>
    <row r="31" spans="1:10">
      <c r="A31" s="5">
        <v>30</v>
      </c>
      <c r="B31" s="5" t="s">
        <v>2668</v>
      </c>
      <c r="C31" s="5" t="s">
        <v>89</v>
      </c>
      <c r="D31" s="5" t="s">
        <v>2776</v>
      </c>
      <c r="E31" s="5" t="s">
        <v>2777</v>
      </c>
      <c r="F31" s="5" t="s">
        <v>2778</v>
      </c>
      <c r="G31" s="5" t="s">
        <v>2779</v>
      </c>
      <c r="J31" s="5" t="s">
        <v>3379</v>
      </c>
    </row>
    <row r="32" spans="1:10">
      <c r="A32" s="5">
        <v>31</v>
      </c>
      <c r="B32" s="5" t="s">
        <v>2668</v>
      </c>
      <c r="C32" s="5" t="s">
        <v>89</v>
      </c>
      <c r="D32" s="5" t="s">
        <v>2780</v>
      </c>
      <c r="E32" s="5" t="s">
        <v>2781</v>
      </c>
      <c r="F32" s="5" t="s">
        <v>2782</v>
      </c>
      <c r="G32" s="5" t="s">
        <v>2783</v>
      </c>
      <c r="J32" s="5" t="s">
        <v>3379</v>
      </c>
    </row>
    <row r="33" spans="1:10">
      <c r="A33" s="5">
        <v>32</v>
      </c>
      <c r="B33" s="5" t="s">
        <v>2668</v>
      </c>
      <c r="C33" s="5" t="s">
        <v>89</v>
      </c>
      <c r="D33" s="5" t="s">
        <v>2784</v>
      </c>
      <c r="E33" s="5" t="s">
        <v>2785</v>
      </c>
      <c r="F33" s="5" t="s">
        <v>2786</v>
      </c>
      <c r="G33" s="5" t="s">
        <v>2787</v>
      </c>
      <c r="J33" s="5" t="s">
        <v>3379</v>
      </c>
    </row>
    <row r="34" spans="1:10">
      <c r="A34" s="5">
        <v>33</v>
      </c>
      <c r="B34" s="5" t="s">
        <v>2668</v>
      </c>
      <c r="C34" s="5" t="s">
        <v>89</v>
      </c>
      <c r="D34" s="5" t="s">
        <v>2788</v>
      </c>
      <c r="E34" s="5" t="s">
        <v>2789</v>
      </c>
      <c r="F34" s="5" t="s">
        <v>2790</v>
      </c>
      <c r="G34" s="5" t="s">
        <v>2720</v>
      </c>
      <c r="J34" s="5" t="s">
        <v>3379</v>
      </c>
    </row>
    <row r="35" spans="1:10">
      <c r="A35" s="5">
        <v>34</v>
      </c>
      <c r="B35" s="5" t="s">
        <v>2668</v>
      </c>
      <c r="C35" s="5" t="s">
        <v>89</v>
      </c>
      <c r="D35" s="5" t="s">
        <v>2791</v>
      </c>
      <c r="E35" s="5" t="s">
        <v>2792</v>
      </c>
      <c r="F35" s="5" t="s">
        <v>2793</v>
      </c>
      <c r="G35" s="5" t="s">
        <v>2779</v>
      </c>
      <c r="H35" s="5" t="s">
        <v>2794</v>
      </c>
      <c r="J35" s="5" t="s">
        <v>3379</v>
      </c>
    </row>
    <row r="36" spans="1:10">
      <c r="A36" s="5">
        <v>35</v>
      </c>
      <c r="B36" s="5" t="s">
        <v>2668</v>
      </c>
      <c r="C36" s="5" t="s">
        <v>89</v>
      </c>
      <c r="D36" s="5" t="s">
        <v>2795</v>
      </c>
      <c r="E36" s="5" t="s">
        <v>2796</v>
      </c>
      <c r="F36" s="5" t="s">
        <v>2797</v>
      </c>
      <c r="G36" s="5" t="s">
        <v>2743</v>
      </c>
      <c r="J36" s="5" t="s">
        <v>3379</v>
      </c>
    </row>
    <row r="37" spans="1:10">
      <c r="A37" s="5">
        <v>36</v>
      </c>
      <c r="B37" s="5" t="s">
        <v>2668</v>
      </c>
      <c r="C37" s="5" t="s">
        <v>89</v>
      </c>
      <c r="D37" s="5" t="s">
        <v>2798</v>
      </c>
      <c r="E37" s="5" t="s">
        <v>2799</v>
      </c>
      <c r="F37" s="5" t="s">
        <v>2800</v>
      </c>
      <c r="G37" s="5" t="s">
        <v>2743</v>
      </c>
      <c r="J37" s="5" t="s">
        <v>3379</v>
      </c>
    </row>
    <row r="38" spans="1:10">
      <c r="A38" s="5">
        <v>37</v>
      </c>
      <c r="B38" s="5" t="s">
        <v>2668</v>
      </c>
      <c r="C38" s="5" t="s">
        <v>89</v>
      </c>
      <c r="D38" s="5" t="s">
        <v>2801</v>
      </c>
      <c r="E38" s="5" t="s">
        <v>2802</v>
      </c>
      <c r="F38" s="5" t="s">
        <v>2803</v>
      </c>
      <c r="G38" s="5" t="s">
        <v>2804</v>
      </c>
      <c r="J38" s="5" t="s">
        <v>3379</v>
      </c>
    </row>
    <row r="39" spans="1:10">
      <c r="A39" s="5">
        <v>38</v>
      </c>
      <c r="B39" s="5" t="s">
        <v>2668</v>
      </c>
      <c r="C39" s="5" t="s">
        <v>89</v>
      </c>
      <c r="D39" s="5" t="s">
        <v>2805</v>
      </c>
      <c r="E39" s="5" t="s">
        <v>2806</v>
      </c>
      <c r="F39" s="5" t="s">
        <v>2807</v>
      </c>
      <c r="G39" s="5" t="s">
        <v>2787</v>
      </c>
      <c r="J39" s="5" t="s">
        <v>3379</v>
      </c>
    </row>
    <row r="40" spans="1:10">
      <c r="A40" s="5">
        <v>39</v>
      </c>
      <c r="B40" s="5" t="s">
        <v>2668</v>
      </c>
      <c r="C40" s="5" t="s">
        <v>89</v>
      </c>
      <c r="D40" s="5" t="s">
        <v>2808</v>
      </c>
      <c r="E40" s="5" t="s">
        <v>2809</v>
      </c>
      <c r="F40" s="5" t="s">
        <v>2810</v>
      </c>
      <c r="G40" s="5" t="s">
        <v>2811</v>
      </c>
      <c r="J40" s="5" t="s">
        <v>3379</v>
      </c>
    </row>
    <row r="41" spans="1:10">
      <c r="A41" s="5">
        <v>40</v>
      </c>
      <c r="B41" s="5" t="s">
        <v>2668</v>
      </c>
      <c r="C41" s="5" t="s">
        <v>89</v>
      </c>
      <c r="D41" s="5" t="s">
        <v>2812</v>
      </c>
      <c r="E41" s="5" t="s">
        <v>2813</v>
      </c>
      <c r="F41" s="5" t="s">
        <v>2814</v>
      </c>
      <c r="G41" s="5" t="s">
        <v>2815</v>
      </c>
      <c r="J41" s="5" t="s">
        <v>3379</v>
      </c>
    </row>
    <row r="42" spans="1:10">
      <c r="A42" s="5">
        <v>41</v>
      </c>
      <c r="B42" s="5" t="s">
        <v>2668</v>
      </c>
      <c r="C42" s="5" t="s">
        <v>89</v>
      </c>
      <c r="D42" s="5" t="s">
        <v>2816</v>
      </c>
      <c r="E42" s="5" t="s">
        <v>2817</v>
      </c>
      <c r="F42" s="5" t="s">
        <v>2818</v>
      </c>
      <c r="G42" s="5" t="s">
        <v>2672</v>
      </c>
      <c r="H42" s="5" t="s">
        <v>2819</v>
      </c>
      <c r="J42" s="5" t="s">
        <v>3379</v>
      </c>
    </row>
    <row r="43" spans="1:10">
      <c r="A43" s="5">
        <v>42</v>
      </c>
      <c r="B43" s="5" t="s">
        <v>2668</v>
      </c>
      <c r="C43" s="5" t="s">
        <v>89</v>
      </c>
      <c r="D43" s="5" t="s">
        <v>2820</v>
      </c>
      <c r="E43" s="5" t="s">
        <v>2821</v>
      </c>
      <c r="F43" s="5" t="s">
        <v>2822</v>
      </c>
      <c r="G43" s="5" t="s">
        <v>2754</v>
      </c>
      <c r="J43" s="5" t="s">
        <v>3379</v>
      </c>
    </row>
    <row r="44" spans="1:10">
      <c r="A44" s="5">
        <v>43</v>
      </c>
      <c r="B44" s="5" t="s">
        <v>2668</v>
      </c>
      <c r="C44" s="5" t="s">
        <v>89</v>
      </c>
      <c r="D44" s="5" t="s">
        <v>2823</v>
      </c>
      <c r="E44" s="5" t="s">
        <v>2824</v>
      </c>
      <c r="F44" s="5" t="s">
        <v>2825</v>
      </c>
      <c r="G44" s="5" t="s">
        <v>2826</v>
      </c>
      <c r="J44" s="5" t="s">
        <v>3379</v>
      </c>
    </row>
    <row r="45" spans="1:10">
      <c r="A45" s="5">
        <v>44</v>
      </c>
      <c r="B45" s="5" t="s">
        <v>2668</v>
      </c>
      <c r="C45" s="5" t="s">
        <v>89</v>
      </c>
      <c r="D45" s="5" t="s">
        <v>2827</v>
      </c>
      <c r="E45" s="5" t="s">
        <v>2828</v>
      </c>
      <c r="F45" s="5" t="s">
        <v>2829</v>
      </c>
      <c r="G45" s="5" t="s">
        <v>2672</v>
      </c>
      <c r="J45" s="5" t="s">
        <v>3379</v>
      </c>
    </row>
    <row r="46" spans="1:10">
      <c r="A46" s="5">
        <v>45</v>
      </c>
      <c r="B46" s="5" t="s">
        <v>2668</v>
      </c>
      <c r="C46" s="5" t="s">
        <v>89</v>
      </c>
      <c r="D46" s="5" t="s">
        <v>2830</v>
      </c>
      <c r="E46" s="5" t="s">
        <v>2831</v>
      </c>
      <c r="F46" s="5" t="s">
        <v>2832</v>
      </c>
      <c r="G46" s="5" t="s">
        <v>2728</v>
      </c>
      <c r="J46" s="5" t="s">
        <v>3379</v>
      </c>
    </row>
    <row r="47" spans="1:10">
      <c r="A47" s="5">
        <v>46</v>
      </c>
      <c r="B47" s="5" t="s">
        <v>2668</v>
      </c>
      <c r="C47" s="5" t="s">
        <v>89</v>
      </c>
      <c r="D47" s="5" t="s">
        <v>2833</v>
      </c>
      <c r="E47" s="5" t="s">
        <v>2834</v>
      </c>
      <c r="F47" s="5" t="s">
        <v>2835</v>
      </c>
      <c r="G47" s="5" t="s">
        <v>2836</v>
      </c>
      <c r="J47" s="5" t="s">
        <v>3379</v>
      </c>
    </row>
    <row r="48" spans="1:10">
      <c r="A48" s="5">
        <v>47</v>
      </c>
      <c r="B48" s="5" t="s">
        <v>2668</v>
      </c>
      <c r="C48" s="5" t="s">
        <v>89</v>
      </c>
      <c r="D48" s="5" t="s">
        <v>2837</v>
      </c>
      <c r="E48" s="5" t="s">
        <v>2838</v>
      </c>
      <c r="F48" s="5" t="s">
        <v>2829</v>
      </c>
      <c r="G48" s="5" t="s">
        <v>2839</v>
      </c>
      <c r="J48" s="5" t="s">
        <v>3379</v>
      </c>
    </row>
    <row r="49" spans="1:10">
      <c r="A49" s="5">
        <v>48</v>
      </c>
      <c r="B49" s="5" t="s">
        <v>2668</v>
      </c>
      <c r="C49" s="5" t="s">
        <v>89</v>
      </c>
      <c r="D49" s="5" t="s">
        <v>2840</v>
      </c>
      <c r="E49" s="5" t="s">
        <v>2841</v>
      </c>
      <c r="F49" s="5" t="s">
        <v>2842</v>
      </c>
      <c r="G49" s="5" t="s">
        <v>2843</v>
      </c>
      <c r="J49" s="5" t="s">
        <v>3379</v>
      </c>
    </row>
    <row r="50" spans="1:10">
      <c r="A50" s="5">
        <v>49</v>
      </c>
      <c r="B50" s="5" t="s">
        <v>2668</v>
      </c>
      <c r="C50" s="5" t="s">
        <v>89</v>
      </c>
      <c r="D50" s="5" t="s">
        <v>2844</v>
      </c>
      <c r="E50" s="5" t="s">
        <v>2845</v>
      </c>
      <c r="F50" s="5" t="s">
        <v>2846</v>
      </c>
      <c r="G50" s="5" t="s">
        <v>2747</v>
      </c>
      <c r="J50" s="5" t="s">
        <v>3379</v>
      </c>
    </row>
    <row r="51" spans="1:10">
      <c r="A51" s="5">
        <v>50</v>
      </c>
      <c r="B51" s="5" t="s">
        <v>2668</v>
      </c>
      <c r="C51" s="5" t="s">
        <v>89</v>
      </c>
      <c r="D51" s="5" t="s">
        <v>2847</v>
      </c>
      <c r="E51" s="5" t="s">
        <v>2848</v>
      </c>
      <c r="F51" s="5" t="s">
        <v>2849</v>
      </c>
      <c r="G51" s="5" t="s">
        <v>2743</v>
      </c>
      <c r="J51" s="5" t="s">
        <v>3379</v>
      </c>
    </row>
    <row r="52" spans="1:10">
      <c r="A52" s="5">
        <v>51</v>
      </c>
      <c r="B52" s="5" t="s">
        <v>2668</v>
      </c>
      <c r="C52" s="5" t="s">
        <v>89</v>
      </c>
      <c r="D52" s="5" t="s">
        <v>2850</v>
      </c>
      <c r="E52" s="5" t="s">
        <v>2851</v>
      </c>
      <c r="F52" s="5" t="s">
        <v>2852</v>
      </c>
      <c r="G52" s="5" t="s">
        <v>2672</v>
      </c>
      <c r="J52" s="5" t="s">
        <v>3379</v>
      </c>
    </row>
    <row r="53" spans="1:10">
      <c r="A53" s="5">
        <v>52</v>
      </c>
      <c r="B53" s="5" t="s">
        <v>2668</v>
      </c>
      <c r="C53" s="5" t="s">
        <v>89</v>
      </c>
      <c r="D53" s="5" t="s">
        <v>2853</v>
      </c>
      <c r="E53" s="5" t="s">
        <v>2854</v>
      </c>
      <c r="F53" s="5" t="s">
        <v>2855</v>
      </c>
      <c r="G53" s="5" t="s">
        <v>2856</v>
      </c>
      <c r="J53" s="5" t="s">
        <v>3379</v>
      </c>
    </row>
    <row r="54" spans="1:10">
      <c r="A54" s="5">
        <v>53</v>
      </c>
      <c r="B54" s="5" t="s">
        <v>2668</v>
      </c>
      <c r="C54" s="5" t="s">
        <v>89</v>
      </c>
      <c r="D54" s="5" t="s">
        <v>2857</v>
      </c>
      <c r="E54" s="5" t="s">
        <v>2858</v>
      </c>
      <c r="F54" s="5" t="s">
        <v>2818</v>
      </c>
      <c r="G54" s="5" t="s">
        <v>2859</v>
      </c>
      <c r="J54" s="5" t="s">
        <v>3379</v>
      </c>
    </row>
    <row r="55" spans="1:10">
      <c r="A55" s="5">
        <v>54</v>
      </c>
      <c r="B55" s="5" t="s">
        <v>2668</v>
      </c>
      <c r="C55" s="5" t="s">
        <v>89</v>
      </c>
      <c r="D55" s="5" t="s">
        <v>2860</v>
      </c>
      <c r="E55" s="5" t="s">
        <v>2861</v>
      </c>
      <c r="F55" s="5" t="s">
        <v>2862</v>
      </c>
      <c r="G55" s="5" t="s">
        <v>2695</v>
      </c>
      <c r="J55" s="5" t="s">
        <v>3379</v>
      </c>
    </row>
    <row r="56" spans="1:10">
      <c r="A56" s="5">
        <v>55</v>
      </c>
      <c r="B56" s="5" t="s">
        <v>2668</v>
      </c>
      <c r="C56" s="5" t="s">
        <v>89</v>
      </c>
      <c r="D56" s="5" t="s">
        <v>2863</v>
      </c>
      <c r="E56" s="5" t="s">
        <v>2864</v>
      </c>
      <c r="F56" s="5" t="s">
        <v>2865</v>
      </c>
      <c r="G56" s="5" t="s">
        <v>2866</v>
      </c>
      <c r="J56" s="5" t="s">
        <v>3379</v>
      </c>
    </row>
    <row r="57" spans="1:10">
      <c r="A57" s="5">
        <v>56</v>
      </c>
      <c r="B57" s="5" t="s">
        <v>2668</v>
      </c>
      <c r="C57" s="5" t="s">
        <v>89</v>
      </c>
      <c r="D57" s="5" t="s">
        <v>2867</v>
      </c>
      <c r="E57" s="5" t="s">
        <v>2868</v>
      </c>
      <c r="F57" s="5" t="s">
        <v>2869</v>
      </c>
      <c r="G57" s="5" t="s">
        <v>2870</v>
      </c>
      <c r="J57" s="5" t="s">
        <v>3379</v>
      </c>
    </row>
    <row r="58" spans="1:10">
      <c r="A58" s="5">
        <v>57</v>
      </c>
      <c r="B58" s="5" t="s">
        <v>2668</v>
      </c>
      <c r="C58" s="5" t="s">
        <v>89</v>
      </c>
      <c r="D58" s="5" t="s">
        <v>2871</v>
      </c>
      <c r="E58" s="5" t="s">
        <v>2872</v>
      </c>
      <c r="F58" s="5" t="s">
        <v>2873</v>
      </c>
      <c r="G58" s="5" t="s">
        <v>2672</v>
      </c>
      <c r="J58" s="5" t="s">
        <v>3379</v>
      </c>
    </row>
    <row r="59" spans="1:10">
      <c r="A59" s="5">
        <v>58</v>
      </c>
      <c r="B59" s="5" t="s">
        <v>2668</v>
      </c>
      <c r="C59" s="5" t="s">
        <v>89</v>
      </c>
      <c r="D59" s="5" t="s">
        <v>2874</v>
      </c>
      <c r="E59" s="5" t="s">
        <v>2875</v>
      </c>
      <c r="F59" s="5" t="s">
        <v>2818</v>
      </c>
      <c r="G59" s="5" t="s">
        <v>2876</v>
      </c>
      <c r="J59" s="5" t="s">
        <v>3379</v>
      </c>
    </row>
    <row r="60" spans="1:10">
      <c r="A60" s="5">
        <v>59</v>
      </c>
      <c r="B60" s="5" t="s">
        <v>2668</v>
      </c>
      <c r="C60" s="5" t="s">
        <v>89</v>
      </c>
      <c r="D60" s="5" t="s">
        <v>2877</v>
      </c>
      <c r="E60" s="5" t="s">
        <v>2878</v>
      </c>
      <c r="F60" s="5" t="s">
        <v>2818</v>
      </c>
      <c r="G60" s="5" t="s">
        <v>2879</v>
      </c>
      <c r="J60" s="5" t="s">
        <v>3379</v>
      </c>
    </row>
    <row r="61" spans="1:10">
      <c r="A61" s="5">
        <v>60</v>
      </c>
      <c r="B61" s="5" t="s">
        <v>2668</v>
      </c>
      <c r="C61" s="5" t="s">
        <v>89</v>
      </c>
      <c r="D61" s="5" t="s">
        <v>2880</v>
      </c>
      <c r="E61" s="5" t="s">
        <v>2881</v>
      </c>
      <c r="F61" s="5" t="s">
        <v>2814</v>
      </c>
      <c r="G61" s="5" t="s">
        <v>2882</v>
      </c>
      <c r="J61" s="5" t="s">
        <v>3379</v>
      </c>
    </row>
    <row r="62" spans="1:10">
      <c r="A62" s="5">
        <v>61</v>
      </c>
      <c r="B62" s="5" t="s">
        <v>2668</v>
      </c>
      <c r="C62" s="5" t="s">
        <v>89</v>
      </c>
      <c r="D62" s="5" t="s">
        <v>2883</v>
      </c>
      <c r="E62" s="5" t="s">
        <v>2884</v>
      </c>
      <c r="F62" s="5" t="s">
        <v>2829</v>
      </c>
      <c r="G62" s="5" t="s">
        <v>2885</v>
      </c>
      <c r="J62" s="5" t="s">
        <v>3379</v>
      </c>
    </row>
    <row r="63" spans="1:10">
      <c r="A63" s="5">
        <v>62</v>
      </c>
      <c r="B63" s="5" t="s">
        <v>2668</v>
      </c>
      <c r="C63" s="5" t="s">
        <v>89</v>
      </c>
      <c r="D63" s="5" t="s">
        <v>2886</v>
      </c>
      <c r="E63" s="5" t="s">
        <v>2887</v>
      </c>
      <c r="F63" s="5" t="s">
        <v>2855</v>
      </c>
      <c r="G63" s="5" t="s">
        <v>2888</v>
      </c>
      <c r="J63" s="5" t="s">
        <v>3379</v>
      </c>
    </row>
    <row r="64" spans="1:10">
      <c r="A64" s="5">
        <v>63</v>
      </c>
      <c r="B64" s="5" t="s">
        <v>2668</v>
      </c>
      <c r="C64" s="5" t="s">
        <v>89</v>
      </c>
      <c r="D64" s="5" t="s">
        <v>2889</v>
      </c>
      <c r="E64" s="5" t="s">
        <v>2890</v>
      </c>
      <c r="F64" s="5" t="s">
        <v>2891</v>
      </c>
      <c r="G64" s="5" t="s">
        <v>2892</v>
      </c>
      <c r="J64" s="5" t="s">
        <v>3379</v>
      </c>
    </row>
    <row r="65" spans="1:10">
      <c r="A65" s="5">
        <v>64</v>
      </c>
      <c r="B65" s="5" t="s">
        <v>2668</v>
      </c>
      <c r="C65" s="5" t="s">
        <v>89</v>
      </c>
      <c r="D65" s="5" t="s">
        <v>2893</v>
      </c>
      <c r="E65" s="5" t="s">
        <v>2894</v>
      </c>
      <c r="F65" s="5" t="s">
        <v>2895</v>
      </c>
      <c r="G65" s="5" t="s">
        <v>2896</v>
      </c>
      <c r="J65" s="5" t="s">
        <v>3379</v>
      </c>
    </row>
    <row r="66" spans="1:10">
      <c r="A66" s="5">
        <v>65</v>
      </c>
      <c r="B66" s="5" t="s">
        <v>2668</v>
      </c>
      <c r="C66" s="5" t="s">
        <v>89</v>
      </c>
      <c r="D66" s="5" t="s">
        <v>2897</v>
      </c>
      <c r="E66" s="5" t="s">
        <v>2898</v>
      </c>
      <c r="F66" s="5" t="s">
        <v>2899</v>
      </c>
      <c r="G66" s="5" t="s">
        <v>2900</v>
      </c>
      <c r="J66" s="5" t="s">
        <v>3379</v>
      </c>
    </row>
    <row r="67" spans="1:10">
      <c r="A67" s="5">
        <v>66</v>
      </c>
      <c r="B67" s="5" t="s">
        <v>2668</v>
      </c>
      <c r="C67" s="5" t="s">
        <v>89</v>
      </c>
      <c r="D67" s="5" t="s">
        <v>2901</v>
      </c>
      <c r="E67" s="5" t="s">
        <v>2902</v>
      </c>
      <c r="F67" s="5" t="s">
        <v>2903</v>
      </c>
      <c r="G67" s="5" t="s">
        <v>2691</v>
      </c>
      <c r="H67" s="5" t="s">
        <v>2904</v>
      </c>
      <c r="J67" s="5" t="s">
        <v>3379</v>
      </c>
    </row>
    <row r="68" spans="1:10">
      <c r="A68" s="5">
        <v>67</v>
      </c>
      <c r="B68" s="5" t="s">
        <v>2668</v>
      </c>
      <c r="C68" s="5" t="s">
        <v>89</v>
      </c>
      <c r="D68" s="5" t="s">
        <v>2905</v>
      </c>
      <c r="E68" s="5" t="s">
        <v>2906</v>
      </c>
      <c r="F68" s="5" t="s">
        <v>2907</v>
      </c>
      <c r="G68" s="5" t="s">
        <v>2703</v>
      </c>
      <c r="J68" s="5" t="s">
        <v>3379</v>
      </c>
    </row>
    <row r="69" spans="1:10">
      <c r="A69" s="5">
        <v>68</v>
      </c>
      <c r="B69" s="5" t="s">
        <v>2668</v>
      </c>
      <c r="C69" s="5" t="s">
        <v>89</v>
      </c>
      <c r="D69" s="5" t="s">
        <v>2908</v>
      </c>
      <c r="E69" s="5" t="s">
        <v>2909</v>
      </c>
      <c r="F69" s="5" t="s">
        <v>2910</v>
      </c>
      <c r="G69" s="5" t="s">
        <v>2911</v>
      </c>
      <c r="J69" s="5" t="s">
        <v>3379</v>
      </c>
    </row>
    <row r="70" spans="1:10">
      <c r="A70" s="5">
        <v>69</v>
      </c>
      <c r="B70" s="5" t="s">
        <v>2668</v>
      </c>
      <c r="C70" s="5" t="s">
        <v>89</v>
      </c>
      <c r="D70" s="5" t="s">
        <v>2912</v>
      </c>
      <c r="E70" s="5" t="s">
        <v>2913</v>
      </c>
      <c r="F70" s="5" t="s">
        <v>2914</v>
      </c>
      <c r="G70" s="5" t="s">
        <v>2743</v>
      </c>
      <c r="J70" s="5" t="s">
        <v>3379</v>
      </c>
    </row>
    <row r="71" spans="1:10">
      <c r="A71" s="5">
        <v>70</v>
      </c>
      <c r="B71" s="5" t="s">
        <v>2668</v>
      </c>
      <c r="C71" s="5" t="s">
        <v>89</v>
      </c>
      <c r="D71" s="5" t="s">
        <v>2915</v>
      </c>
      <c r="E71" s="5" t="s">
        <v>2916</v>
      </c>
      <c r="F71" s="5" t="s">
        <v>2917</v>
      </c>
      <c r="G71" s="5" t="s">
        <v>2918</v>
      </c>
      <c r="J71" s="5" t="s">
        <v>3379</v>
      </c>
    </row>
    <row r="72" spans="1:10">
      <c r="A72" s="5">
        <v>71</v>
      </c>
      <c r="B72" s="5" t="s">
        <v>2668</v>
      </c>
      <c r="C72" s="5" t="s">
        <v>89</v>
      </c>
      <c r="D72" s="5" t="s">
        <v>2919</v>
      </c>
      <c r="E72" s="5" t="s">
        <v>2920</v>
      </c>
      <c r="F72" s="5" t="s">
        <v>2921</v>
      </c>
      <c r="G72" s="5" t="s">
        <v>2922</v>
      </c>
      <c r="J72" s="5" t="s">
        <v>3379</v>
      </c>
    </row>
    <row r="73" spans="1:10">
      <c r="A73" s="5">
        <v>72</v>
      </c>
      <c r="B73" s="5" t="s">
        <v>2668</v>
      </c>
      <c r="C73" s="5" t="s">
        <v>89</v>
      </c>
      <c r="D73" s="5" t="s">
        <v>2923</v>
      </c>
      <c r="E73" s="5" t="s">
        <v>2924</v>
      </c>
      <c r="F73" s="5" t="s">
        <v>2925</v>
      </c>
      <c r="G73" s="5" t="s">
        <v>2892</v>
      </c>
      <c r="J73" s="5" t="s">
        <v>3379</v>
      </c>
    </row>
    <row r="74" spans="1:10">
      <c r="A74" s="5">
        <v>73</v>
      </c>
      <c r="B74" s="5" t="s">
        <v>2668</v>
      </c>
      <c r="C74" s="5" t="s">
        <v>89</v>
      </c>
      <c r="D74" s="5" t="s">
        <v>2926</v>
      </c>
      <c r="E74" s="5" t="s">
        <v>2927</v>
      </c>
      <c r="F74" s="5" t="s">
        <v>2928</v>
      </c>
      <c r="G74" s="5" t="s">
        <v>2929</v>
      </c>
      <c r="J74" s="5" t="s">
        <v>3379</v>
      </c>
    </row>
    <row r="75" spans="1:10">
      <c r="A75" s="5">
        <v>74</v>
      </c>
      <c r="B75" s="5" t="s">
        <v>2668</v>
      </c>
      <c r="C75" s="5" t="s">
        <v>89</v>
      </c>
      <c r="D75" s="5" t="s">
        <v>2930</v>
      </c>
      <c r="E75" s="5" t="s">
        <v>2931</v>
      </c>
      <c r="F75" s="5" t="s">
        <v>2932</v>
      </c>
      <c r="G75" s="5" t="s">
        <v>2933</v>
      </c>
      <c r="J75" s="5" t="s">
        <v>3379</v>
      </c>
    </row>
    <row r="76" spans="1:10">
      <c r="A76" s="5">
        <v>75</v>
      </c>
      <c r="B76" s="5" t="s">
        <v>2668</v>
      </c>
      <c r="C76" s="5" t="s">
        <v>89</v>
      </c>
      <c r="D76" s="5" t="s">
        <v>2934</v>
      </c>
      <c r="E76" s="5" t="s">
        <v>2935</v>
      </c>
      <c r="F76" s="5" t="s">
        <v>2936</v>
      </c>
      <c r="G76" s="5" t="s">
        <v>2676</v>
      </c>
      <c r="J76" s="5" t="s">
        <v>3379</v>
      </c>
    </row>
    <row r="77" spans="1:10">
      <c r="A77" s="5">
        <v>76</v>
      </c>
      <c r="B77" s="5" t="s">
        <v>2668</v>
      </c>
      <c r="C77" s="5" t="s">
        <v>89</v>
      </c>
      <c r="D77" s="5" t="s">
        <v>2937</v>
      </c>
      <c r="E77" s="5" t="s">
        <v>2938</v>
      </c>
      <c r="F77" s="5" t="s">
        <v>2939</v>
      </c>
      <c r="G77" s="5" t="s">
        <v>2680</v>
      </c>
      <c r="J77" s="5" t="s">
        <v>3379</v>
      </c>
    </row>
    <row r="78" spans="1:10">
      <c r="A78" s="5">
        <v>77</v>
      </c>
      <c r="B78" s="5" t="s">
        <v>2668</v>
      </c>
      <c r="C78" s="5" t="s">
        <v>89</v>
      </c>
      <c r="D78" s="5" t="s">
        <v>2940</v>
      </c>
      <c r="E78" s="5" t="s">
        <v>2941</v>
      </c>
      <c r="F78" s="5" t="s">
        <v>2942</v>
      </c>
      <c r="G78" s="5" t="s">
        <v>2943</v>
      </c>
      <c r="J78" s="5" t="s">
        <v>3379</v>
      </c>
    </row>
    <row r="79" spans="1:10">
      <c r="A79" s="5">
        <v>78</v>
      </c>
      <c r="B79" s="5" t="s">
        <v>2668</v>
      </c>
      <c r="C79" s="5" t="s">
        <v>89</v>
      </c>
      <c r="D79" s="5" t="s">
        <v>2944</v>
      </c>
      <c r="E79" s="5" t="s">
        <v>2945</v>
      </c>
      <c r="F79" s="5" t="s">
        <v>2946</v>
      </c>
      <c r="G79" s="5" t="s">
        <v>2947</v>
      </c>
      <c r="J79" s="5" t="s">
        <v>3379</v>
      </c>
    </row>
    <row r="80" spans="1:10">
      <c r="A80" s="5">
        <v>79</v>
      </c>
      <c r="B80" s="5" t="s">
        <v>2668</v>
      </c>
      <c r="C80" s="5" t="s">
        <v>89</v>
      </c>
      <c r="D80" s="5" t="s">
        <v>2948</v>
      </c>
      <c r="E80" s="5" t="s">
        <v>2949</v>
      </c>
      <c r="F80" s="5" t="s">
        <v>2950</v>
      </c>
      <c r="G80" s="5" t="s">
        <v>2951</v>
      </c>
      <c r="J80" s="5" t="s">
        <v>3379</v>
      </c>
    </row>
    <row r="81" spans="1:10">
      <c r="A81" s="5">
        <v>80</v>
      </c>
      <c r="B81" s="5" t="s">
        <v>2668</v>
      </c>
      <c r="C81" s="5" t="s">
        <v>89</v>
      </c>
      <c r="D81" s="5" t="s">
        <v>2952</v>
      </c>
      <c r="E81" s="5" t="s">
        <v>2953</v>
      </c>
      <c r="F81" s="5" t="s">
        <v>2954</v>
      </c>
      <c r="G81" s="5" t="s">
        <v>2866</v>
      </c>
      <c r="H81" s="5" t="s">
        <v>2955</v>
      </c>
      <c r="J81" s="5" t="s">
        <v>3379</v>
      </c>
    </row>
    <row r="82" spans="1:10">
      <c r="A82" s="5">
        <v>81</v>
      </c>
      <c r="B82" s="5" t="s">
        <v>2668</v>
      </c>
      <c r="C82" s="5" t="s">
        <v>89</v>
      </c>
      <c r="D82" s="5" t="s">
        <v>2956</v>
      </c>
      <c r="E82" s="5" t="s">
        <v>2957</v>
      </c>
      <c r="F82" s="5" t="s">
        <v>2818</v>
      </c>
      <c r="G82" s="5" t="s">
        <v>2958</v>
      </c>
      <c r="J82" s="5" t="s">
        <v>3379</v>
      </c>
    </row>
    <row r="83" spans="1:10">
      <c r="A83" s="5">
        <v>82</v>
      </c>
      <c r="B83" s="5" t="s">
        <v>2668</v>
      </c>
      <c r="C83" s="5" t="s">
        <v>89</v>
      </c>
      <c r="D83" s="5" t="s">
        <v>2959</v>
      </c>
      <c r="E83" s="5" t="s">
        <v>2960</v>
      </c>
      <c r="F83" s="5" t="s">
        <v>2814</v>
      </c>
      <c r="G83" s="5" t="s">
        <v>2961</v>
      </c>
      <c r="J83" s="5" t="s">
        <v>3379</v>
      </c>
    </row>
    <row r="84" spans="1:10">
      <c r="A84" s="5">
        <v>83</v>
      </c>
      <c r="B84" s="5" t="s">
        <v>2668</v>
      </c>
      <c r="C84" s="5" t="s">
        <v>89</v>
      </c>
      <c r="D84" s="5" t="s">
        <v>2962</v>
      </c>
      <c r="E84" s="5" t="s">
        <v>2963</v>
      </c>
      <c r="F84" s="5" t="s">
        <v>2964</v>
      </c>
      <c r="G84" s="5" t="s">
        <v>2720</v>
      </c>
      <c r="J84" s="5" t="s">
        <v>3379</v>
      </c>
    </row>
    <row r="85" spans="1:10">
      <c r="A85" s="5">
        <v>84</v>
      </c>
      <c r="B85" s="5" t="s">
        <v>2668</v>
      </c>
      <c r="C85" s="5" t="s">
        <v>89</v>
      </c>
      <c r="D85" s="5" t="s">
        <v>2965</v>
      </c>
      <c r="E85" s="5" t="s">
        <v>2966</v>
      </c>
      <c r="F85" s="5" t="s">
        <v>2967</v>
      </c>
      <c r="G85" s="5" t="s">
        <v>2779</v>
      </c>
      <c r="J85" s="5" t="s">
        <v>3379</v>
      </c>
    </row>
    <row r="86" spans="1:10">
      <c r="A86" s="5">
        <v>85</v>
      </c>
      <c r="B86" s="5" t="s">
        <v>2668</v>
      </c>
      <c r="C86" s="5" t="s">
        <v>89</v>
      </c>
      <c r="D86" s="5" t="s">
        <v>2968</v>
      </c>
      <c r="E86" s="5" t="s">
        <v>2969</v>
      </c>
      <c r="F86" s="5" t="s">
        <v>2970</v>
      </c>
      <c r="G86" s="5" t="s">
        <v>2743</v>
      </c>
      <c r="J86" s="5" t="s">
        <v>3379</v>
      </c>
    </row>
    <row r="87" spans="1:10">
      <c r="A87" s="5">
        <v>86</v>
      </c>
      <c r="B87" s="5" t="s">
        <v>2668</v>
      </c>
      <c r="C87" s="5" t="s">
        <v>89</v>
      </c>
      <c r="D87" s="5" t="s">
        <v>2971</v>
      </c>
      <c r="E87" s="5" t="s">
        <v>2972</v>
      </c>
      <c r="F87" s="5" t="s">
        <v>2750</v>
      </c>
      <c r="G87" s="5" t="s">
        <v>2779</v>
      </c>
      <c r="J87" s="5" t="s">
        <v>3379</v>
      </c>
    </row>
    <row r="88" spans="1:10">
      <c r="A88" s="5">
        <v>87</v>
      </c>
      <c r="B88" s="5" t="s">
        <v>2668</v>
      </c>
      <c r="C88" s="5" t="s">
        <v>89</v>
      </c>
      <c r="D88" s="5" t="s">
        <v>2973</v>
      </c>
      <c r="E88" s="5" t="s">
        <v>2974</v>
      </c>
      <c r="F88" s="5" t="s">
        <v>2975</v>
      </c>
      <c r="G88" s="5" t="s">
        <v>2672</v>
      </c>
      <c r="J88" s="5" t="s">
        <v>3379</v>
      </c>
    </row>
    <row r="89" spans="1:10">
      <c r="A89" s="5">
        <v>88</v>
      </c>
      <c r="B89" s="5" t="s">
        <v>2668</v>
      </c>
      <c r="C89" s="5" t="s">
        <v>89</v>
      </c>
      <c r="D89" s="5" t="s">
        <v>2976</v>
      </c>
      <c r="E89" s="5" t="s">
        <v>2977</v>
      </c>
      <c r="F89" s="5" t="s">
        <v>2978</v>
      </c>
      <c r="G89" s="5" t="s">
        <v>2866</v>
      </c>
      <c r="J89" s="5" t="s">
        <v>3379</v>
      </c>
    </row>
    <row r="90" spans="1:10">
      <c r="A90" s="5">
        <v>89</v>
      </c>
      <c r="B90" s="5" t="s">
        <v>2668</v>
      </c>
      <c r="C90" s="5" t="s">
        <v>89</v>
      </c>
      <c r="D90" s="5" t="s">
        <v>2979</v>
      </c>
      <c r="E90" s="5" t="s">
        <v>2980</v>
      </c>
      <c r="F90" s="5" t="s">
        <v>2981</v>
      </c>
      <c r="G90" s="5" t="s">
        <v>2699</v>
      </c>
      <c r="J90" s="5" t="s">
        <v>3379</v>
      </c>
    </row>
    <row r="91" spans="1:10">
      <c r="A91" s="5">
        <v>90</v>
      </c>
      <c r="B91" s="5" t="s">
        <v>2668</v>
      </c>
      <c r="C91" s="5" t="s">
        <v>89</v>
      </c>
      <c r="D91" s="5" t="s">
        <v>2982</v>
      </c>
      <c r="E91" s="5" t="s">
        <v>2983</v>
      </c>
      <c r="F91" s="5" t="s">
        <v>2984</v>
      </c>
      <c r="G91" s="5" t="s">
        <v>2922</v>
      </c>
      <c r="J91" s="5" t="s">
        <v>3379</v>
      </c>
    </row>
    <row r="92" spans="1:10">
      <c r="A92" s="5">
        <v>91</v>
      </c>
      <c r="B92" s="5" t="s">
        <v>2668</v>
      </c>
      <c r="C92" s="5" t="s">
        <v>89</v>
      </c>
      <c r="D92" s="5" t="s">
        <v>2985</v>
      </c>
      <c r="E92" s="5" t="s">
        <v>2986</v>
      </c>
      <c r="F92" s="5" t="s">
        <v>2987</v>
      </c>
      <c r="G92" s="5" t="s">
        <v>2866</v>
      </c>
      <c r="J92" s="5" t="s">
        <v>3379</v>
      </c>
    </row>
    <row r="93" spans="1:10">
      <c r="A93" s="5">
        <v>92</v>
      </c>
      <c r="B93" s="5" t="s">
        <v>2668</v>
      </c>
      <c r="C93" s="5" t="s">
        <v>89</v>
      </c>
      <c r="D93" s="5" t="s">
        <v>2988</v>
      </c>
      <c r="E93" s="5" t="s">
        <v>2989</v>
      </c>
      <c r="F93" s="5" t="s">
        <v>2990</v>
      </c>
      <c r="G93" s="5" t="s">
        <v>2991</v>
      </c>
      <c r="J93" s="5" t="s">
        <v>3379</v>
      </c>
    </row>
    <row r="94" spans="1:10">
      <c r="A94" s="5">
        <v>93</v>
      </c>
      <c r="B94" s="5" t="s">
        <v>2668</v>
      </c>
      <c r="C94" s="5" t="s">
        <v>89</v>
      </c>
      <c r="D94" s="5" t="s">
        <v>2992</v>
      </c>
      <c r="E94" s="5" t="s">
        <v>2993</v>
      </c>
      <c r="F94" s="5" t="s">
        <v>2994</v>
      </c>
      <c r="G94" s="5" t="s">
        <v>2672</v>
      </c>
      <c r="J94" s="5" t="s">
        <v>3379</v>
      </c>
    </row>
    <row r="95" spans="1:10">
      <c r="A95" s="5">
        <v>94</v>
      </c>
      <c r="B95" s="5" t="s">
        <v>2668</v>
      </c>
      <c r="C95" s="5" t="s">
        <v>89</v>
      </c>
      <c r="D95" s="5" t="s">
        <v>2995</v>
      </c>
      <c r="E95" s="5" t="s">
        <v>2996</v>
      </c>
      <c r="F95" s="5" t="s">
        <v>2997</v>
      </c>
      <c r="G95" s="5" t="s">
        <v>2998</v>
      </c>
      <c r="J95" s="5" t="s">
        <v>3379</v>
      </c>
    </row>
    <row r="96" spans="1:10">
      <c r="A96" s="5">
        <v>95</v>
      </c>
      <c r="B96" s="5" t="s">
        <v>2668</v>
      </c>
      <c r="C96" s="5" t="s">
        <v>89</v>
      </c>
      <c r="D96" s="5" t="s">
        <v>2999</v>
      </c>
      <c r="E96" s="5" t="s">
        <v>3000</v>
      </c>
      <c r="F96" s="5" t="s">
        <v>3001</v>
      </c>
      <c r="G96" s="5" t="s">
        <v>2672</v>
      </c>
      <c r="J96" s="5" t="s">
        <v>3379</v>
      </c>
    </row>
    <row r="97" spans="1:10">
      <c r="A97" s="5">
        <v>96</v>
      </c>
      <c r="B97" s="5" t="s">
        <v>2668</v>
      </c>
      <c r="C97" s="5" t="s">
        <v>89</v>
      </c>
      <c r="D97" s="5" t="s">
        <v>3002</v>
      </c>
      <c r="E97" s="5" t="s">
        <v>3003</v>
      </c>
      <c r="F97" s="5" t="s">
        <v>3004</v>
      </c>
      <c r="G97" s="5" t="s">
        <v>2779</v>
      </c>
      <c r="H97" s="5" t="s">
        <v>3005</v>
      </c>
      <c r="J97" s="5" t="s">
        <v>3379</v>
      </c>
    </row>
    <row r="98" spans="1:10">
      <c r="A98" s="5">
        <v>97</v>
      </c>
      <c r="B98" s="5" t="s">
        <v>2668</v>
      </c>
      <c r="C98" s="5" t="s">
        <v>89</v>
      </c>
      <c r="D98" s="5" t="s">
        <v>3006</v>
      </c>
      <c r="E98" s="5" t="s">
        <v>3007</v>
      </c>
      <c r="F98" s="5" t="s">
        <v>3008</v>
      </c>
      <c r="G98" s="5" t="s">
        <v>2779</v>
      </c>
      <c r="J98" s="5" t="s">
        <v>3379</v>
      </c>
    </row>
    <row r="99" spans="1:10">
      <c r="A99" s="5">
        <v>98</v>
      </c>
      <c r="B99" s="5" t="s">
        <v>2668</v>
      </c>
      <c r="C99" s="5" t="s">
        <v>89</v>
      </c>
      <c r="D99" s="5" t="s">
        <v>3009</v>
      </c>
      <c r="E99" s="5" t="s">
        <v>3010</v>
      </c>
      <c r="F99" s="5" t="s">
        <v>3011</v>
      </c>
      <c r="G99" s="5" t="s">
        <v>3012</v>
      </c>
      <c r="J99" s="5" t="s">
        <v>3379</v>
      </c>
    </row>
    <row r="100" spans="1:10">
      <c r="A100" s="5">
        <v>99</v>
      </c>
      <c r="B100" s="5" t="s">
        <v>2668</v>
      </c>
      <c r="C100" s="5" t="s">
        <v>89</v>
      </c>
      <c r="D100" s="5" t="s">
        <v>3013</v>
      </c>
      <c r="E100" s="5" t="s">
        <v>3014</v>
      </c>
      <c r="F100" s="5" t="s">
        <v>3015</v>
      </c>
      <c r="G100" s="5" t="s">
        <v>2804</v>
      </c>
      <c r="J100" s="5" t="s">
        <v>3379</v>
      </c>
    </row>
    <row r="101" spans="1:10">
      <c r="A101" s="5">
        <v>100</v>
      </c>
      <c r="B101" s="5" t="s">
        <v>2668</v>
      </c>
      <c r="C101" s="5" t="s">
        <v>89</v>
      </c>
      <c r="D101" s="5" t="s">
        <v>3016</v>
      </c>
      <c r="E101" s="5" t="s">
        <v>3017</v>
      </c>
      <c r="F101" s="5" t="s">
        <v>3018</v>
      </c>
      <c r="G101" s="5" t="s">
        <v>2720</v>
      </c>
      <c r="J101" s="5" t="s">
        <v>3379</v>
      </c>
    </row>
    <row r="102" spans="1:10">
      <c r="A102" s="5">
        <v>101</v>
      </c>
      <c r="B102" s="5" t="s">
        <v>2668</v>
      </c>
      <c r="C102" s="5" t="s">
        <v>89</v>
      </c>
      <c r="D102" s="5" t="s">
        <v>3019</v>
      </c>
      <c r="E102" s="5" t="s">
        <v>3020</v>
      </c>
      <c r="F102" s="5" t="s">
        <v>3021</v>
      </c>
      <c r="G102" s="5" t="s">
        <v>2676</v>
      </c>
      <c r="J102" s="5" t="s">
        <v>3379</v>
      </c>
    </row>
    <row r="103" spans="1:10">
      <c r="A103" s="5">
        <v>102</v>
      </c>
      <c r="B103" s="5" t="s">
        <v>2668</v>
      </c>
      <c r="C103" s="5" t="s">
        <v>89</v>
      </c>
      <c r="D103" s="5" t="s">
        <v>3022</v>
      </c>
      <c r="E103" s="5" t="s">
        <v>3023</v>
      </c>
      <c r="F103" s="5" t="s">
        <v>3024</v>
      </c>
      <c r="G103" s="5" t="s">
        <v>2703</v>
      </c>
      <c r="J103" s="5" t="s">
        <v>3379</v>
      </c>
    </row>
    <row r="104" spans="1:10">
      <c r="A104" s="5">
        <v>103</v>
      </c>
      <c r="B104" s="5" t="s">
        <v>2668</v>
      </c>
      <c r="C104" s="5" t="s">
        <v>89</v>
      </c>
      <c r="D104" s="5" t="s">
        <v>3025</v>
      </c>
      <c r="E104" s="5" t="s">
        <v>3026</v>
      </c>
      <c r="F104" s="5" t="s">
        <v>3027</v>
      </c>
      <c r="G104" s="5" t="s">
        <v>3028</v>
      </c>
      <c r="J104" s="5" t="s">
        <v>3379</v>
      </c>
    </row>
    <row r="105" spans="1:10">
      <c r="A105" s="5">
        <v>104</v>
      </c>
      <c r="B105" s="5" t="s">
        <v>2668</v>
      </c>
      <c r="C105" s="5" t="s">
        <v>89</v>
      </c>
      <c r="D105" s="5" t="s">
        <v>3029</v>
      </c>
      <c r="E105" s="5" t="s">
        <v>3030</v>
      </c>
      <c r="F105" s="5" t="s">
        <v>3031</v>
      </c>
      <c r="G105" s="5" t="s">
        <v>3032</v>
      </c>
      <c r="J105" s="5" t="s">
        <v>3379</v>
      </c>
    </row>
    <row r="106" spans="1:10">
      <c r="A106" s="5">
        <v>105</v>
      </c>
      <c r="B106" s="5" t="s">
        <v>2668</v>
      </c>
      <c r="C106" s="5" t="s">
        <v>89</v>
      </c>
      <c r="D106" s="5" t="s">
        <v>3033</v>
      </c>
      <c r="E106" s="5" t="s">
        <v>3034</v>
      </c>
      <c r="F106" s="5" t="s">
        <v>3035</v>
      </c>
      <c r="G106" s="5" t="s">
        <v>2720</v>
      </c>
      <c r="H106" s="5" t="s">
        <v>3036</v>
      </c>
      <c r="J106" s="5" t="s">
        <v>3379</v>
      </c>
    </row>
    <row r="107" spans="1:10">
      <c r="A107" s="5">
        <v>106</v>
      </c>
      <c r="B107" s="5" t="s">
        <v>2668</v>
      </c>
      <c r="C107" s="5" t="s">
        <v>89</v>
      </c>
      <c r="D107" s="5" t="s">
        <v>3037</v>
      </c>
      <c r="E107" s="5" t="s">
        <v>3038</v>
      </c>
      <c r="F107" s="5" t="s">
        <v>3039</v>
      </c>
      <c r="G107" s="5" t="s">
        <v>2672</v>
      </c>
      <c r="H107" s="5" t="s">
        <v>3040</v>
      </c>
      <c r="J107" s="5" t="s">
        <v>3379</v>
      </c>
    </row>
    <row r="108" spans="1:10">
      <c r="A108" s="5">
        <v>107</v>
      </c>
      <c r="B108" s="5" t="s">
        <v>2668</v>
      </c>
      <c r="C108" s="5" t="s">
        <v>89</v>
      </c>
      <c r="D108" s="5" t="s">
        <v>3041</v>
      </c>
      <c r="E108" s="5" t="s">
        <v>3042</v>
      </c>
      <c r="F108" s="5" t="s">
        <v>3043</v>
      </c>
      <c r="G108" s="5" t="s">
        <v>2747</v>
      </c>
      <c r="J108" s="5" t="s">
        <v>3379</v>
      </c>
    </row>
    <row r="109" spans="1:10">
      <c r="A109" s="5">
        <v>108</v>
      </c>
      <c r="B109" s="5" t="s">
        <v>2668</v>
      </c>
      <c r="C109" s="5" t="s">
        <v>89</v>
      </c>
      <c r="D109" s="5" t="s">
        <v>3044</v>
      </c>
      <c r="E109" s="5" t="s">
        <v>3045</v>
      </c>
      <c r="F109" s="5" t="s">
        <v>3046</v>
      </c>
      <c r="G109" s="5" t="s">
        <v>2676</v>
      </c>
      <c r="J109" s="5" t="s">
        <v>3379</v>
      </c>
    </row>
    <row r="110" spans="1:10">
      <c r="A110" s="5">
        <v>109</v>
      </c>
      <c r="B110" s="5" t="s">
        <v>2668</v>
      </c>
      <c r="C110" s="5" t="s">
        <v>89</v>
      </c>
      <c r="D110" s="5" t="s">
        <v>3047</v>
      </c>
      <c r="E110" s="5" t="s">
        <v>3048</v>
      </c>
      <c r="F110" s="5" t="s">
        <v>3049</v>
      </c>
      <c r="G110" s="5" t="s">
        <v>2728</v>
      </c>
      <c r="H110" s="5" t="s">
        <v>3050</v>
      </c>
      <c r="J110" s="5" t="s">
        <v>3379</v>
      </c>
    </row>
    <row r="111" spans="1:10">
      <c r="A111" s="5">
        <v>110</v>
      </c>
      <c r="B111" s="5" t="s">
        <v>2668</v>
      </c>
      <c r="C111" s="5" t="s">
        <v>89</v>
      </c>
      <c r="D111" s="5" t="s">
        <v>3051</v>
      </c>
      <c r="E111" s="5" t="s">
        <v>3052</v>
      </c>
      <c r="F111" s="5" t="s">
        <v>3053</v>
      </c>
      <c r="G111" s="5" t="s">
        <v>2754</v>
      </c>
      <c r="J111" s="5" t="s">
        <v>3379</v>
      </c>
    </row>
    <row r="112" spans="1:10">
      <c r="A112" s="5">
        <v>111</v>
      </c>
      <c r="B112" s="5" t="s">
        <v>2668</v>
      </c>
      <c r="C112" s="5" t="s">
        <v>89</v>
      </c>
      <c r="D112" s="5" t="s">
        <v>3054</v>
      </c>
      <c r="E112" s="5" t="s">
        <v>3055</v>
      </c>
      <c r="F112" s="5" t="s">
        <v>3056</v>
      </c>
      <c r="G112" s="5" t="s">
        <v>2929</v>
      </c>
      <c r="J112" s="5" t="s">
        <v>3379</v>
      </c>
    </row>
    <row r="113" spans="1:10">
      <c r="A113" s="5">
        <v>112</v>
      </c>
      <c r="B113" s="5" t="s">
        <v>2668</v>
      </c>
      <c r="C113" s="5" t="s">
        <v>89</v>
      </c>
      <c r="D113" s="5" t="s">
        <v>3057</v>
      </c>
      <c r="E113" s="5" t="s">
        <v>3058</v>
      </c>
      <c r="F113" s="5" t="s">
        <v>3059</v>
      </c>
      <c r="G113" s="5" t="s">
        <v>3060</v>
      </c>
      <c r="J113" s="5" t="s">
        <v>3379</v>
      </c>
    </row>
    <row r="114" spans="1:10">
      <c r="A114" s="5">
        <v>113</v>
      </c>
      <c r="B114" s="5" t="s">
        <v>2668</v>
      </c>
      <c r="C114" s="5" t="s">
        <v>89</v>
      </c>
      <c r="D114" s="5" t="s">
        <v>3061</v>
      </c>
      <c r="E114" s="5" t="s">
        <v>3058</v>
      </c>
      <c r="F114" s="5" t="s">
        <v>3062</v>
      </c>
      <c r="G114" s="5" t="s">
        <v>3028</v>
      </c>
      <c r="J114" s="5" t="s">
        <v>3379</v>
      </c>
    </row>
    <row r="115" spans="1:10">
      <c r="A115" s="5">
        <v>114</v>
      </c>
      <c r="B115" s="5" t="s">
        <v>2668</v>
      </c>
      <c r="C115" s="5" t="s">
        <v>89</v>
      </c>
      <c r="D115" s="5" t="s">
        <v>3063</v>
      </c>
      <c r="E115" s="5" t="s">
        <v>3064</v>
      </c>
      <c r="F115" s="5" t="s">
        <v>3065</v>
      </c>
      <c r="G115" s="5" t="s">
        <v>3032</v>
      </c>
      <c r="J115" s="5" t="s">
        <v>3379</v>
      </c>
    </row>
    <row r="116" spans="1:10">
      <c r="A116" s="5">
        <v>115</v>
      </c>
      <c r="B116" s="5" t="s">
        <v>2668</v>
      </c>
      <c r="C116" s="5" t="s">
        <v>89</v>
      </c>
      <c r="D116" s="5" t="s">
        <v>3066</v>
      </c>
      <c r="E116" s="5" t="s">
        <v>3067</v>
      </c>
      <c r="F116" s="5" t="s">
        <v>3068</v>
      </c>
      <c r="G116" s="5" t="s">
        <v>3069</v>
      </c>
      <c r="J116" s="5" t="s">
        <v>3379</v>
      </c>
    </row>
    <row r="117" spans="1:10">
      <c r="A117" s="5">
        <v>116</v>
      </c>
      <c r="B117" s="5" t="s">
        <v>2668</v>
      </c>
      <c r="C117" s="5" t="s">
        <v>89</v>
      </c>
      <c r="D117" s="5" t="s">
        <v>3070</v>
      </c>
      <c r="E117" s="5" t="s">
        <v>3071</v>
      </c>
      <c r="F117" s="5" t="s">
        <v>3072</v>
      </c>
      <c r="G117" s="5" t="s">
        <v>2779</v>
      </c>
      <c r="J117" s="5" t="s">
        <v>3379</v>
      </c>
    </row>
    <row r="118" spans="1:10">
      <c r="A118" s="5">
        <v>117</v>
      </c>
      <c r="B118" s="5" t="s">
        <v>2668</v>
      </c>
      <c r="C118" s="5" t="s">
        <v>89</v>
      </c>
      <c r="D118" s="5" t="s">
        <v>3073</v>
      </c>
      <c r="E118" s="5" t="s">
        <v>3074</v>
      </c>
      <c r="F118" s="5" t="s">
        <v>3075</v>
      </c>
      <c r="G118" s="5" t="s">
        <v>2743</v>
      </c>
      <c r="J118" s="5" t="s">
        <v>3379</v>
      </c>
    </row>
    <row r="119" spans="1:10">
      <c r="A119" s="5">
        <v>118</v>
      </c>
      <c r="B119" s="5" t="s">
        <v>2668</v>
      </c>
      <c r="C119" s="5" t="s">
        <v>89</v>
      </c>
      <c r="D119" s="5" t="s">
        <v>3076</v>
      </c>
      <c r="E119" s="5" t="s">
        <v>3077</v>
      </c>
      <c r="F119" s="5" t="s">
        <v>3078</v>
      </c>
      <c r="G119" s="5" t="s">
        <v>2739</v>
      </c>
      <c r="H119" s="5" t="s">
        <v>3079</v>
      </c>
      <c r="J119" s="5" t="s">
        <v>3379</v>
      </c>
    </row>
    <row r="120" spans="1:10">
      <c r="A120" s="5">
        <v>119</v>
      </c>
      <c r="B120" s="5" t="s">
        <v>2668</v>
      </c>
      <c r="C120" s="5" t="s">
        <v>89</v>
      </c>
      <c r="D120" s="5" t="s">
        <v>3080</v>
      </c>
      <c r="E120" s="5" t="s">
        <v>3081</v>
      </c>
      <c r="F120" s="5" t="s">
        <v>3082</v>
      </c>
      <c r="G120" s="5" t="s">
        <v>2672</v>
      </c>
      <c r="J120" s="5" t="s">
        <v>3379</v>
      </c>
    </row>
    <row r="121" spans="1:10">
      <c r="A121" s="5">
        <v>120</v>
      </c>
      <c r="B121" s="5" t="s">
        <v>2668</v>
      </c>
      <c r="C121" s="5" t="s">
        <v>89</v>
      </c>
      <c r="D121" s="5" t="s">
        <v>3083</v>
      </c>
      <c r="E121" s="5" t="s">
        <v>3084</v>
      </c>
      <c r="F121" s="5" t="s">
        <v>3085</v>
      </c>
      <c r="G121" s="5" t="s">
        <v>2743</v>
      </c>
      <c r="J121" s="5" t="s">
        <v>3379</v>
      </c>
    </row>
    <row r="122" spans="1:10">
      <c r="A122" s="5">
        <v>121</v>
      </c>
      <c r="B122" s="5" t="s">
        <v>2668</v>
      </c>
      <c r="C122" s="5" t="s">
        <v>89</v>
      </c>
      <c r="D122" s="5" t="s">
        <v>3086</v>
      </c>
      <c r="E122" s="5" t="s">
        <v>3087</v>
      </c>
      <c r="F122" s="5" t="s">
        <v>3088</v>
      </c>
      <c r="G122" s="5" t="s">
        <v>3032</v>
      </c>
      <c r="J122" s="5" t="s">
        <v>3379</v>
      </c>
    </row>
    <row r="123" spans="1:10">
      <c r="A123" s="5">
        <v>122</v>
      </c>
      <c r="B123" s="5" t="s">
        <v>2668</v>
      </c>
      <c r="C123" s="5" t="s">
        <v>89</v>
      </c>
      <c r="D123" s="5" t="s">
        <v>3089</v>
      </c>
      <c r="E123" s="5" t="s">
        <v>3090</v>
      </c>
      <c r="F123" s="5" t="s">
        <v>3091</v>
      </c>
      <c r="G123" s="5" t="s">
        <v>3069</v>
      </c>
      <c r="H123" s="5" t="s">
        <v>3092</v>
      </c>
      <c r="J123" s="5" t="s">
        <v>3379</v>
      </c>
    </row>
    <row r="124" spans="1:10">
      <c r="A124" s="5">
        <v>123</v>
      </c>
      <c r="B124" s="5" t="s">
        <v>2668</v>
      </c>
      <c r="C124" s="5" t="s">
        <v>89</v>
      </c>
      <c r="D124" s="5" t="s">
        <v>3093</v>
      </c>
      <c r="E124" s="5" t="s">
        <v>3094</v>
      </c>
      <c r="F124" s="5" t="s">
        <v>3095</v>
      </c>
      <c r="G124" s="5" t="s">
        <v>2672</v>
      </c>
      <c r="J124" s="5" t="s">
        <v>3379</v>
      </c>
    </row>
    <row r="125" spans="1:10">
      <c r="A125" s="5">
        <v>124</v>
      </c>
      <c r="B125" s="5" t="s">
        <v>2668</v>
      </c>
      <c r="C125" s="5" t="s">
        <v>89</v>
      </c>
      <c r="D125" s="5" t="s">
        <v>3096</v>
      </c>
      <c r="E125" s="5" t="s">
        <v>3097</v>
      </c>
      <c r="F125" s="5" t="s">
        <v>3098</v>
      </c>
      <c r="G125" s="5" t="s">
        <v>3099</v>
      </c>
      <c r="J125" s="5" t="s">
        <v>3379</v>
      </c>
    </row>
    <row r="126" spans="1:10">
      <c r="A126" s="5">
        <v>125</v>
      </c>
      <c r="B126" s="5" t="s">
        <v>2668</v>
      </c>
      <c r="C126" s="5" t="s">
        <v>89</v>
      </c>
      <c r="D126" s="5" t="s">
        <v>3100</v>
      </c>
      <c r="E126" s="5" t="s">
        <v>3101</v>
      </c>
      <c r="F126" s="5" t="s">
        <v>3102</v>
      </c>
      <c r="G126" s="5" t="s">
        <v>3099</v>
      </c>
      <c r="J126" s="5" t="s">
        <v>3379</v>
      </c>
    </row>
    <row r="127" spans="1:10">
      <c r="A127" s="5">
        <v>126</v>
      </c>
      <c r="B127" s="5" t="s">
        <v>2668</v>
      </c>
      <c r="C127" s="5" t="s">
        <v>89</v>
      </c>
      <c r="D127" s="5" t="s">
        <v>3103</v>
      </c>
      <c r="E127" s="5" t="s">
        <v>3104</v>
      </c>
      <c r="F127" s="5" t="s">
        <v>3105</v>
      </c>
      <c r="G127" s="5" t="s">
        <v>2933</v>
      </c>
      <c r="J127" s="5" t="s">
        <v>3379</v>
      </c>
    </row>
    <row r="128" spans="1:10">
      <c r="A128" s="5">
        <v>127</v>
      </c>
      <c r="B128" s="5" t="s">
        <v>2668</v>
      </c>
      <c r="C128" s="5" t="s">
        <v>89</v>
      </c>
      <c r="D128" s="5" t="s">
        <v>3106</v>
      </c>
      <c r="E128" s="5" t="s">
        <v>3107</v>
      </c>
      <c r="F128" s="5" t="s">
        <v>3108</v>
      </c>
      <c r="G128" s="5" t="s">
        <v>2747</v>
      </c>
      <c r="J128" s="5" t="s">
        <v>3379</v>
      </c>
    </row>
    <row r="129" spans="1:10">
      <c r="A129" s="5">
        <v>128</v>
      </c>
      <c r="B129" s="5" t="s">
        <v>2668</v>
      </c>
      <c r="C129" s="5" t="s">
        <v>89</v>
      </c>
      <c r="D129" s="5" t="s">
        <v>3109</v>
      </c>
      <c r="E129" s="5" t="s">
        <v>3110</v>
      </c>
      <c r="F129" s="5" t="s">
        <v>3111</v>
      </c>
      <c r="G129" s="5" t="s">
        <v>2896</v>
      </c>
      <c r="J129" s="5" t="s">
        <v>3379</v>
      </c>
    </row>
    <row r="130" spans="1:10">
      <c r="A130" s="5">
        <v>129</v>
      </c>
      <c r="B130" s="5" t="s">
        <v>2668</v>
      </c>
      <c r="C130" s="5" t="s">
        <v>89</v>
      </c>
      <c r="D130" s="5" t="s">
        <v>3112</v>
      </c>
      <c r="E130" s="5" t="s">
        <v>3113</v>
      </c>
      <c r="F130" s="5" t="s">
        <v>3114</v>
      </c>
      <c r="G130" s="5" t="s">
        <v>2951</v>
      </c>
      <c r="H130" s="5" t="s">
        <v>3115</v>
      </c>
      <c r="J130" s="5" t="s">
        <v>3379</v>
      </c>
    </row>
    <row r="131" spans="1:10">
      <c r="A131" s="5">
        <v>130</v>
      </c>
      <c r="B131" s="5" t="s">
        <v>2668</v>
      </c>
      <c r="C131" s="5" t="s">
        <v>89</v>
      </c>
      <c r="D131" s="5" t="s">
        <v>3116</v>
      </c>
      <c r="E131" s="5" t="s">
        <v>3117</v>
      </c>
      <c r="F131" s="5" t="s">
        <v>3118</v>
      </c>
      <c r="G131" s="5" t="s">
        <v>2779</v>
      </c>
      <c r="J131" s="5" t="s">
        <v>3379</v>
      </c>
    </row>
    <row r="132" spans="1:10">
      <c r="A132" s="5">
        <v>131</v>
      </c>
      <c r="B132" s="5" t="s">
        <v>2668</v>
      </c>
      <c r="C132" s="5" t="s">
        <v>89</v>
      </c>
      <c r="D132" s="5" t="s">
        <v>3119</v>
      </c>
      <c r="E132" s="5" t="s">
        <v>3120</v>
      </c>
      <c r="F132" s="5" t="s">
        <v>3121</v>
      </c>
      <c r="G132" s="5" t="s">
        <v>3032</v>
      </c>
      <c r="J132" s="5" t="s">
        <v>3379</v>
      </c>
    </row>
    <row r="133" spans="1:10">
      <c r="A133" s="5">
        <v>132</v>
      </c>
      <c r="B133" s="5" t="s">
        <v>2668</v>
      </c>
      <c r="C133" s="5" t="s">
        <v>89</v>
      </c>
      <c r="D133" s="5" t="s">
        <v>3122</v>
      </c>
      <c r="E133" s="5" t="s">
        <v>3123</v>
      </c>
      <c r="F133" s="5" t="s">
        <v>3124</v>
      </c>
      <c r="G133" s="5" t="s">
        <v>2747</v>
      </c>
      <c r="J133" s="5" t="s">
        <v>3379</v>
      </c>
    </row>
    <row r="134" spans="1:10">
      <c r="A134" s="5">
        <v>133</v>
      </c>
      <c r="B134" s="5" t="s">
        <v>2668</v>
      </c>
      <c r="C134" s="5" t="s">
        <v>89</v>
      </c>
      <c r="D134" s="5" t="s">
        <v>3125</v>
      </c>
      <c r="E134" s="5" t="s">
        <v>3126</v>
      </c>
      <c r="F134" s="5" t="s">
        <v>3127</v>
      </c>
      <c r="G134" s="5" t="s">
        <v>2728</v>
      </c>
      <c r="J134" s="5" t="s">
        <v>3379</v>
      </c>
    </row>
    <row r="135" spans="1:10">
      <c r="A135" s="5">
        <v>134</v>
      </c>
      <c r="B135" s="5" t="s">
        <v>2668</v>
      </c>
      <c r="C135" s="5" t="s">
        <v>89</v>
      </c>
      <c r="D135" s="5" t="s">
        <v>3128</v>
      </c>
      <c r="E135" s="5" t="s">
        <v>3129</v>
      </c>
      <c r="F135" s="5" t="s">
        <v>3130</v>
      </c>
      <c r="G135" s="5" t="s">
        <v>2703</v>
      </c>
      <c r="J135" s="5" t="s">
        <v>3379</v>
      </c>
    </row>
    <row r="136" spans="1:10">
      <c r="A136" s="5">
        <v>135</v>
      </c>
      <c r="B136" s="5" t="s">
        <v>2668</v>
      </c>
      <c r="C136" s="5" t="s">
        <v>89</v>
      </c>
      <c r="D136" s="5" t="s">
        <v>3131</v>
      </c>
      <c r="E136" s="5" t="s">
        <v>3132</v>
      </c>
      <c r="F136" s="5" t="s">
        <v>3133</v>
      </c>
      <c r="G136" s="5" t="s">
        <v>2703</v>
      </c>
      <c r="J136" s="5" t="s">
        <v>3379</v>
      </c>
    </row>
    <row r="137" spans="1:10">
      <c r="A137" s="5">
        <v>136</v>
      </c>
      <c r="B137" s="5" t="s">
        <v>2668</v>
      </c>
      <c r="C137" s="5" t="s">
        <v>89</v>
      </c>
      <c r="D137" s="5" t="s">
        <v>3134</v>
      </c>
      <c r="E137" s="5" t="s">
        <v>3135</v>
      </c>
      <c r="F137" s="5" t="s">
        <v>3136</v>
      </c>
      <c r="G137" s="5" t="s">
        <v>3137</v>
      </c>
      <c r="J137" s="5" t="s">
        <v>3379</v>
      </c>
    </row>
    <row r="138" spans="1:10">
      <c r="A138" s="5">
        <v>137</v>
      </c>
      <c r="B138" s="5" t="s">
        <v>2668</v>
      </c>
      <c r="C138" s="5" t="s">
        <v>89</v>
      </c>
      <c r="D138" s="5" t="s">
        <v>3138</v>
      </c>
      <c r="E138" s="5" t="s">
        <v>3139</v>
      </c>
      <c r="F138" s="5" t="s">
        <v>3140</v>
      </c>
      <c r="G138" s="5" t="s">
        <v>2743</v>
      </c>
      <c r="J138" s="5" t="s">
        <v>3379</v>
      </c>
    </row>
    <row r="139" spans="1:10">
      <c r="A139" s="5">
        <v>138</v>
      </c>
      <c r="B139" s="5" t="s">
        <v>2668</v>
      </c>
      <c r="C139" s="5" t="s">
        <v>89</v>
      </c>
      <c r="D139" s="5" t="s">
        <v>3141</v>
      </c>
      <c r="E139" s="5" t="s">
        <v>3142</v>
      </c>
      <c r="F139" s="5" t="s">
        <v>3143</v>
      </c>
      <c r="G139" s="5" t="s">
        <v>2728</v>
      </c>
      <c r="J139" s="5" t="s">
        <v>3379</v>
      </c>
    </row>
    <row r="140" spans="1:10">
      <c r="A140" s="5">
        <v>139</v>
      </c>
      <c r="B140" s="5" t="s">
        <v>2668</v>
      </c>
      <c r="C140" s="5" t="s">
        <v>89</v>
      </c>
      <c r="D140" s="5" t="s">
        <v>3144</v>
      </c>
      <c r="E140" s="5" t="s">
        <v>3145</v>
      </c>
      <c r="F140" s="5" t="s">
        <v>3146</v>
      </c>
      <c r="G140" s="5" t="s">
        <v>2672</v>
      </c>
      <c r="J140" s="5" t="s">
        <v>3379</v>
      </c>
    </row>
    <row r="141" spans="1:10">
      <c r="A141" s="5">
        <v>140</v>
      </c>
      <c r="B141" s="5" t="s">
        <v>2668</v>
      </c>
      <c r="C141" s="5" t="s">
        <v>89</v>
      </c>
      <c r="D141" s="5" t="s">
        <v>3147</v>
      </c>
      <c r="E141" s="5" t="s">
        <v>3148</v>
      </c>
      <c r="F141" s="5" t="s">
        <v>3149</v>
      </c>
      <c r="G141" s="5" t="s">
        <v>2672</v>
      </c>
      <c r="J141" s="5" t="s">
        <v>3379</v>
      </c>
    </row>
    <row r="142" spans="1:10">
      <c r="A142" s="5">
        <v>141</v>
      </c>
      <c r="B142" s="5" t="s">
        <v>2668</v>
      </c>
      <c r="C142" s="5" t="s">
        <v>89</v>
      </c>
      <c r="D142" s="5" t="s">
        <v>3150</v>
      </c>
      <c r="E142" s="5" t="s">
        <v>3151</v>
      </c>
      <c r="F142" s="5" t="s">
        <v>3152</v>
      </c>
      <c r="G142" s="5" t="s">
        <v>2672</v>
      </c>
      <c r="J142" s="5" t="s">
        <v>3379</v>
      </c>
    </row>
    <row r="143" spans="1:10">
      <c r="A143" s="5">
        <v>142</v>
      </c>
      <c r="B143" s="5" t="s">
        <v>2668</v>
      </c>
      <c r="C143" s="5" t="s">
        <v>89</v>
      </c>
      <c r="D143" s="5" t="s">
        <v>3153</v>
      </c>
      <c r="E143" s="5" t="s">
        <v>3154</v>
      </c>
      <c r="F143" s="5" t="s">
        <v>3155</v>
      </c>
      <c r="G143" s="5" t="s">
        <v>2747</v>
      </c>
      <c r="J143" s="5" t="s">
        <v>3379</v>
      </c>
    </row>
    <row r="144" spans="1:10">
      <c r="A144" s="5">
        <v>143</v>
      </c>
      <c r="B144" s="5" t="s">
        <v>2668</v>
      </c>
      <c r="C144" s="5" t="s">
        <v>89</v>
      </c>
      <c r="D144" s="5" t="s">
        <v>3156</v>
      </c>
      <c r="E144" s="5" t="s">
        <v>3157</v>
      </c>
      <c r="F144" s="5" t="s">
        <v>3158</v>
      </c>
      <c r="G144" s="5" t="s">
        <v>2707</v>
      </c>
      <c r="J144" s="5" t="s">
        <v>3379</v>
      </c>
    </row>
    <row r="145" spans="1:10">
      <c r="A145" s="5">
        <v>144</v>
      </c>
      <c r="B145" s="5" t="s">
        <v>2668</v>
      </c>
      <c r="C145" s="5" t="s">
        <v>89</v>
      </c>
      <c r="D145" s="5" t="s">
        <v>3159</v>
      </c>
      <c r="E145" s="5" t="s">
        <v>3160</v>
      </c>
      <c r="F145" s="5" t="s">
        <v>3161</v>
      </c>
      <c r="G145" s="5" t="s">
        <v>2672</v>
      </c>
      <c r="J145" s="5" t="s">
        <v>3379</v>
      </c>
    </row>
    <row r="146" spans="1:10">
      <c r="A146" s="5">
        <v>145</v>
      </c>
      <c r="B146" s="5" t="s">
        <v>2668</v>
      </c>
      <c r="C146" s="5" t="s">
        <v>89</v>
      </c>
      <c r="D146" s="5" t="s">
        <v>3162</v>
      </c>
      <c r="E146" s="5" t="s">
        <v>3163</v>
      </c>
      <c r="F146" s="5" t="s">
        <v>3164</v>
      </c>
      <c r="G146" s="5" t="s">
        <v>2672</v>
      </c>
      <c r="H146" s="5" t="s">
        <v>3165</v>
      </c>
      <c r="J146" s="5" t="s">
        <v>3379</v>
      </c>
    </row>
    <row r="147" spans="1:10">
      <c r="A147" s="5">
        <v>146</v>
      </c>
      <c r="B147" s="5" t="s">
        <v>2668</v>
      </c>
      <c r="C147" s="5" t="s">
        <v>89</v>
      </c>
      <c r="D147" s="5" t="s">
        <v>3166</v>
      </c>
      <c r="E147" s="5" t="s">
        <v>3167</v>
      </c>
      <c r="F147" s="5" t="s">
        <v>3168</v>
      </c>
      <c r="G147" s="5" t="s">
        <v>3032</v>
      </c>
      <c r="H147" s="5" t="s">
        <v>3169</v>
      </c>
      <c r="J147" s="5" t="s">
        <v>3379</v>
      </c>
    </row>
    <row r="148" spans="1:10">
      <c r="A148" s="5">
        <v>147</v>
      </c>
      <c r="B148" s="5" t="s">
        <v>2668</v>
      </c>
      <c r="C148" s="5" t="s">
        <v>89</v>
      </c>
      <c r="D148" s="5" t="s">
        <v>3170</v>
      </c>
      <c r="E148" s="5" t="s">
        <v>3171</v>
      </c>
      <c r="F148" s="5" t="s">
        <v>3172</v>
      </c>
      <c r="G148" s="5" t="s">
        <v>2672</v>
      </c>
      <c r="J148" s="5" t="s">
        <v>3379</v>
      </c>
    </row>
    <row r="149" spans="1:10">
      <c r="A149" s="5">
        <v>148</v>
      </c>
      <c r="B149" s="5" t="s">
        <v>2668</v>
      </c>
      <c r="C149" s="5" t="s">
        <v>89</v>
      </c>
      <c r="D149" s="5" t="s">
        <v>3173</v>
      </c>
      <c r="E149" s="5" t="s">
        <v>3174</v>
      </c>
      <c r="F149" s="5" t="s">
        <v>3175</v>
      </c>
      <c r="G149" s="5" t="s">
        <v>3176</v>
      </c>
      <c r="J149" s="5" t="s">
        <v>3379</v>
      </c>
    </row>
    <row r="150" spans="1:10">
      <c r="A150" s="5">
        <v>149</v>
      </c>
      <c r="B150" s="5" t="s">
        <v>2668</v>
      </c>
      <c r="C150" s="5" t="s">
        <v>89</v>
      </c>
      <c r="D150" s="5" t="s">
        <v>3177</v>
      </c>
      <c r="E150" s="5" t="s">
        <v>3178</v>
      </c>
      <c r="F150" s="5" t="s">
        <v>3179</v>
      </c>
      <c r="G150" s="5" t="s">
        <v>2754</v>
      </c>
      <c r="H150" s="5" t="s">
        <v>3180</v>
      </c>
      <c r="J150" s="5" t="s">
        <v>3379</v>
      </c>
    </row>
    <row r="151" spans="1:10">
      <c r="A151" s="5">
        <v>150</v>
      </c>
      <c r="B151" s="5" t="s">
        <v>2668</v>
      </c>
      <c r="C151" s="5" t="s">
        <v>89</v>
      </c>
      <c r="D151" s="5" t="s">
        <v>3181</v>
      </c>
      <c r="E151" s="5" t="s">
        <v>3182</v>
      </c>
      <c r="F151" s="5" t="s">
        <v>3183</v>
      </c>
      <c r="G151" s="5" t="s">
        <v>2672</v>
      </c>
      <c r="J151" s="5" t="s">
        <v>3379</v>
      </c>
    </row>
    <row r="152" spans="1:10">
      <c r="A152" s="5">
        <v>151</v>
      </c>
      <c r="B152" s="5" t="s">
        <v>2668</v>
      </c>
      <c r="C152" s="5" t="s">
        <v>89</v>
      </c>
      <c r="D152" s="5" t="s">
        <v>3184</v>
      </c>
      <c r="E152" s="5" t="s">
        <v>3185</v>
      </c>
      <c r="F152" s="5" t="s">
        <v>3186</v>
      </c>
      <c r="G152" s="5" t="s">
        <v>3187</v>
      </c>
      <c r="J152" s="5" t="s">
        <v>3379</v>
      </c>
    </row>
    <row r="153" spans="1:10">
      <c r="A153" s="5">
        <v>152</v>
      </c>
      <c r="B153" s="5" t="s">
        <v>2668</v>
      </c>
      <c r="C153" s="5" t="s">
        <v>89</v>
      </c>
      <c r="D153" s="5" t="s">
        <v>3188</v>
      </c>
      <c r="E153" s="5" t="s">
        <v>3189</v>
      </c>
      <c r="F153" s="5" t="s">
        <v>3190</v>
      </c>
      <c r="G153" s="5" t="s">
        <v>3191</v>
      </c>
      <c r="J153" s="5" t="s">
        <v>3379</v>
      </c>
    </row>
    <row r="154" spans="1:10">
      <c r="A154" s="5">
        <v>153</v>
      </c>
      <c r="B154" s="5" t="s">
        <v>2668</v>
      </c>
      <c r="C154" s="5" t="s">
        <v>89</v>
      </c>
      <c r="D154" s="5" t="s">
        <v>3192</v>
      </c>
      <c r="E154" s="5" t="s">
        <v>3193</v>
      </c>
      <c r="F154" s="5" t="s">
        <v>3194</v>
      </c>
      <c r="G154" s="5" t="s">
        <v>2754</v>
      </c>
      <c r="J154" s="5" t="s">
        <v>3379</v>
      </c>
    </row>
    <row r="155" spans="1:10">
      <c r="A155" s="5">
        <v>154</v>
      </c>
      <c r="B155" s="5" t="s">
        <v>2668</v>
      </c>
      <c r="C155" s="5" t="s">
        <v>89</v>
      </c>
      <c r="D155" s="5" t="s">
        <v>3195</v>
      </c>
      <c r="E155" s="5" t="s">
        <v>3196</v>
      </c>
      <c r="F155" s="5" t="s">
        <v>3197</v>
      </c>
      <c r="G155" s="5" t="s">
        <v>2672</v>
      </c>
      <c r="J155" s="5" t="s">
        <v>3379</v>
      </c>
    </row>
    <row r="156" spans="1:10">
      <c r="A156" s="5">
        <v>155</v>
      </c>
      <c r="B156" s="5" t="s">
        <v>2668</v>
      </c>
      <c r="C156" s="5" t="s">
        <v>89</v>
      </c>
      <c r="D156" s="5" t="s">
        <v>3198</v>
      </c>
      <c r="E156" s="5" t="s">
        <v>3199</v>
      </c>
      <c r="F156" s="5" t="s">
        <v>3200</v>
      </c>
      <c r="G156" s="5" t="s">
        <v>2754</v>
      </c>
      <c r="J156" s="5" t="s">
        <v>3379</v>
      </c>
    </row>
    <row r="157" spans="1:10">
      <c r="A157" s="5">
        <v>156</v>
      </c>
      <c r="B157" s="5" t="s">
        <v>2668</v>
      </c>
      <c r="C157" s="5" t="s">
        <v>89</v>
      </c>
      <c r="D157" s="5" t="s">
        <v>3201</v>
      </c>
      <c r="E157" s="5" t="s">
        <v>3202</v>
      </c>
      <c r="F157" s="5" t="s">
        <v>3203</v>
      </c>
      <c r="G157" s="5" t="s">
        <v>2676</v>
      </c>
      <c r="J157" s="5" t="s">
        <v>3379</v>
      </c>
    </row>
    <row r="158" spans="1:10">
      <c r="A158" s="5">
        <v>157</v>
      </c>
      <c r="B158" s="5" t="s">
        <v>2668</v>
      </c>
      <c r="C158" s="5" t="s">
        <v>89</v>
      </c>
      <c r="D158" s="5" t="s">
        <v>3204</v>
      </c>
      <c r="E158" s="5" t="s">
        <v>3205</v>
      </c>
      <c r="F158" s="5" t="s">
        <v>3206</v>
      </c>
      <c r="G158" s="5" t="s">
        <v>2779</v>
      </c>
      <c r="J158" s="5" t="s">
        <v>3379</v>
      </c>
    </row>
    <row r="159" spans="1:10">
      <c r="A159" s="5">
        <v>158</v>
      </c>
      <c r="B159" s="5" t="s">
        <v>2668</v>
      </c>
      <c r="C159" s="5" t="s">
        <v>89</v>
      </c>
      <c r="D159" s="5" t="s">
        <v>3207</v>
      </c>
      <c r="E159" s="5" t="s">
        <v>3208</v>
      </c>
      <c r="F159" s="5" t="s">
        <v>3209</v>
      </c>
      <c r="G159" s="5" t="s">
        <v>2735</v>
      </c>
      <c r="J159" s="5" t="s">
        <v>3379</v>
      </c>
    </row>
    <row r="160" spans="1:10">
      <c r="A160" s="5">
        <v>159</v>
      </c>
      <c r="B160" s="5" t="s">
        <v>2668</v>
      </c>
      <c r="C160" s="5" t="s">
        <v>89</v>
      </c>
      <c r="D160" s="5" t="s">
        <v>3210</v>
      </c>
      <c r="E160" s="5" t="s">
        <v>3211</v>
      </c>
      <c r="F160" s="5" t="s">
        <v>3212</v>
      </c>
      <c r="G160" s="5" t="s">
        <v>2991</v>
      </c>
      <c r="J160" s="5" t="s">
        <v>3379</v>
      </c>
    </row>
    <row r="161" spans="1:10">
      <c r="A161" s="5">
        <v>160</v>
      </c>
      <c r="B161" s="5" t="s">
        <v>2668</v>
      </c>
      <c r="C161" s="5" t="s">
        <v>89</v>
      </c>
      <c r="D161" s="5" t="s">
        <v>3213</v>
      </c>
      <c r="E161" s="5" t="s">
        <v>3214</v>
      </c>
      <c r="F161" s="5" t="s">
        <v>3215</v>
      </c>
      <c r="G161" s="5" t="s">
        <v>2676</v>
      </c>
      <c r="J161" s="5" t="s">
        <v>3379</v>
      </c>
    </row>
    <row r="162" spans="1:10">
      <c r="A162" s="5">
        <v>161</v>
      </c>
      <c r="B162" s="5" t="s">
        <v>2668</v>
      </c>
      <c r="C162" s="5" t="s">
        <v>89</v>
      </c>
      <c r="D162" s="5" t="s">
        <v>3216</v>
      </c>
      <c r="E162" s="5" t="s">
        <v>3217</v>
      </c>
      <c r="F162" s="5" t="s">
        <v>3218</v>
      </c>
      <c r="G162" s="5" t="s">
        <v>2743</v>
      </c>
      <c r="J162" s="5" t="s">
        <v>3379</v>
      </c>
    </row>
    <row r="163" spans="1:10">
      <c r="A163" s="5">
        <v>162</v>
      </c>
      <c r="B163" s="5" t="s">
        <v>2668</v>
      </c>
      <c r="C163" s="5" t="s">
        <v>89</v>
      </c>
      <c r="D163" s="5" t="s">
        <v>3219</v>
      </c>
      <c r="E163" s="5" t="s">
        <v>3220</v>
      </c>
      <c r="F163" s="5" t="s">
        <v>3221</v>
      </c>
      <c r="G163" s="5" t="s">
        <v>2720</v>
      </c>
      <c r="J163" s="5" t="s">
        <v>3379</v>
      </c>
    </row>
    <row r="164" spans="1:10">
      <c r="A164" s="5">
        <v>163</v>
      </c>
      <c r="B164" s="5" t="s">
        <v>2668</v>
      </c>
      <c r="C164" s="5" t="s">
        <v>89</v>
      </c>
      <c r="D164" s="5" t="s">
        <v>3222</v>
      </c>
      <c r="E164" s="5" t="s">
        <v>3223</v>
      </c>
      <c r="F164" s="5" t="s">
        <v>3224</v>
      </c>
      <c r="G164" s="5" t="s">
        <v>2720</v>
      </c>
      <c r="J164" s="5" t="s">
        <v>3379</v>
      </c>
    </row>
    <row r="165" spans="1:10">
      <c r="A165" s="5">
        <v>164</v>
      </c>
      <c r="B165" s="5" t="s">
        <v>2668</v>
      </c>
      <c r="C165" s="5" t="s">
        <v>89</v>
      </c>
      <c r="D165" s="5" t="s">
        <v>3225</v>
      </c>
      <c r="E165" s="5" t="s">
        <v>3226</v>
      </c>
      <c r="F165" s="5" t="s">
        <v>3227</v>
      </c>
      <c r="G165" s="5" t="s">
        <v>2680</v>
      </c>
      <c r="J165" s="5" t="s">
        <v>3379</v>
      </c>
    </row>
    <row r="166" spans="1:10">
      <c r="A166" s="5">
        <v>165</v>
      </c>
      <c r="B166" s="5" t="s">
        <v>2668</v>
      </c>
      <c r="C166" s="5" t="s">
        <v>89</v>
      </c>
      <c r="D166" s="5" t="s">
        <v>3228</v>
      </c>
      <c r="E166" s="5" t="s">
        <v>3229</v>
      </c>
      <c r="F166" s="5" t="s">
        <v>3230</v>
      </c>
      <c r="G166" s="5" t="s">
        <v>3069</v>
      </c>
      <c r="J166" s="5" t="s">
        <v>3379</v>
      </c>
    </row>
    <row r="167" spans="1:10">
      <c r="A167" s="5">
        <v>166</v>
      </c>
      <c r="B167" s="5" t="s">
        <v>2668</v>
      </c>
      <c r="C167" s="5" t="s">
        <v>89</v>
      </c>
      <c r="D167" s="5" t="s">
        <v>3231</v>
      </c>
      <c r="E167" s="5" t="s">
        <v>3232</v>
      </c>
      <c r="F167" s="5" t="s">
        <v>3233</v>
      </c>
      <c r="G167" s="5" t="s">
        <v>3234</v>
      </c>
      <c r="J167" s="5" t="s">
        <v>3379</v>
      </c>
    </row>
    <row r="168" spans="1:10">
      <c r="A168" s="5">
        <v>167</v>
      </c>
      <c r="B168" s="5" t="s">
        <v>2668</v>
      </c>
      <c r="C168" s="5" t="s">
        <v>89</v>
      </c>
      <c r="D168" s="5" t="s">
        <v>3235</v>
      </c>
      <c r="E168" s="5" t="s">
        <v>3236</v>
      </c>
      <c r="F168" s="5" t="s">
        <v>3237</v>
      </c>
      <c r="G168" s="5" t="s">
        <v>2743</v>
      </c>
      <c r="J168" s="5" t="s">
        <v>3379</v>
      </c>
    </row>
    <row r="169" spans="1:10">
      <c r="A169" s="5">
        <v>168</v>
      </c>
      <c r="B169" s="5" t="s">
        <v>2668</v>
      </c>
      <c r="C169" s="5" t="s">
        <v>89</v>
      </c>
      <c r="D169" s="5" t="s">
        <v>3238</v>
      </c>
      <c r="E169" s="5" t="s">
        <v>3239</v>
      </c>
      <c r="F169" s="5" t="s">
        <v>3240</v>
      </c>
      <c r="G169" s="5" t="s">
        <v>3241</v>
      </c>
      <c r="J169" s="5" t="s">
        <v>3379</v>
      </c>
    </row>
    <row r="170" spans="1:10">
      <c r="A170" s="5">
        <v>169</v>
      </c>
      <c r="B170" s="5" t="s">
        <v>2668</v>
      </c>
      <c r="C170" s="5" t="s">
        <v>89</v>
      </c>
      <c r="D170" s="5" t="s">
        <v>3242</v>
      </c>
      <c r="E170" s="5" t="s">
        <v>3239</v>
      </c>
      <c r="F170" s="5" t="s">
        <v>3243</v>
      </c>
      <c r="G170" s="5" t="s">
        <v>3244</v>
      </c>
      <c r="J170" s="5" t="s">
        <v>3379</v>
      </c>
    </row>
    <row r="171" spans="1:10">
      <c r="A171" s="5">
        <v>170</v>
      </c>
      <c r="B171" s="5" t="s">
        <v>2668</v>
      </c>
      <c r="C171" s="5" t="s">
        <v>89</v>
      </c>
      <c r="D171" s="5" t="s">
        <v>3245</v>
      </c>
      <c r="E171" s="5" t="s">
        <v>3239</v>
      </c>
      <c r="F171" s="5" t="s">
        <v>3246</v>
      </c>
      <c r="G171" s="5" t="s">
        <v>2703</v>
      </c>
      <c r="J171" s="5" t="s">
        <v>3379</v>
      </c>
    </row>
    <row r="172" spans="1:10">
      <c r="A172" s="5">
        <v>171</v>
      </c>
      <c r="B172" s="5" t="s">
        <v>2668</v>
      </c>
      <c r="C172" s="5" t="s">
        <v>89</v>
      </c>
      <c r="D172" s="5" t="s">
        <v>3247</v>
      </c>
      <c r="E172" s="5" t="s">
        <v>3248</v>
      </c>
      <c r="F172" s="5" t="s">
        <v>3249</v>
      </c>
      <c r="G172" s="5" t="s">
        <v>2896</v>
      </c>
      <c r="J172" s="5" t="s">
        <v>3379</v>
      </c>
    </row>
    <row r="173" spans="1:10">
      <c r="A173" s="5">
        <v>172</v>
      </c>
      <c r="B173" s="5" t="s">
        <v>2668</v>
      </c>
      <c r="C173" s="5" t="s">
        <v>89</v>
      </c>
      <c r="D173" s="5" t="s">
        <v>3250</v>
      </c>
      <c r="E173" s="5" t="s">
        <v>3251</v>
      </c>
      <c r="F173" s="5" t="s">
        <v>3252</v>
      </c>
      <c r="G173" s="5" t="s">
        <v>2743</v>
      </c>
      <c r="J173" s="5" t="s">
        <v>3379</v>
      </c>
    </row>
    <row r="174" spans="1:10">
      <c r="A174" s="5">
        <v>173</v>
      </c>
      <c r="B174" s="5" t="s">
        <v>2668</v>
      </c>
      <c r="C174" s="5" t="s">
        <v>89</v>
      </c>
      <c r="D174" s="5" t="s">
        <v>3253</v>
      </c>
      <c r="E174" s="5" t="s">
        <v>3254</v>
      </c>
      <c r="F174" s="5" t="s">
        <v>3255</v>
      </c>
      <c r="G174" s="5" t="s">
        <v>2672</v>
      </c>
      <c r="J174" s="5" t="s">
        <v>3379</v>
      </c>
    </row>
    <row r="175" spans="1:10">
      <c r="A175" s="5">
        <v>174</v>
      </c>
      <c r="B175" s="5" t="s">
        <v>2668</v>
      </c>
      <c r="C175" s="5" t="s">
        <v>89</v>
      </c>
      <c r="D175" s="5" t="s">
        <v>3256</v>
      </c>
      <c r="E175" s="5" t="s">
        <v>3257</v>
      </c>
      <c r="F175" s="5" t="s">
        <v>3258</v>
      </c>
      <c r="G175" s="5" t="s">
        <v>3259</v>
      </c>
      <c r="J175" s="5" t="s">
        <v>3379</v>
      </c>
    </row>
    <row r="176" spans="1:10">
      <c r="A176" s="5">
        <v>175</v>
      </c>
      <c r="B176" s="5" t="s">
        <v>2668</v>
      </c>
      <c r="C176" s="5" t="s">
        <v>89</v>
      </c>
      <c r="D176" s="5" t="s">
        <v>3260</v>
      </c>
      <c r="E176" s="5" t="s">
        <v>3261</v>
      </c>
      <c r="F176" s="5" t="s">
        <v>3262</v>
      </c>
      <c r="G176" s="5" t="s">
        <v>3099</v>
      </c>
      <c r="J176" s="5" t="s">
        <v>3379</v>
      </c>
    </row>
    <row r="177" spans="1:10">
      <c r="A177" s="5">
        <v>176</v>
      </c>
      <c r="B177" s="5" t="s">
        <v>2668</v>
      </c>
      <c r="C177" s="5" t="s">
        <v>89</v>
      </c>
      <c r="D177" s="5" t="s">
        <v>3263</v>
      </c>
      <c r="E177" s="5" t="s">
        <v>3264</v>
      </c>
      <c r="F177" s="5" t="s">
        <v>3265</v>
      </c>
      <c r="G177" s="5" t="s">
        <v>2743</v>
      </c>
      <c r="J177" s="5" t="s">
        <v>3379</v>
      </c>
    </row>
    <row r="178" spans="1:10">
      <c r="A178" s="5">
        <v>177</v>
      </c>
      <c r="B178" s="5" t="s">
        <v>2668</v>
      </c>
      <c r="C178" s="5" t="s">
        <v>89</v>
      </c>
      <c r="D178" s="5" t="s">
        <v>3266</v>
      </c>
      <c r="E178" s="5" t="s">
        <v>3267</v>
      </c>
      <c r="F178" s="5" t="s">
        <v>3268</v>
      </c>
      <c r="G178" s="5" t="s">
        <v>3099</v>
      </c>
      <c r="J178" s="5" t="s">
        <v>3379</v>
      </c>
    </row>
    <row r="179" spans="1:10">
      <c r="A179" s="5">
        <v>178</v>
      </c>
      <c r="B179" s="5" t="s">
        <v>2668</v>
      </c>
      <c r="C179" s="5" t="s">
        <v>89</v>
      </c>
      <c r="D179" s="5" t="s">
        <v>3269</v>
      </c>
      <c r="E179" s="5" t="s">
        <v>3270</v>
      </c>
      <c r="F179" s="5" t="s">
        <v>3271</v>
      </c>
      <c r="G179" s="5" t="s">
        <v>2703</v>
      </c>
      <c r="J179" s="5" t="s">
        <v>3379</v>
      </c>
    </row>
    <row r="180" spans="1:10">
      <c r="A180" s="5">
        <v>179</v>
      </c>
      <c r="B180" s="5" t="s">
        <v>2668</v>
      </c>
      <c r="C180" s="5" t="s">
        <v>89</v>
      </c>
      <c r="D180" s="5" t="s">
        <v>3272</v>
      </c>
      <c r="E180" s="5" t="s">
        <v>3273</v>
      </c>
      <c r="F180" s="5" t="s">
        <v>3274</v>
      </c>
      <c r="G180" s="5" t="s">
        <v>2691</v>
      </c>
      <c r="J180" s="5" t="s">
        <v>3379</v>
      </c>
    </row>
    <row r="181" spans="1:10">
      <c r="A181" s="5">
        <v>180</v>
      </c>
      <c r="B181" s="5" t="s">
        <v>2668</v>
      </c>
      <c r="C181" s="5" t="s">
        <v>89</v>
      </c>
      <c r="D181" s="5" t="s">
        <v>3275</v>
      </c>
      <c r="E181" s="5" t="s">
        <v>3276</v>
      </c>
      <c r="F181" s="5" t="s">
        <v>3277</v>
      </c>
      <c r="G181" s="5" t="s">
        <v>2703</v>
      </c>
      <c r="J181" s="5" t="s">
        <v>3379</v>
      </c>
    </row>
    <row r="182" spans="1:10">
      <c r="A182" s="5">
        <v>181</v>
      </c>
      <c r="B182" s="5" t="s">
        <v>2668</v>
      </c>
      <c r="C182" s="5" t="s">
        <v>89</v>
      </c>
      <c r="D182" s="5" t="s">
        <v>3278</v>
      </c>
      <c r="E182" s="5" t="s">
        <v>3279</v>
      </c>
      <c r="F182" s="5" t="s">
        <v>3280</v>
      </c>
      <c r="G182" s="5" t="s">
        <v>2672</v>
      </c>
      <c r="J182" s="5" t="s">
        <v>3379</v>
      </c>
    </row>
    <row r="183" spans="1:10">
      <c r="A183" s="5">
        <v>182</v>
      </c>
      <c r="B183" s="5" t="s">
        <v>2668</v>
      </c>
      <c r="C183" s="5" t="s">
        <v>89</v>
      </c>
      <c r="D183" s="5" t="s">
        <v>3281</v>
      </c>
      <c r="E183" s="5" t="s">
        <v>3282</v>
      </c>
      <c r="F183" s="5" t="s">
        <v>3283</v>
      </c>
      <c r="G183" s="5" t="s">
        <v>3069</v>
      </c>
      <c r="J183" s="5" t="s">
        <v>3379</v>
      </c>
    </row>
    <row r="184" spans="1:10">
      <c r="A184" s="5">
        <v>183</v>
      </c>
      <c r="B184" s="5" t="s">
        <v>2668</v>
      </c>
      <c r="C184" s="5" t="s">
        <v>89</v>
      </c>
      <c r="D184" s="5" t="s">
        <v>3284</v>
      </c>
      <c r="E184" s="5" t="s">
        <v>3285</v>
      </c>
      <c r="F184" s="5" t="s">
        <v>3286</v>
      </c>
      <c r="G184" s="5" t="s">
        <v>2743</v>
      </c>
      <c r="J184" s="5" t="s">
        <v>3379</v>
      </c>
    </row>
    <row r="185" spans="1:10">
      <c r="A185" s="5">
        <v>184</v>
      </c>
      <c r="B185" s="5" t="s">
        <v>2668</v>
      </c>
      <c r="C185" s="5" t="s">
        <v>89</v>
      </c>
      <c r="D185" s="5" t="s">
        <v>3287</v>
      </c>
      <c r="E185" s="5" t="s">
        <v>3288</v>
      </c>
      <c r="F185" s="5" t="s">
        <v>3289</v>
      </c>
      <c r="G185" s="5" t="s">
        <v>2672</v>
      </c>
      <c r="J185" s="5" t="s">
        <v>3379</v>
      </c>
    </row>
    <row r="186" spans="1:10">
      <c r="A186" s="5">
        <v>185</v>
      </c>
      <c r="B186" s="5" t="s">
        <v>2668</v>
      </c>
      <c r="C186" s="5" t="s">
        <v>89</v>
      </c>
      <c r="D186" s="5" t="s">
        <v>3290</v>
      </c>
      <c r="E186" s="5" t="s">
        <v>3291</v>
      </c>
      <c r="F186" s="5" t="s">
        <v>3292</v>
      </c>
      <c r="G186" s="5" t="s">
        <v>2724</v>
      </c>
      <c r="J186" s="5" t="s">
        <v>3379</v>
      </c>
    </row>
    <row r="187" spans="1:10">
      <c r="A187" s="5">
        <v>186</v>
      </c>
      <c r="B187" s="5" t="s">
        <v>2668</v>
      </c>
      <c r="C187" s="5" t="s">
        <v>89</v>
      </c>
      <c r="D187" s="5" t="s">
        <v>3293</v>
      </c>
      <c r="E187" s="5" t="s">
        <v>3294</v>
      </c>
      <c r="F187" s="5" t="s">
        <v>3295</v>
      </c>
      <c r="G187" s="5" t="s">
        <v>2703</v>
      </c>
      <c r="J187" s="5" t="s">
        <v>3379</v>
      </c>
    </row>
    <row r="188" spans="1:10">
      <c r="A188" s="5">
        <v>187</v>
      </c>
      <c r="B188" s="5" t="s">
        <v>2668</v>
      </c>
      <c r="C188" s="5" t="s">
        <v>89</v>
      </c>
      <c r="D188" s="5" t="s">
        <v>3296</v>
      </c>
      <c r="E188" s="5" t="s">
        <v>3297</v>
      </c>
      <c r="F188" s="5" t="s">
        <v>3298</v>
      </c>
      <c r="G188" s="5" t="s">
        <v>2779</v>
      </c>
      <c r="J188" s="5" t="s">
        <v>3379</v>
      </c>
    </row>
    <row r="189" spans="1:10">
      <c r="A189" s="5">
        <v>188</v>
      </c>
      <c r="B189" s="5" t="s">
        <v>2668</v>
      </c>
      <c r="C189" s="5" t="s">
        <v>89</v>
      </c>
      <c r="D189" s="5" t="s">
        <v>3299</v>
      </c>
      <c r="E189" s="5" t="s">
        <v>3300</v>
      </c>
      <c r="F189" s="5" t="s">
        <v>3301</v>
      </c>
      <c r="G189" s="5" t="s">
        <v>2728</v>
      </c>
      <c r="J189" s="5" t="s">
        <v>3379</v>
      </c>
    </row>
    <row r="190" spans="1:10">
      <c r="A190" s="5">
        <v>189</v>
      </c>
      <c r="B190" s="5" t="s">
        <v>2668</v>
      </c>
      <c r="C190" s="5" t="s">
        <v>89</v>
      </c>
      <c r="D190" s="5" t="s">
        <v>3302</v>
      </c>
      <c r="E190" s="5" t="s">
        <v>3303</v>
      </c>
      <c r="F190" s="5" t="s">
        <v>3304</v>
      </c>
      <c r="G190" s="5" t="s">
        <v>2739</v>
      </c>
      <c r="J190" s="5" t="s">
        <v>3379</v>
      </c>
    </row>
    <row r="191" spans="1:10">
      <c r="A191" s="5">
        <v>190</v>
      </c>
      <c r="B191" s="5" t="s">
        <v>2668</v>
      </c>
      <c r="C191" s="5" t="s">
        <v>89</v>
      </c>
      <c r="D191" s="5" t="s">
        <v>3305</v>
      </c>
      <c r="E191" s="5" t="s">
        <v>3306</v>
      </c>
      <c r="F191" s="5" t="s">
        <v>3307</v>
      </c>
      <c r="G191" s="5" t="s">
        <v>2695</v>
      </c>
      <c r="J191" s="5" t="s">
        <v>3379</v>
      </c>
    </row>
    <row r="192" spans="1:10">
      <c r="A192" s="5">
        <v>191</v>
      </c>
      <c r="B192" s="5" t="s">
        <v>2668</v>
      </c>
      <c r="C192" s="5" t="s">
        <v>89</v>
      </c>
      <c r="D192" s="5" t="s">
        <v>3308</v>
      </c>
      <c r="E192" s="5" t="s">
        <v>3309</v>
      </c>
      <c r="F192" s="5" t="s">
        <v>3310</v>
      </c>
      <c r="G192" s="5" t="s">
        <v>3012</v>
      </c>
      <c r="J192" s="5" t="s">
        <v>3379</v>
      </c>
    </row>
    <row r="193" spans="1:10">
      <c r="A193" s="5">
        <v>192</v>
      </c>
      <c r="B193" s="5" t="s">
        <v>2668</v>
      </c>
      <c r="C193" s="5" t="s">
        <v>89</v>
      </c>
      <c r="D193" s="5" t="s">
        <v>3311</v>
      </c>
      <c r="E193" s="5" t="s">
        <v>3312</v>
      </c>
      <c r="F193" s="5" t="s">
        <v>3313</v>
      </c>
      <c r="G193" s="5" t="s">
        <v>3241</v>
      </c>
      <c r="J193" s="5" t="s">
        <v>3379</v>
      </c>
    </row>
    <row r="194" spans="1:10">
      <c r="A194" s="5">
        <v>193</v>
      </c>
      <c r="B194" s="5" t="s">
        <v>2668</v>
      </c>
      <c r="C194" s="5" t="s">
        <v>89</v>
      </c>
      <c r="D194" s="5" t="s">
        <v>3314</v>
      </c>
      <c r="E194" s="5" t="s">
        <v>3315</v>
      </c>
      <c r="F194" s="5" t="s">
        <v>3316</v>
      </c>
      <c r="G194" s="5" t="s">
        <v>3099</v>
      </c>
      <c r="J194" s="5" t="s">
        <v>3379</v>
      </c>
    </row>
    <row r="195" spans="1:10">
      <c r="A195" s="5">
        <v>194</v>
      </c>
      <c r="B195" s="5" t="s">
        <v>2668</v>
      </c>
      <c r="C195" s="5" t="s">
        <v>89</v>
      </c>
      <c r="D195" s="5" t="s">
        <v>3317</v>
      </c>
      <c r="E195" s="5" t="s">
        <v>3318</v>
      </c>
      <c r="F195" s="5" t="s">
        <v>3319</v>
      </c>
      <c r="G195" s="5" t="s">
        <v>2728</v>
      </c>
      <c r="J195" s="5" t="s">
        <v>3379</v>
      </c>
    </row>
    <row r="196" spans="1:10">
      <c r="A196" s="5">
        <v>195</v>
      </c>
      <c r="B196" s="5" t="s">
        <v>2668</v>
      </c>
      <c r="C196" s="5" t="s">
        <v>89</v>
      </c>
      <c r="D196" s="5" t="s">
        <v>3320</v>
      </c>
      <c r="E196" s="5" t="s">
        <v>3321</v>
      </c>
      <c r="F196" s="5" t="s">
        <v>3322</v>
      </c>
      <c r="G196" s="5" t="s">
        <v>3323</v>
      </c>
      <c r="J196" s="5" t="s">
        <v>3379</v>
      </c>
    </row>
    <row r="197" spans="1:10">
      <c r="A197" s="5">
        <v>196</v>
      </c>
      <c r="B197" s="5" t="s">
        <v>2668</v>
      </c>
      <c r="C197" s="5" t="s">
        <v>89</v>
      </c>
      <c r="D197" s="5" t="s">
        <v>3324</v>
      </c>
      <c r="E197" s="5" t="s">
        <v>3325</v>
      </c>
      <c r="F197" s="5" t="s">
        <v>3326</v>
      </c>
      <c r="G197" s="5" t="s">
        <v>3032</v>
      </c>
      <c r="J197" s="5" t="s">
        <v>3379</v>
      </c>
    </row>
    <row r="198" spans="1:10">
      <c r="A198" s="5">
        <v>197</v>
      </c>
      <c r="B198" s="5" t="s">
        <v>2668</v>
      </c>
      <c r="C198" s="5" t="s">
        <v>89</v>
      </c>
      <c r="D198" s="5" t="s">
        <v>3327</v>
      </c>
      <c r="E198" s="5" t="s">
        <v>3325</v>
      </c>
      <c r="F198" s="5" t="s">
        <v>3326</v>
      </c>
      <c r="G198" s="5" t="s">
        <v>2687</v>
      </c>
      <c r="J198" s="5" t="s">
        <v>3379</v>
      </c>
    </row>
    <row r="199" spans="1:10">
      <c r="A199" s="5">
        <v>198</v>
      </c>
      <c r="B199" s="5" t="s">
        <v>2668</v>
      </c>
      <c r="C199" s="5" t="s">
        <v>89</v>
      </c>
      <c r="D199" s="5" t="s">
        <v>3328</v>
      </c>
      <c r="E199" s="5" t="s">
        <v>3329</v>
      </c>
      <c r="F199" s="5" t="s">
        <v>3330</v>
      </c>
      <c r="G199" s="5" t="s">
        <v>2687</v>
      </c>
      <c r="J199" s="5" t="s">
        <v>3379</v>
      </c>
    </row>
    <row r="200" spans="1:10">
      <c r="A200" s="5">
        <v>199</v>
      </c>
      <c r="B200" s="5" t="s">
        <v>2668</v>
      </c>
      <c r="C200" s="5" t="s">
        <v>89</v>
      </c>
      <c r="D200" s="5" t="s">
        <v>3331</v>
      </c>
      <c r="E200" s="5" t="s">
        <v>3332</v>
      </c>
      <c r="F200" s="5" t="s">
        <v>2842</v>
      </c>
      <c r="G200" s="5" t="s">
        <v>3333</v>
      </c>
      <c r="J200" s="5" t="s">
        <v>3379</v>
      </c>
    </row>
    <row r="201" spans="1:10">
      <c r="A201" s="5">
        <v>200</v>
      </c>
      <c r="B201" s="5" t="s">
        <v>2668</v>
      </c>
      <c r="C201" s="5" t="s">
        <v>89</v>
      </c>
      <c r="D201" s="5" t="s">
        <v>3334</v>
      </c>
      <c r="E201" s="5" t="s">
        <v>3335</v>
      </c>
      <c r="F201" s="5" t="s">
        <v>3336</v>
      </c>
      <c r="G201" s="5" t="s">
        <v>2728</v>
      </c>
      <c r="J201" s="5" t="s">
        <v>3379</v>
      </c>
    </row>
    <row r="202" spans="1:10">
      <c r="A202" s="5">
        <v>201</v>
      </c>
      <c r="B202" s="5" t="s">
        <v>2668</v>
      </c>
      <c r="C202" s="5" t="s">
        <v>89</v>
      </c>
      <c r="D202" s="5" t="s">
        <v>3337</v>
      </c>
      <c r="E202" s="5" t="s">
        <v>3338</v>
      </c>
      <c r="F202" s="5" t="s">
        <v>3339</v>
      </c>
      <c r="G202" s="5" t="s">
        <v>3340</v>
      </c>
      <c r="J202" s="5" t="s">
        <v>3379</v>
      </c>
    </row>
    <row r="203" spans="1:10">
      <c r="A203" s="5">
        <v>202</v>
      </c>
      <c r="B203" s="5" t="s">
        <v>2668</v>
      </c>
      <c r="C203" s="5" t="s">
        <v>89</v>
      </c>
      <c r="D203" s="5" t="s">
        <v>3341</v>
      </c>
      <c r="E203" s="5" t="s">
        <v>3342</v>
      </c>
      <c r="F203" s="5" t="s">
        <v>3343</v>
      </c>
      <c r="G203" s="5" t="s">
        <v>2672</v>
      </c>
      <c r="J203" s="5" t="s">
        <v>3379</v>
      </c>
    </row>
    <row r="204" spans="1:10">
      <c r="A204" s="5">
        <v>203</v>
      </c>
      <c r="B204" s="5" t="s">
        <v>2668</v>
      </c>
      <c r="C204" s="5" t="s">
        <v>89</v>
      </c>
      <c r="D204" s="5" t="s">
        <v>3344</v>
      </c>
      <c r="E204" s="5" t="s">
        <v>3345</v>
      </c>
      <c r="F204" s="5" t="s">
        <v>3346</v>
      </c>
      <c r="G204" s="5" t="s">
        <v>2672</v>
      </c>
      <c r="J204" s="5" t="s">
        <v>3379</v>
      </c>
    </row>
    <row r="205" spans="1:10">
      <c r="A205" s="5">
        <v>204</v>
      </c>
      <c r="B205" s="5" t="s">
        <v>2668</v>
      </c>
      <c r="C205" s="5" t="s">
        <v>89</v>
      </c>
      <c r="D205" s="5" t="s">
        <v>3347</v>
      </c>
      <c r="E205" s="5" t="s">
        <v>3348</v>
      </c>
      <c r="F205" s="5" t="s">
        <v>3349</v>
      </c>
      <c r="G205" s="5" t="s">
        <v>2743</v>
      </c>
      <c r="J205" s="5" t="s">
        <v>3379</v>
      </c>
    </row>
    <row r="206" spans="1:10">
      <c r="A206" s="5">
        <v>205</v>
      </c>
      <c r="B206" s="5" t="s">
        <v>2668</v>
      </c>
      <c r="C206" s="5" t="s">
        <v>89</v>
      </c>
      <c r="D206" s="5" t="s">
        <v>3350</v>
      </c>
      <c r="E206" s="5" t="s">
        <v>3351</v>
      </c>
      <c r="F206" s="5" t="s">
        <v>3352</v>
      </c>
      <c r="G206" s="5" t="s">
        <v>3353</v>
      </c>
      <c r="J206" s="5" t="s">
        <v>3379</v>
      </c>
    </row>
    <row r="207" spans="1:10">
      <c r="A207" s="5">
        <v>206</v>
      </c>
      <c r="B207" s="5" t="s">
        <v>2668</v>
      </c>
      <c r="C207" s="5" t="s">
        <v>89</v>
      </c>
      <c r="D207" s="5" t="s">
        <v>3354</v>
      </c>
      <c r="E207" s="5" t="s">
        <v>3355</v>
      </c>
      <c r="F207" s="5" t="s">
        <v>3356</v>
      </c>
      <c r="G207" s="5" t="s">
        <v>2672</v>
      </c>
      <c r="J207" s="5" t="s">
        <v>3379</v>
      </c>
    </row>
    <row r="208" spans="1:10">
      <c r="A208" s="5">
        <v>207</v>
      </c>
      <c r="B208" s="5" t="s">
        <v>2668</v>
      </c>
      <c r="C208" s="5" t="s">
        <v>89</v>
      </c>
      <c r="D208" s="5" t="s">
        <v>3357</v>
      </c>
      <c r="E208" s="5" t="s">
        <v>3358</v>
      </c>
      <c r="F208" s="5" t="s">
        <v>3359</v>
      </c>
      <c r="G208" s="5" t="s">
        <v>2735</v>
      </c>
      <c r="J208" s="5" t="s">
        <v>3379</v>
      </c>
    </row>
    <row r="209" spans="1:10">
      <c r="A209" s="5">
        <v>208</v>
      </c>
      <c r="B209" s="5" t="s">
        <v>2668</v>
      </c>
      <c r="C209" s="5" t="s">
        <v>89</v>
      </c>
      <c r="D209" s="5" t="s">
        <v>3360</v>
      </c>
      <c r="E209" s="5" t="s">
        <v>3361</v>
      </c>
      <c r="F209" s="5" t="s">
        <v>3362</v>
      </c>
      <c r="G209" s="5" t="s">
        <v>3363</v>
      </c>
      <c r="J209" s="5" t="s">
        <v>3379</v>
      </c>
    </row>
    <row r="210" spans="1:10">
      <c r="A210" s="5">
        <v>209</v>
      </c>
      <c r="B210" s="5" t="s">
        <v>2668</v>
      </c>
      <c r="C210" s="5" t="s">
        <v>89</v>
      </c>
      <c r="D210" s="5" t="s">
        <v>3364</v>
      </c>
      <c r="E210" s="5" t="s">
        <v>3365</v>
      </c>
      <c r="F210" s="5" t="s">
        <v>3366</v>
      </c>
      <c r="G210" s="5" t="s">
        <v>3367</v>
      </c>
      <c r="J210" s="5" t="s">
        <v>3379</v>
      </c>
    </row>
    <row r="211" spans="1:10">
      <c r="A211" s="5">
        <v>210</v>
      </c>
      <c r="B211" s="5" t="s">
        <v>2668</v>
      </c>
      <c r="C211" s="5" t="s">
        <v>89</v>
      </c>
      <c r="D211" s="5" t="s">
        <v>3368</v>
      </c>
      <c r="E211" s="5" t="s">
        <v>3369</v>
      </c>
      <c r="F211" s="5" t="s">
        <v>3370</v>
      </c>
      <c r="G211" s="5" t="s">
        <v>3371</v>
      </c>
      <c r="J211" s="5" t="s">
        <v>3379</v>
      </c>
    </row>
    <row r="212" spans="1:10">
      <c r="A212" s="5">
        <v>211</v>
      </c>
      <c r="B212" s="5" t="s">
        <v>2668</v>
      </c>
      <c r="C212" s="5" t="s">
        <v>89</v>
      </c>
      <c r="D212" s="5" t="s">
        <v>3372</v>
      </c>
      <c r="E212" s="5" t="s">
        <v>3373</v>
      </c>
      <c r="F212" s="5" t="s">
        <v>3352</v>
      </c>
      <c r="G212" s="5" t="s">
        <v>3374</v>
      </c>
      <c r="J212" s="5" t="s">
        <v>3379</v>
      </c>
    </row>
    <row r="213" spans="1:10">
      <c r="A213" s="5">
        <v>212</v>
      </c>
      <c r="B213" s="5" t="s">
        <v>2668</v>
      </c>
      <c r="C213" s="5" t="s">
        <v>89</v>
      </c>
      <c r="D213" s="5" t="s">
        <v>3375</v>
      </c>
      <c r="E213" s="5" t="s">
        <v>3376</v>
      </c>
      <c r="F213" s="5" t="s">
        <v>3377</v>
      </c>
      <c r="G213" s="5" t="s">
        <v>3378</v>
      </c>
      <c r="J213" s="5" t="s">
        <v>3379</v>
      </c>
    </row>
  </sheetData>
  <sheetProtection formatColumns="0" formatRows="0"/>
  <phoneticPr fontId="9" type="noConversion"/>
  <pageMargins left="0.75" right="0.75" top="1" bottom="1" header="0.5" footer="0.5"/>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RowHeight="11.25"/>
  <cols>
    <col min="1" max="16384" width="9.140625" style="3"/>
  </cols>
  <sheetData/>
  <phoneticPr fontId="9" type="noConversion"/>
  <pageMargins left="0.75" right="0.75" top="1" bottom="1" header="0.5" footer="0.5"/>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indexed="47"/>
  </sheetPr>
  <dimension ref="A1"/>
  <sheetViews>
    <sheetView showGridLines="0" zoomScaleNormal="100" workbookViewId="0"/>
  </sheetViews>
  <sheetFormatPr defaultRowHeight="12.75"/>
  <cols>
    <col min="1" max="16384" width="9.140625" style="51"/>
  </cols>
  <sheetData/>
  <sheetProtection formatColumns="0" formatRows="0"/>
  <phoneticPr fontId="9" type="noConversion"/>
  <pageMargins left="0.75" right="0.75" top="1" bottom="1" header="0.5" footer="0.5"/>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RowHeight="11.25"/>
  <cols>
    <col min="1" max="16384" width="9.140625" style="3"/>
  </cols>
  <sheetData/>
  <sheetProtection formatColumns="0" formatRows="0"/>
  <phoneticPr fontId="10" type="noConversion"/>
  <pageMargins left="0.75" right="0.75" top="1" bottom="1" header="0.5" footer="0.5"/>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RowHeight="11.25"/>
  <cols>
    <col min="1" max="16384" width="9.140625" style="3"/>
  </cols>
  <sheetData/>
  <sheetProtection formatColumns="0" formatRows="0"/>
  <pageMargins left="0.75" right="0.75" top="1" bottom="1" header="0.5" footer="0.5"/>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1:A424"/>
  <sheetViews>
    <sheetView showGridLines="0" zoomScaleNormal="100" workbookViewId="0"/>
  </sheetViews>
  <sheetFormatPr defaultRowHeight="11.25"/>
  <sheetData>
    <row r="1" spans="1:1">
      <c r="A1" s="3"/>
    </row>
    <row r="12" spans="1:1" ht="1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honeticPr fontId="9" type="noConversion"/>
  <pageMargins left="0.75" right="0.75" top="1" bottom="1" header="0.5" footer="0.5"/>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A1"/>
  <sheetViews>
    <sheetView showGridLines="0" zoomScaleNormal="100" workbookViewId="0"/>
  </sheetViews>
  <sheetFormatPr defaultRowHeight="11.25"/>
  <sheetData>
    <row r="1" spans="1:1">
      <c r="A1" s="3"/>
    </row>
  </sheetData>
  <phoneticPr fontId="9" type="noConversion"/>
  <pageMargins left="0.75" right="0.75" top="1" bottom="1" header="0.5" footer="0.5"/>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RowHeight="11.25"/>
  <cols>
    <col min="1" max="16384" width="9.140625" style="121"/>
  </cols>
  <sheetData>
    <row r="1" spans="1:1">
      <c r="A1" s="183"/>
    </row>
  </sheetData>
  <phoneticPr fontId="9" type="noConversion"/>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workbookViewId="0"/>
  </sheetViews>
  <sheetFormatPr defaultRowHeight="11.25"/>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958"/>
  <sheetViews>
    <sheetView showGridLines="0" zoomScaleNormal="100" workbookViewId="0"/>
  </sheetViews>
  <sheetFormatPr defaultRowHeight="11.25"/>
  <cols>
    <col min="1" max="1" width="9.140625" style="1071"/>
  </cols>
  <sheetData>
    <row r="1" spans="1:4">
      <c r="A1" s="1071" t="s">
        <v>2644</v>
      </c>
      <c r="B1" t="s">
        <v>491</v>
      </c>
      <c r="C1" t="s">
        <v>492</v>
      </c>
      <c r="D1" t="s">
        <v>2643</v>
      </c>
    </row>
    <row r="2" spans="1:4">
      <c r="A2" s="1071">
        <v>1</v>
      </c>
      <c r="B2" t="s">
        <v>763</v>
      </c>
      <c r="C2" t="s">
        <v>763</v>
      </c>
      <c r="D2" t="s">
        <v>764</v>
      </c>
    </row>
    <row r="3" spans="1:4">
      <c r="A3" s="1071">
        <v>2</v>
      </c>
      <c r="B3" t="s">
        <v>763</v>
      </c>
      <c r="C3" t="s">
        <v>765</v>
      </c>
      <c r="D3" t="s">
        <v>766</v>
      </c>
    </row>
    <row r="4" spans="1:4">
      <c r="A4" s="1071">
        <v>3</v>
      </c>
      <c r="B4" t="s">
        <v>763</v>
      </c>
      <c r="C4" t="s">
        <v>767</v>
      </c>
      <c r="D4" t="s">
        <v>768</v>
      </c>
    </row>
    <row r="5" spans="1:4">
      <c r="A5" s="1071">
        <v>4</v>
      </c>
      <c r="B5" t="s">
        <v>763</v>
      </c>
      <c r="C5" t="s">
        <v>769</v>
      </c>
      <c r="D5" t="s">
        <v>770</v>
      </c>
    </row>
    <row r="6" spans="1:4">
      <c r="A6" s="1071">
        <v>5</v>
      </c>
      <c r="B6" t="s">
        <v>763</v>
      </c>
      <c r="C6" t="s">
        <v>771</v>
      </c>
      <c r="D6" t="s">
        <v>772</v>
      </c>
    </row>
    <row r="7" spans="1:4">
      <c r="A7" s="1071">
        <v>6</v>
      </c>
      <c r="B7" t="s">
        <v>763</v>
      </c>
      <c r="C7" t="s">
        <v>773</v>
      </c>
      <c r="D7" t="s">
        <v>774</v>
      </c>
    </row>
    <row r="8" spans="1:4">
      <c r="A8" s="1071">
        <v>7</v>
      </c>
      <c r="B8" t="s">
        <v>763</v>
      </c>
      <c r="C8" t="s">
        <v>775</v>
      </c>
      <c r="D8" t="s">
        <v>776</v>
      </c>
    </row>
    <row r="9" spans="1:4">
      <c r="A9" s="1071">
        <v>8</v>
      </c>
      <c r="B9" t="s">
        <v>763</v>
      </c>
      <c r="C9" t="s">
        <v>777</v>
      </c>
      <c r="D9" t="s">
        <v>778</v>
      </c>
    </row>
    <row r="10" spans="1:4">
      <c r="A10" s="1071">
        <v>9</v>
      </c>
      <c r="B10" t="s">
        <v>763</v>
      </c>
      <c r="C10" t="s">
        <v>779</v>
      </c>
      <c r="D10" t="s">
        <v>780</v>
      </c>
    </row>
    <row r="11" spans="1:4">
      <c r="A11" s="1071">
        <v>10</v>
      </c>
      <c r="B11" t="s">
        <v>763</v>
      </c>
      <c r="C11" t="s">
        <v>781</v>
      </c>
      <c r="D11" t="s">
        <v>782</v>
      </c>
    </row>
    <row r="12" spans="1:4">
      <c r="A12" s="1071">
        <v>11</v>
      </c>
      <c r="B12" t="s">
        <v>763</v>
      </c>
      <c r="C12" t="s">
        <v>783</v>
      </c>
      <c r="D12" t="s">
        <v>784</v>
      </c>
    </row>
    <row r="13" spans="1:4">
      <c r="A13" s="1071">
        <v>12</v>
      </c>
      <c r="B13" t="s">
        <v>763</v>
      </c>
      <c r="C13" t="s">
        <v>785</v>
      </c>
      <c r="D13" t="s">
        <v>786</v>
      </c>
    </row>
    <row r="14" spans="1:4">
      <c r="A14" s="1071">
        <v>13</v>
      </c>
      <c r="B14" t="s">
        <v>763</v>
      </c>
      <c r="C14" t="s">
        <v>787</v>
      </c>
      <c r="D14" t="s">
        <v>788</v>
      </c>
    </row>
    <row r="15" spans="1:4">
      <c r="A15" s="1071">
        <v>14</v>
      </c>
      <c r="B15" t="s">
        <v>763</v>
      </c>
      <c r="C15" t="s">
        <v>789</v>
      </c>
      <c r="D15" t="s">
        <v>790</v>
      </c>
    </row>
    <row r="16" spans="1:4">
      <c r="A16" s="1071">
        <v>15</v>
      </c>
      <c r="B16" t="s">
        <v>763</v>
      </c>
      <c r="C16" t="s">
        <v>791</v>
      </c>
      <c r="D16" t="s">
        <v>792</v>
      </c>
    </row>
    <row r="17" spans="1:4">
      <c r="A17" s="1071">
        <v>16</v>
      </c>
      <c r="B17" t="s">
        <v>763</v>
      </c>
      <c r="C17" t="s">
        <v>793</v>
      </c>
      <c r="D17" t="s">
        <v>794</v>
      </c>
    </row>
    <row r="18" spans="1:4">
      <c r="A18" s="1071">
        <v>17</v>
      </c>
      <c r="B18" t="s">
        <v>763</v>
      </c>
      <c r="C18" t="s">
        <v>795</v>
      </c>
      <c r="D18" t="s">
        <v>796</v>
      </c>
    </row>
    <row r="19" spans="1:4">
      <c r="A19" s="1071">
        <v>18</v>
      </c>
      <c r="B19" t="s">
        <v>763</v>
      </c>
      <c r="C19" t="s">
        <v>797</v>
      </c>
      <c r="D19" t="s">
        <v>798</v>
      </c>
    </row>
    <row r="20" spans="1:4">
      <c r="A20" s="1071">
        <v>19</v>
      </c>
      <c r="B20" t="s">
        <v>763</v>
      </c>
      <c r="C20" t="s">
        <v>799</v>
      </c>
      <c r="D20" t="s">
        <v>800</v>
      </c>
    </row>
    <row r="21" spans="1:4">
      <c r="A21" s="1071">
        <v>20</v>
      </c>
      <c r="B21" t="s">
        <v>763</v>
      </c>
      <c r="C21" t="s">
        <v>801</v>
      </c>
      <c r="D21" t="s">
        <v>802</v>
      </c>
    </row>
    <row r="22" spans="1:4">
      <c r="A22" s="1071">
        <v>21</v>
      </c>
      <c r="B22" t="s">
        <v>763</v>
      </c>
      <c r="C22" t="s">
        <v>803</v>
      </c>
      <c r="D22" t="s">
        <v>804</v>
      </c>
    </row>
    <row r="23" spans="1:4">
      <c r="A23" s="1071">
        <v>22</v>
      </c>
      <c r="B23" t="s">
        <v>763</v>
      </c>
      <c r="C23" t="s">
        <v>805</v>
      </c>
      <c r="D23" t="s">
        <v>806</v>
      </c>
    </row>
    <row r="24" spans="1:4">
      <c r="A24" s="1071">
        <v>23</v>
      </c>
      <c r="B24" t="s">
        <v>763</v>
      </c>
      <c r="C24" t="s">
        <v>807</v>
      </c>
      <c r="D24" t="s">
        <v>808</v>
      </c>
    </row>
    <row r="25" spans="1:4">
      <c r="A25" s="1071">
        <v>24</v>
      </c>
      <c r="B25" t="s">
        <v>809</v>
      </c>
      <c r="C25" t="s">
        <v>811</v>
      </c>
      <c r="D25" t="s">
        <v>812</v>
      </c>
    </row>
    <row r="26" spans="1:4">
      <c r="A26" s="1071">
        <v>25</v>
      </c>
      <c r="B26" t="s">
        <v>809</v>
      </c>
      <c r="C26" t="s">
        <v>809</v>
      </c>
      <c r="D26" t="s">
        <v>810</v>
      </c>
    </row>
    <row r="27" spans="1:4">
      <c r="A27" s="1071">
        <v>26</v>
      </c>
      <c r="B27" t="s">
        <v>809</v>
      </c>
      <c r="C27" t="s">
        <v>813</v>
      </c>
      <c r="D27" t="s">
        <v>814</v>
      </c>
    </row>
    <row r="28" spans="1:4">
      <c r="A28" s="1071">
        <v>27</v>
      </c>
      <c r="B28" t="s">
        <v>809</v>
      </c>
      <c r="C28" t="s">
        <v>815</v>
      </c>
      <c r="D28" t="s">
        <v>816</v>
      </c>
    </row>
    <row r="29" spans="1:4">
      <c r="A29" s="1071">
        <v>28</v>
      </c>
      <c r="B29" t="s">
        <v>809</v>
      </c>
      <c r="C29" t="s">
        <v>817</v>
      </c>
      <c r="D29" t="s">
        <v>818</v>
      </c>
    </row>
    <row r="30" spans="1:4">
      <c r="A30" s="1071">
        <v>29</v>
      </c>
      <c r="B30" t="s">
        <v>809</v>
      </c>
      <c r="C30" t="s">
        <v>819</v>
      </c>
      <c r="D30" t="s">
        <v>820</v>
      </c>
    </row>
    <row r="31" spans="1:4">
      <c r="A31" s="1071">
        <v>30</v>
      </c>
      <c r="B31" t="s">
        <v>809</v>
      </c>
      <c r="C31" t="s">
        <v>821</v>
      </c>
      <c r="D31" t="s">
        <v>822</v>
      </c>
    </row>
    <row r="32" spans="1:4">
      <c r="A32" s="1071">
        <v>31</v>
      </c>
      <c r="B32" t="s">
        <v>809</v>
      </c>
      <c r="C32" t="s">
        <v>823</v>
      </c>
      <c r="D32" t="s">
        <v>824</v>
      </c>
    </row>
    <row r="33" spans="1:4">
      <c r="A33" s="1071">
        <v>32</v>
      </c>
      <c r="B33" t="s">
        <v>809</v>
      </c>
      <c r="C33" t="s">
        <v>825</v>
      </c>
      <c r="D33" t="s">
        <v>826</v>
      </c>
    </row>
    <row r="34" spans="1:4">
      <c r="A34" s="1071">
        <v>33</v>
      </c>
      <c r="B34" t="s">
        <v>809</v>
      </c>
      <c r="C34" t="s">
        <v>827</v>
      </c>
      <c r="D34" t="s">
        <v>828</v>
      </c>
    </row>
    <row r="35" spans="1:4">
      <c r="A35" s="1071">
        <v>34</v>
      </c>
      <c r="B35" t="s">
        <v>809</v>
      </c>
      <c r="C35" t="s">
        <v>829</v>
      </c>
      <c r="D35" t="s">
        <v>830</v>
      </c>
    </row>
    <row r="36" spans="1:4">
      <c r="A36" s="1071">
        <v>35</v>
      </c>
      <c r="B36" t="s">
        <v>809</v>
      </c>
      <c r="C36" t="s">
        <v>831</v>
      </c>
      <c r="D36" t="s">
        <v>832</v>
      </c>
    </row>
    <row r="37" spans="1:4">
      <c r="A37" s="1071">
        <v>36</v>
      </c>
      <c r="B37" t="s">
        <v>809</v>
      </c>
      <c r="C37" t="s">
        <v>833</v>
      </c>
      <c r="D37" t="s">
        <v>834</v>
      </c>
    </row>
    <row r="38" spans="1:4">
      <c r="A38" s="1071">
        <v>37</v>
      </c>
      <c r="B38" t="s">
        <v>809</v>
      </c>
      <c r="C38" t="s">
        <v>835</v>
      </c>
      <c r="D38" t="s">
        <v>836</v>
      </c>
    </row>
    <row r="39" spans="1:4">
      <c r="A39" s="1071">
        <v>38</v>
      </c>
      <c r="B39" t="s">
        <v>809</v>
      </c>
      <c r="C39" t="s">
        <v>837</v>
      </c>
      <c r="D39" t="s">
        <v>838</v>
      </c>
    </row>
    <row r="40" spans="1:4">
      <c r="A40" s="1071">
        <v>39</v>
      </c>
      <c r="B40" t="s">
        <v>809</v>
      </c>
      <c r="C40" t="s">
        <v>839</v>
      </c>
      <c r="D40" t="s">
        <v>840</v>
      </c>
    </row>
    <row r="41" spans="1:4">
      <c r="A41" s="1071">
        <v>40</v>
      </c>
      <c r="B41" t="s">
        <v>809</v>
      </c>
      <c r="C41" t="s">
        <v>841</v>
      </c>
      <c r="D41" t="s">
        <v>842</v>
      </c>
    </row>
    <row r="42" spans="1:4">
      <c r="A42" s="1071">
        <v>41</v>
      </c>
      <c r="B42" t="s">
        <v>809</v>
      </c>
      <c r="C42" t="s">
        <v>843</v>
      </c>
      <c r="D42" t="s">
        <v>844</v>
      </c>
    </row>
    <row r="43" spans="1:4">
      <c r="A43" s="1071">
        <v>42</v>
      </c>
      <c r="B43" t="s">
        <v>809</v>
      </c>
      <c r="C43" t="s">
        <v>845</v>
      </c>
      <c r="D43" t="s">
        <v>846</v>
      </c>
    </row>
    <row r="44" spans="1:4">
      <c r="A44" s="1071">
        <v>43</v>
      </c>
      <c r="B44" t="s">
        <v>809</v>
      </c>
      <c r="C44" t="s">
        <v>847</v>
      </c>
      <c r="D44" t="s">
        <v>848</v>
      </c>
    </row>
    <row r="45" spans="1:4">
      <c r="A45" s="1071">
        <v>44</v>
      </c>
      <c r="B45" t="s">
        <v>809</v>
      </c>
      <c r="C45" t="s">
        <v>849</v>
      </c>
      <c r="D45" t="s">
        <v>850</v>
      </c>
    </row>
    <row r="46" spans="1:4">
      <c r="A46" s="1071">
        <v>45</v>
      </c>
      <c r="B46" t="s">
        <v>809</v>
      </c>
      <c r="C46" t="s">
        <v>851</v>
      </c>
      <c r="D46" t="s">
        <v>852</v>
      </c>
    </row>
    <row r="47" spans="1:4">
      <c r="A47" s="1071">
        <v>46</v>
      </c>
      <c r="B47" t="s">
        <v>809</v>
      </c>
      <c r="C47" t="s">
        <v>853</v>
      </c>
      <c r="D47" t="s">
        <v>854</v>
      </c>
    </row>
    <row r="48" spans="1:4">
      <c r="A48" s="1071">
        <v>47</v>
      </c>
      <c r="B48" t="s">
        <v>809</v>
      </c>
      <c r="C48" t="s">
        <v>855</v>
      </c>
      <c r="D48" t="s">
        <v>856</v>
      </c>
    </row>
    <row r="49" spans="1:4">
      <c r="A49" s="1071">
        <v>48</v>
      </c>
      <c r="B49" t="s">
        <v>809</v>
      </c>
      <c r="C49" t="s">
        <v>857</v>
      </c>
      <c r="D49" t="s">
        <v>858</v>
      </c>
    </row>
    <row r="50" spans="1:4">
      <c r="A50" s="1071">
        <v>49</v>
      </c>
      <c r="B50" t="s">
        <v>809</v>
      </c>
      <c r="C50" t="s">
        <v>859</v>
      </c>
      <c r="D50" t="s">
        <v>860</v>
      </c>
    </row>
    <row r="51" spans="1:4">
      <c r="A51" s="1071">
        <v>50</v>
      </c>
      <c r="B51" t="s">
        <v>809</v>
      </c>
      <c r="C51" t="s">
        <v>861</v>
      </c>
      <c r="D51" t="s">
        <v>862</v>
      </c>
    </row>
    <row r="52" spans="1:4">
      <c r="A52" s="1071">
        <v>51</v>
      </c>
      <c r="B52" t="s">
        <v>809</v>
      </c>
      <c r="C52" t="s">
        <v>863</v>
      </c>
      <c r="D52" t="s">
        <v>864</v>
      </c>
    </row>
    <row r="53" spans="1:4">
      <c r="A53" s="1071">
        <v>52</v>
      </c>
      <c r="B53" t="s">
        <v>809</v>
      </c>
      <c r="C53" t="s">
        <v>865</v>
      </c>
      <c r="D53" t="s">
        <v>866</v>
      </c>
    </row>
    <row r="54" spans="1:4">
      <c r="A54" s="1071">
        <v>53</v>
      </c>
      <c r="B54" t="s">
        <v>867</v>
      </c>
      <c r="C54" t="s">
        <v>867</v>
      </c>
      <c r="D54" t="s">
        <v>868</v>
      </c>
    </row>
    <row r="55" spans="1:4">
      <c r="A55" s="1071">
        <v>54</v>
      </c>
      <c r="B55" t="s">
        <v>867</v>
      </c>
      <c r="C55" t="s">
        <v>869</v>
      </c>
      <c r="D55" t="s">
        <v>870</v>
      </c>
    </row>
    <row r="56" spans="1:4">
      <c r="A56" s="1071">
        <v>55</v>
      </c>
      <c r="B56" t="s">
        <v>867</v>
      </c>
      <c r="C56" t="s">
        <v>871</v>
      </c>
      <c r="D56" t="s">
        <v>872</v>
      </c>
    </row>
    <row r="57" spans="1:4">
      <c r="A57" s="1071">
        <v>56</v>
      </c>
      <c r="B57" t="s">
        <v>867</v>
      </c>
      <c r="C57" t="s">
        <v>873</v>
      </c>
      <c r="D57" t="s">
        <v>874</v>
      </c>
    </row>
    <row r="58" spans="1:4">
      <c r="A58" s="1071">
        <v>57</v>
      </c>
      <c r="B58" t="s">
        <v>867</v>
      </c>
      <c r="C58" t="s">
        <v>875</v>
      </c>
      <c r="D58" t="s">
        <v>876</v>
      </c>
    </row>
    <row r="59" spans="1:4">
      <c r="A59" s="1071">
        <v>58</v>
      </c>
      <c r="B59" t="s">
        <v>867</v>
      </c>
      <c r="C59" t="s">
        <v>877</v>
      </c>
      <c r="D59" t="s">
        <v>878</v>
      </c>
    </row>
    <row r="60" spans="1:4">
      <c r="A60" s="1071">
        <v>59</v>
      </c>
      <c r="B60" t="s">
        <v>867</v>
      </c>
      <c r="C60" t="s">
        <v>879</v>
      </c>
      <c r="D60" t="s">
        <v>880</v>
      </c>
    </row>
    <row r="61" spans="1:4">
      <c r="A61" s="1071">
        <v>60</v>
      </c>
      <c r="B61" t="s">
        <v>867</v>
      </c>
      <c r="C61" t="s">
        <v>881</v>
      </c>
      <c r="D61" t="s">
        <v>882</v>
      </c>
    </row>
    <row r="62" spans="1:4">
      <c r="A62" s="1071">
        <v>61</v>
      </c>
      <c r="B62" t="s">
        <v>867</v>
      </c>
      <c r="C62" t="s">
        <v>883</v>
      </c>
      <c r="D62" t="s">
        <v>884</v>
      </c>
    </row>
    <row r="63" spans="1:4">
      <c r="A63" s="1071">
        <v>62</v>
      </c>
      <c r="B63" t="s">
        <v>867</v>
      </c>
      <c r="C63" t="s">
        <v>885</v>
      </c>
      <c r="D63" t="s">
        <v>886</v>
      </c>
    </row>
    <row r="64" spans="1:4">
      <c r="A64" s="1071">
        <v>63</v>
      </c>
      <c r="B64" t="s">
        <v>867</v>
      </c>
      <c r="C64" t="s">
        <v>887</v>
      </c>
      <c r="D64" t="s">
        <v>888</v>
      </c>
    </row>
    <row r="65" spans="1:4">
      <c r="A65" s="1071">
        <v>64</v>
      </c>
      <c r="B65" t="s">
        <v>867</v>
      </c>
      <c r="C65" t="s">
        <v>889</v>
      </c>
      <c r="D65" t="s">
        <v>890</v>
      </c>
    </row>
    <row r="66" spans="1:4">
      <c r="A66" s="1071">
        <v>65</v>
      </c>
      <c r="B66" t="s">
        <v>867</v>
      </c>
      <c r="C66" t="s">
        <v>891</v>
      </c>
      <c r="D66" t="s">
        <v>892</v>
      </c>
    </row>
    <row r="67" spans="1:4">
      <c r="A67" s="1071">
        <v>66</v>
      </c>
      <c r="B67" t="s">
        <v>867</v>
      </c>
      <c r="C67" t="s">
        <v>893</v>
      </c>
      <c r="D67" t="s">
        <v>894</v>
      </c>
    </row>
    <row r="68" spans="1:4">
      <c r="A68" s="1071">
        <v>67</v>
      </c>
      <c r="B68" t="s">
        <v>867</v>
      </c>
      <c r="C68" t="s">
        <v>895</v>
      </c>
      <c r="D68" t="s">
        <v>896</v>
      </c>
    </row>
    <row r="69" spans="1:4">
      <c r="A69" s="1071">
        <v>68</v>
      </c>
      <c r="B69" t="s">
        <v>867</v>
      </c>
      <c r="C69" t="s">
        <v>897</v>
      </c>
      <c r="D69" t="s">
        <v>898</v>
      </c>
    </row>
    <row r="70" spans="1:4">
      <c r="A70" s="1071">
        <v>69</v>
      </c>
      <c r="B70" t="s">
        <v>867</v>
      </c>
      <c r="C70" t="s">
        <v>899</v>
      </c>
      <c r="D70" t="s">
        <v>900</v>
      </c>
    </row>
    <row r="71" spans="1:4">
      <c r="A71" s="1071">
        <v>70</v>
      </c>
      <c r="B71" t="s">
        <v>867</v>
      </c>
      <c r="C71" t="s">
        <v>901</v>
      </c>
      <c r="D71" t="s">
        <v>902</v>
      </c>
    </row>
    <row r="72" spans="1:4">
      <c r="A72" s="1071">
        <v>71</v>
      </c>
      <c r="B72" t="s">
        <v>867</v>
      </c>
      <c r="C72" t="s">
        <v>903</v>
      </c>
      <c r="D72" t="s">
        <v>904</v>
      </c>
    </row>
    <row r="73" spans="1:4">
      <c r="A73" s="1071">
        <v>72</v>
      </c>
      <c r="B73" t="s">
        <v>867</v>
      </c>
      <c r="C73" t="s">
        <v>905</v>
      </c>
      <c r="D73" t="s">
        <v>906</v>
      </c>
    </row>
    <row r="74" spans="1:4">
      <c r="A74" s="1071">
        <v>73</v>
      </c>
      <c r="B74" t="s">
        <v>867</v>
      </c>
      <c r="C74" t="s">
        <v>907</v>
      </c>
      <c r="D74" t="s">
        <v>908</v>
      </c>
    </row>
    <row r="75" spans="1:4">
      <c r="A75" s="1071">
        <v>74</v>
      </c>
      <c r="B75" t="s">
        <v>867</v>
      </c>
      <c r="C75" t="s">
        <v>909</v>
      </c>
      <c r="D75" t="s">
        <v>910</v>
      </c>
    </row>
    <row r="76" spans="1:4">
      <c r="A76" s="1071">
        <v>75</v>
      </c>
      <c r="B76" t="s">
        <v>911</v>
      </c>
      <c r="C76" t="s">
        <v>913</v>
      </c>
      <c r="D76" t="s">
        <v>914</v>
      </c>
    </row>
    <row r="77" spans="1:4">
      <c r="A77" s="1071">
        <v>76</v>
      </c>
      <c r="B77" t="s">
        <v>911</v>
      </c>
      <c r="C77" t="s">
        <v>915</v>
      </c>
      <c r="D77" t="s">
        <v>916</v>
      </c>
    </row>
    <row r="78" spans="1:4">
      <c r="A78" s="1071">
        <v>77</v>
      </c>
      <c r="B78" t="s">
        <v>911</v>
      </c>
      <c r="C78" t="s">
        <v>917</v>
      </c>
      <c r="D78" t="s">
        <v>918</v>
      </c>
    </row>
    <row r="79" spans="1:4">
      <c r="A79" s="1071">
        <v>78</v>
      </c>
      <c r="B79" t="s">
        <v>911</v>
      </c>
      <c r="C79" t="s">
        <v>911</v>
      </c>
      <c r="D79" t="s">
        <v>912</v>
      </c>
    </row>
    <row r="80" spans="1:4">
      <c r="A80" s="1071">
        <v>79</v>
      </c>
      <c r="B80" t="s">
        <v>911</v>
      </c>
      <c r="C80" t="s">
        <v>919</v>
      </c>
      <c r="D80" t="s">
        <v>920</v>
      </c>
    </row>
    <row r="81" spans="1:4">
      <c r="A81" s="1071">
        <v>80</v>
      </c>
      <c r="B81" t="s">
        <v>911</v>
      </c>
      <c r="C81" t="s">
        <v>921</v>
      </c>
      <c r="D81" t="s">
        <v>922</v>
      </c>
    </row>
    <row r="82" spans="1:4">
      <c r="A82" s="1071">
        <v>81</v>
      </c>
      <c r="B82" t="s">
        <v>911</v>
      </c>
      <c r="C82" t="s">
        <v>923</v>
      </c>
      <c r="D82" t="s">
        <v>924</v>
      </c>
    </row>
    <row r="83" spans="1:4">
      <c r="A83" s="1071">
        <v>82</v>
      </c>
      <c r="B83" t="s">
        <v>911</v>
      </c>
      <c r="C83" t="s">
        <v>925</v>
      </c>
      <c r="D83" t="s">
        <v>926</v>
      </c>
    </row>
    <row r="84" spans="1:4">
      <c r="A84" s="1071">
        <v>83</v>
      </c>
      <c r="B84" t="s">
        <v>911</v>
      </c>
      <c r="C84" t="s">
        <v>927</v>
      </c>
      <c r="D84" t="s">
        <v>928</v>
      </c>
    </row>
    <row r="85" spans="1:4">
      <c r="A85" s="1071">
        <v>84</v>
      </c>
      <c r="B85" t="s">
        <v>911</v>
      </c>
      <c r="C85" t="s">
        <v>929</v>
      </c>
      <c r="D85" t="s">
        <v>930</v>
      </c>
    </row>
    <row r="86" spans="1:4">
      <c r="A86" s="1071">
        <v>85</v>
      </c>
      <c r="B86" t="s">
        <v>911</v>
      </c>
      <c r="C86" t="s">
        <v>931</v>
      </c>
      <c r="D86" t="s">
        <v>932</v>
      </c>
    </row>
    <row r="87" spans="1:4">
      <c r="A87" s="1071">
        <v>86</v>
      </c>
      <c r="B87" t="s">
        <v>911</v>
      </c>
      <c r="C87" t="s">
        <v>933</v>
      </c>
      <c r="D87" t="s">
        <v>934</v>
      </c>
    </row>
    <row r="88" spans="1:4">
      <c r="A88" s="1071">
        <v>87</v>
      </c>
      <c r="B88" t="s">
        <v>911</v>
      </c>
      <c r="C88" t="s">
        <v>935</v>
      </c>
      <c r="D88" t="s">
        <v>936</v>
      </c>
    </row>
    <row r="89" spans="1:4">
      <c r="A89" s="1071">
        <v>88</v>
      </c>
      <c r="B89" t="s">
        <v>911</v>
      </c>
      <c r="C89" t="s">
        <v>937</v>
      </c>
      <c r="D89" t="s">
        <v>938</v>
      </c>
    </row>
    <row r="90" spans="1:4">
      <c r="A90" s="1071">
        <v>89</v>
      </c>
      <c r="B90" t="s">
        <v>911</v>
      </c>
      <c r="C90" t="s">
        <v>939</v>
      </c>
      <c r="D90" t="s">
        <v>940</v>
      </c>
    </row>
    <row r="91" spans="1:4">
      <c r="A91" s="1071">
        <v>90</v>
      </c>
      <c r="B91" t="s">
        <v>911</v>
      </c>
      <c r="C91" t="s">
        <v>941</v>
      </c>
      <c r="D91" t="s">
        <v>942</v>
      </c>
    </row>
    <row r="92" spans="1:4">
      <c r="A92" s="1071">
        <v>91</v>
      </c>
      <c r="B92" t="s">
        <v>911</v>
      </c>
      <c r="C92" t="s">
        <v>943</v>
      </c>
      <c r="D92" t="s">
        <v>944</v>
      </c>
    </row>
    <row r="93" spans="1:4">
      <c r="A93" s="1071">
        <v>92</v>
      </c>
      <c r="B93" t="s">
        <v>911</v>
      </c>
      <c r="C93" t="s">
        <v>945</v>
      </c>
      <c r="D93" t="s">
        <v>946</v>
      </c>
    </row>
    <row r="94" spans="1:4">
      <c r="A94" s="1071">
        <v>93</v>
      </c>
      <c r="B94" t="s">
        <v>911</v>
      </c>
      <c r="C94" t="s">
        <v>947</v>
      </c>
      <c r="D94" t="s">
        <v>948</v>
      </c>
    </row>
    <row r="95" spans="1:4">
      <c r="A95" s="1071">
        <v>94</v>
      </c>
      <c r="B95" t="s">
        <v>911</v>
      </c>
      <c r="C95" t="s">
        <v>949</v>
      </c>
      <c r="D95" t="s">
        <v>950</v>
      </c>
    </row>
    <row r="96" spans="1:4">
      <c r="A96" s="1071">
        <v>95</v>
      </c>
      <c r="B96" t="s">
        <v>911</v>
      </c>
      <c r="C96" t="s">
        <v>951</v>
      </c>
      <c r="D96" t="s">
        <v>952</v>
      </c>
    </row>
    <row r="97" spans="1:4">
      <c r="A97" s="1071">
        <v>96</v>
      </c>
      <c r="B97" t="s">
        <v>911</v>
      </c>
      <c r="C97" t="s">
        <v>953</v>
      </c>
      <c r="D97" t="s">
        <v>954</v>
      </c>
    </row>
    <row r="98" spans="1:4">
      <c r="A98" s="1071">
        <v>97</v>
      </c>
      <c r="B98" t="s">
        <v>911</v>
      </c>
      <c r="C98" t="s">
        <v>955</v>
      </c>
      <c r="D98" t="s">
        <v>956</v>
      </c>
    </row>
    <row r="99" spans="1:4">
      <c r="A99" s="1071">
        <v>98</v>
      </c>
      <c r="B99" t="s">
        <v>911</v>
      </c>
      <c r="C99" t="s">
        <v>851</v>
      </c>
      <c r="D99" t="s">
        <v>957</v>
      </c>
    </row>
    <row r="100" spans="1:4">
      <c r="A100" s="1071">
        <v>99</v>
      </c>
      <c r="B100" t="s">
        <v>911</v>
      </c>
      <c r="C100" t="s">
        <v>958</v>
      </c>
      <c r="D100" t="s">
        <v>959</v>
      </c>
    </row>
    <row r="101" spans="1:4">
      <c r="A101" s="1071">
        <v>100</v>
      </c>
      <c r="B101" t="s">
        <v>911</v>
      </c>
      <c r="C101" t="s">
        <v>960</v>
      </c>
      <c r="D101" t="s">
        <v>961</v>
      </c>
    </row>
    <row r="102" spans="1:4">
      <c r="A102" s="1071">
        <v>101</v>
      </c>
      <c r="B102" t="s">
        <v>911</v>
      </c>
      <c r="C102" t="s">
        <v>962</v>
      </c>
      <c r="D102" t="s">
        <v>963</v>
      </c>
    </row>
    <row r="103" spans="1:4">
      <c r="A103" s="1071">
        <v>102</v>
      </c>
      <c r="B103" t="s">
        <v>964</v>
      </c>
      <c r="C103" t="s">
        <v>964</v>
      </c>
      <c r="D103" t="s">
        <v>965</v>
      </c>
    </row>
    <row r="104" spans="1:4">
      <c r="A104" s="1071">
        <v>103</v>
      </c>
      <c r="B104" t="s">
        <v>964</v>
      </c>
      <c r="C104" t="s">
        <v>966</v>
      </c>
      <c r="D104" t="s">
        <v>967</v>
      </c>
    </row>
    <row r="105" spans="1:4">
      <c r="A105" s="1071">
        <v>104</v>
      </c>
      <c r="B105" t="s">
        <v>964</v>
      </c>
      <c r="C105" t="s">
        <v>968</v>
      </c>
      <c r="D105" t="s">
        <v>969</v>
      </c>
    </row>
    <row r="106" spans="1:4">
      <c r="A106" s="1071">
        <v>105</v>
      </c>
      <c r="B106" t="s">
        <v>964</v>
      </c>
      <c r="C106" t="s">
        <v>970</v>
      </c>
      <c r="D106" t="s">
        <v>971</v>
      </c>
    </row>
    <row r="107" spans="1:4">
      <c r="A107" s="1071">
        <v>106</v>
      </c>
      <c r="B107" t="s">
        <v>964</v>
      </c>
      <c r="C107" t="s">
        <v>972</v>
      </c>
      <c r="D107" t="s">
        <v>973</v>
      </c>
    </row>
    <row r="108" spans="1:4">
      <c r="A108" s="1071">
        <v>107</v>
      </c>
      <c r="B108" t="s">
        <v>964</v>
      </c>
      <c r="C108" t="s">
        <v>974</v>
      </c>
      <c r="D108" t="s">
        <v>975</v>
      </c>
    </row>
    <row r="109" spans="1:4">
      <c r="A109" s="1071">
        <v>108</v>
      </c>
      <c r="B109" t="s">
        <v>964</v>
      </c>
      <c r="C109" t="s">
        <v>976</v>
      </c>
      <c r="D109" t="s">
        <v>977</v>
      </c>
    </row>
    <row r="110" spans="1:4">
      <c r="A110" s="1071">
        <v>109</v>
      </c>
      <c r="B110" t="s">
        <v>964</v>
      </c>
      <c r="C110" t="s">
        <v>978</v>
      </c>
      <c r="D110" t="s">
        <v>979</v>
      </c>
    </row>
    <row r="111" spans="1:4">
      <c r="A111" s="1071">
        <v>110</v>
      </c>
      <c r="B111" t="s">
        <v>964</v>
      </c>
      <c r="C111" t="s">
        <v>980</v>
      </c>
      <c r="D111" t="s">
        <v>981</v>
      </c>
    </row>
    <row r="112" spans="1:4">
      <c r="A112" s="1071">
        <v>111</v>
      </c>
      <c r="B112" t="s">
        <v>964</v>
      </c>
      <c r="C112" t="s">
        <v>982</v>
      </c>
      <c r="D112" t="s">
        <v>983</v>
      </c>
    </row>
    <row r="113" spans="1:4">
      <c r="A113" s="1071">
        <v>112</v>
      </c>
      <c r="B113" t="s">
        <v>964</v>
      </c>
      <c r="C113" t="s">
        <v>984</v>
      </c>
      <c r="D113" t="s">
        <v>985</v>
      </c>
    </row>
    <row r="114" spans="1:4">
      <c r="A114" s="1071">
        <v>113</v>
      </c>
      <c r="B114" t="s">
        <v>964</v>
      </c>
      <c r="C114" t="s">
        <v>986</v>
      </c>
      <c r="D114" t="s">
        <v>987</v>
      </c>
    </row>
    <row r="115" spans="1:4">
      <c r="A115" s="1071">
        <v>114</v>
      </c>
      <c r="B115" t="s">
        <v>964</v>
      </c>
      <c r="C115" t="s">
        <v>988</v>
      </c>
      <c r="D115" t="s">
        <v>989</v>
      </c>
    </row>
    <row r="116" spans="1:4">
      <c r="A116" s="1071">
        <v>115</v>
      </c>
      <c r="B116" t="s">
        <v>964</v>
      </c>
      <c r="C116" t="s">
        <v>990</v>
      </c>
      <c r="D116" t="s">
        <v>991</v>
      </c>
    </row>
    <row r="117" spans="1:4">
      <c r="A117" s="1071">
        <v>116</v>
      </c>
      <c r="B117" t="s">
        <v>964</v>
      </c>
      <c r="C117" t="s">
        <v>992</v>
      </c>
      <c r="D117" t="s">
        <v>993</v>
      </c>
    </row>
    <row r="118" spans="1:4">
      <c r="A118" s="1071">
        <v>117</v>
      </c>
      <c r="B118" t="s">
        <v>964</v>
      </c>
      <c r="C118" t="s">
        <v>994</v>
      </c>
      <c r="D118" t="s">
        <v>995</v>
      </c>
    </row>
    <row r="119" spans="1:4">
      <c r="A119" s="1071">
        <v>118</v>
      </c>
      <c r="B119" t="s">
        <v>964</v>
      </c>
      <c r="C119" t="s">
        <v>996</v>
      </c>
      <c r="D119" t="s">
        <v>997</v>
      </c>
    </row>
    <row r="120" spans="1:4">
      <c r="A120" s="1071">
        <v>119</v>
      </c>
      <c r="B120" t="s">
        <v>964</v>
      </c>
      <c r="C120" t="s">
        <v>998</v>
      </c>
      <c r="D120" t="s">
        <v>999</v>
      </c>
    </row>
    <row r="121" spans="1:4">
      <c r="A121" s="1071">
        <v>120</v>
      </c>
      <c r="B121" t="s">
        <v>964</v>
      </c>
      <c r="C121" t="s">
        <v>1000</v>
      </c>
      <c r="D121" t="s">
        <v>1001</v>
      </c>
    </row>
    <row r="122" spans="1:4">
      <c r="A122" s="1071">
        <v>121</v>
      </c>
      <c r="B122" t="s">
        <v>964</v>
      </c>
      <c r="C122" t="s">
        <v>1002</v>
      </c>
      <c r="D122" t="s">
        <v>1003</v>
      </c>
    </row>
    <row r="123" spans="1:4">
      <c r="A123" s="1071">
        <v>122</v>
      </c>
      <c r="B123" t="s">
        <v>964</v>
      </c>
      <c r="C123" t="s">
        <v>1004</v>
      </c>
      <c r="D123" t="s">
        <v>1005</v>
      </c>
    </row>
    <row r="124" spans="1:4">
      <c r="A124" s="1071">
        <v>123</v>
      </c>
      <c r="B124" t="s">
        <v>1006</v>
      </c>
      <c r="C124" t="s">
        <v>1006</v>
      </c>
      <c r="D124" t="s">
        <v>1007</v>
      </c>
    </row>
    <row r="125" spans="1:4">
      <c r="A125" s="1071">
        <v>124</v>
      </c>
      <c r="B125" t="s">
        <v>1006</v>
      </c>
      <c r="C125" t="s">
        <v>1008</v>
      </c>
      <c r="D125" t="s">
        <v>1009</v>
      </c>
    </row>
    <row r="126" spans="1:4">
      <c r="A126" s="1071">
        <v>125</v>
      </c>
      <c r="B126" t="s">
        <v>1006</v>
      </c>
      <c r="C126" t="s">
        <v>1010</v>
      </c>
      <c r="D126" t="s">
        <v>1011</v>
      </c>
    </row>
    <row r="127" spans="1:4">
      <c r="A127" s="1071">
        <v>126</v>
      </c>
      <c r="B127" t="s">
        <v>1006</v>
      </c>
      <c r="C127" t="s">
        <v>1012</v>
      </c>
      <c r="D127" t="s">
        <v>1013</v>
      </c>
    </row>
    <row r="128" spans="1:4">
      <c r="A128" s="1071">
        <v>127</v>
      </c>
      <c r="B128" t="s">
        <v>1006</v>
      </c>
      <c r="C128" t="s">
        <v>1014</v>
      </c>
      <c r="D128" t="s">
        <v>1015</v>
      </c>
    </row>
    <row r="129" spans="1:4">
      <c r="A129" s="1071">
        <v>128</v>
      </c>
      <c r="B129" t="s">
        <v>1006</v>
      </c>
      <c r="C129" t="s">
        <v>1016</v>
      </c>
      <c r="D129" t="s">
        <v>1017</v>
      </c>
    </row>
    <row r="130" spans="1:4">
      <c r="A130" s="1071">
        <v>129</v>
      </c>
      <c r="B130" t="s">
        <v>1006</v>
      </c>
      <c r="C130" t="s">
        <v>1018</v>
      </c>
      <c r="D130" t="s">
        <v>1019</v>
      </c>
    </row>
    <row r="131" spans="1:4">
      <c r="A131" s="1071">
        <v>130</v>
      </c>
      <c r="B131" t="s">
        <v>1006</v>
      </c>
      <c r="C131" t="s">
        <v>1020</v>
      </c>
      <c r="D131" t="s">
        <v>1021</v>
      </c>
    </row>
    <row r="132" spans="1:4">
      <c r="A132" s="1071">
        <v>131</v>
      </c>
      <c r="B132" t="s">
        <v>1006</v>
      </c>
      <c r="C132" t="s">
        <v>1022</v>
      </c>
      <c r="D132" t="s">
        <v>1023</v>
      </c>
    </row>
    <row r="133" spans="1:4">
      <c r="A133" s="1071">
        <v>132</v>
      </c>
      <c r="B133" t="s">
        <v>1006</v>
      </c>
      <c r="C133" t="s">
        <v>1024</v>
      </c>
      <c r="D133" t="s">
        <v>1025</v>
      </c>
    </row>
    <row r="134" spans="1:4">
      <c r="A134" s="1071">
        <v>133</v>
      </c>
      <c r="B134" t="s">
        <v>1006</v>
      </c>
      <c r="C134" t="s">
        <v>1026</v>
      </c>
      <c r="D134" t="s">
        <v>1027</v>
      </c>
    </row>
    <row r="135" spans="1:4">
      <c r="A135" s="1071">
        <v>134</v>
      </c>
      <c r="B135" t="s">
        <v>1006</v>
      </c>
      <c r="C135" t="s">
        <v>1028</v>
      </c>
      <c r="D135" t="s">
        <v>1029</v>
      </c>
    </row>
    <row r="136" spans="1:4">
      <c r="A136" s="1071">
        <v>135</v>
      </c>
      <c r="B136" t="s">
        <v>1006</v>
      </c>
      <c r="C136" t="s">
        <v>1030</v>
      </c>
      <c r="D136" t="s">
        <v>1031</v>
      </c>
    </row>
    <row r="137" spans="1:4">
      <c r="A137" s="1071">
        <v>136</v>
      </c>
      <c r="B137" t="s">
        <v>1006</v>
      </c>
      <c r="C137" t="s">
        <v>1032</v>
      </c>
      <c r="D137" t="s">
        <v>1033</v>
      </c>
    </row>
    <row r="138" spans="1:4">
      <c r="A138" s="1071">
        <v>137</v>
      </c>
      <c r="B138" t="s">
        <v>1006</v>
      </c>
      <c r="C138" t="s">
        <v>1034</v>
      </c>
      <c r="D138" t="s">
        <v>1035</v>
      </c>
    </row>
    <row r="139" spans="1:4">
      <c r="A139" s="1071">
        <v>138</v>
      </c>
      <c r="B139" t="s">
        <v>1006</v>
      </c>
      <c r="C139" t="s">
        <v>1036</v>
      </c>
      <c r="D139" t="s">
        <v>1037</v>
      </c>
    </row>
    <row r="140" spans="1:4">
      <c r="A140" s="1071">
        <v>139</v>
      </c>
      <c r="B140" t="s">
        <v>1006</v>
      </c>
      <c r="C140" t="s">
        <v>1038</v>
      </c>
      <c r="D140" t="s">
        <v>1039</v>
      </c>
    </row>
    <row r="141" spans="1:4">
      <c r="A141" s="1071">
        <v>140</v>
      </c>
      <c r="B141" t="s">
        <v>1006</v>
      </c>
      <c r="C141" t="s">
        <v>1040</v>
      </c>
      <c r="D141" t="s">
        <v>1041</v>
      </c>
    </row>
    <row r="142" spans="1:4">
      <c r="A142" s="1071">
        <v>141</v>
      </c>
      <c r="B142" t="s">
        <v>1006</v>
      </c>
      <c r="C142" t="s">
        <v>1042</v>
      </c>
      <c r="D142" t="s">
        <v>1043</v>
      </c>
    </row>
    <row r="143" spans="1:4">
      <c r="A143" s="1071">
        <v>142</v>
      </c>
      <c r="B143" t="s">
        <v>1006</v>
      </c>
      <c r="C143" t="s">
        <v>1044</v>
      </c>
      <c r="D143" t="s">
        <v>1045</v>
      </c>
    </row>
    <row r="144" spans="1:4">
      <c r="A144" s="1071">
        <v>143</v>
      </c>
      <c r="B144" t="s">
        <v>1006</v>
      </c>
      <c r="C144" t="s">
        <v>1046</v>
      </c>
      <c r="D144" t="s">
        <v>1047</v>
      </c>
    </row>
    <row r="145" spans="1:4">
      <c r="A145" s="1071">
        <v>144</v>
      </c>
      <c r="B145" t="s">
        <v>1006</v>
      </c>
      <c r="C145" t="s">
        <v>1048</v>
      </c>
      <c r="D145" t="s">
        <v>1049</v>
      </c>
    </row>
    <row r="146" spans="1:4">
      <c r="A146" s="1071">
        <v>145</v>
      </c>
      <c r="B146" t="s">
        <v>1050</v>
      </c>
      <c r="C146" t="s">
        <v>1052</v>
      </c>
      <c r="D146" t="s">
        <v>1053</v>
      </c>
    </row>
    <row r="147" spans="1:4">
      <c r="A147" s="1071">
        <v>146</v>
      </c>
      <c r="B147" t="s">
        <v>1050</v>
      </c>
      <c r="C147" t="s">
        <v>1050</v>
      </c>
      <c r="D147" t="s">
        <v>1051</v>
      </c>
    </row>
    <row r="148" spans="1:4">
      <c r="A148" s="1071">
        <v>147</v>
      </c>
      <c r="B148" t="s">
        <v>1050</v>
      </c>
      <c r="C148" t="s">
        <v>1054</v>
      </c>
      <c r="D148" t="s">
        <v>1055</v>
      </c>
    </row>
    <row r="149" spans="1:4">
      <c r="A149" s="1071">
        <v>148</v>
      </c>
      <c r="B149" t="s">
        <v>1050</v>
      </c>
      <c r="C149" t="s">
        <v>1008</v>
      </c>
      <c r="D149" t="s">
        <v>1056</v>
      </c>
    </row>
    <row r="150" spans="1:4">
      <c r="A150" s="1071">
        <v>149</v>
      </c>
      <c r="B150" t="s">
        <v>1050</v>
      </c>
      <c r="C150" t="s">
        <v>1057</v>
      </c>
      <c r="D150" t="s">
        <v>1058</v>
      </c>
    </row>
    <row r="151" spans="1:4">
      <c r="A151" s="1071">
        <v>150</v>
      </c>
      <c r="B151" t="s">
        <v>1050</v>
      </c>
      <c r="C151" t="s">
        <v>1059</v>
      </c>
      <c r="D151" t="s">
        <v>1060</v>
      </c>
    </row>
    <row r="152" spans="1:4">
      <c r="A152" s="1071">
        <v>151</v>
      </c>
      <c r="B152" t="s">
        <v>1050</v>
      </c>
      <c r="C152" t="s">
        <v>1012</v>
      </c>
      <c r="D152" t="s">
        <v>1061</v>
      </c>
    </row>
    <row r="153" spans="1:4">
      <c r="A153" s="1071">
        <v>152</v>
      </c>
      <c r="B153" t="s">
        <v>1050</v>
      </c>
      <c r="C153" t="s">
        <v>1062</v>
      </c>
      <c r="D153" t="s">
        <v>1063</v>
      </c>
    </row>
    <row r="154" spans="1:4">
      <c r="A154" s="1071">
        <v>153</v>
      </c>
      <c r="B154" t="s">
        <v>1050</v>
      </c>
      <c r="C154" t="s">
        <v>1064</v>
      </c>
      <c r="D154" t="s">
        <v>1065</v>
      </c>
    </row>
    <row r="155" spans="1:4">
      <c r="A155" s="1071">
        <v>154</v>
      </c>
      <c r="B155" t="s">
        <v>1050</v>
      </c>
      <c r="C155" t="s">
        <v>1066</v>
      </c>
      <c r="D155" t="s">
        <v>1067</v>
      </c>
    </row>
    <row r="156" spans="1:4">
      <c r="A156" s="1071">
        <v>155</v>
      </c>
      <c r="B156" t="s">
        <v>1050</v>
      </c>
      <c r="C156" t="s">
        <v>1068</v>
      </c>
      <c r="D156" t="s">
        <v>1069</v>
      </c>
    </row>
    <row r="157" spans="1:4">
      <c r="A157" s="1071">
        <v>156</v>
      </c>
      <c r="B157" t="s">
        <v>1050</v>
      </c>
      <c r="C157" t="s">
        <v>1070</v>
      </c>
      <c r="D157" t="s">
        <v>1071</v>
      </c>
    </row>
    <row r="158" spans="1:4">
      <c r="A158" s="1071">
        <v>157</v>
      </c>
      <c r="B158" t="s">
        <v>1050</v>
      </c>
      <c r="C158" t="s">
        <v>1072</v>
      </c>
      <c r="D158" t="s">
        <v>1073</v>
      </c>
    </row>
    <row r="159" spans="1:4">
      <c r="A159" s="1071">
        <v>158</v>
      </c>
      <c r="B159" t="s">
        <v>1050</v>
      </c>
      <c r="C159" t="s">
        <v>1074</v>
      </c>
      <c r="D159" t="s">
        <v>1075</v>
      </c>
    </row>
    <row r="160" spans="1:4">
      <c r="A160" s="1071">
        <v>159</v>
      </c>
      <c r="B160" t="s">
        <v>1050</v>
      </c>
      <c r="C160" t="s">
        <v>1076</v>
      </c>
      <c r="D160" t="s">
        <v>1077</v>
      </c>
    </row>
    <row r="161" spans="1:4">
      <c r="A161" s="1071">
        <v>160</v>
      </c>
      <c r="B161" t="s">
        <v>1050</v>
      </c>
      <c r="C161" t="s">
        <v>1078</v>
      </c>
      <c r="D161" t="s">
        <v>1079</v>
      </c>
    </row>
    <row r="162" spans="1:4">
      <c r="A162" s="1071">
        <v>161</v>
      </c>
      <c r="B162" t="s">
        <v>1050</v>
      </c>
      <c r="C162" t="s">
        <v>1080</v>
      </c>
      <c r="D162" t="s">
        <v>1081</v>
      </c>
    </row>
    <row r="163" spans="1:4">
      <c r="A163" s="1071">
        <v>162</v>
      </c>
      <c r="B163" t="s">
        <v>1050</v>
      </c>
      <c r="C163" t="s">
        <v>1082</v>
      </c>
      <c r="D163" t="s">
        <v>1083</v>
      </c>
    </row>
    <row r="164" spans="1:4">
      <c r="A164" s="1071">
        <v>163</v>
      </c>
      <c r="B164" t="s">
        <v>1050</v>
      </c>
      <c r="C164" t="s">
        <v>1084</v>
      </c>
      <c r="D164" t="s">
        <v>1085</v>
      </c>
    </row>
    <row r="165" spans="1:4">
      <c r="A165" s="1071">
        <v>164</v>
      </c>
      <c r="B165" t="s">
        <v>1050</v>
      </c>
      <c r="C165" t="s">
        <v>1086</v>
      </c>
      <c r="D165" t="s">
        <v>1087</v>
      </c>
    </row>
    <row r="166" spans="1:4">
      <c r="A166" s="1071">
        <v>165</v>
      </c>
      <c r="B166" t="s">
        <v>1050</v>
      </c>
      <c r="C166" t="s">
        <v>1088</v>
      </c>
      <c r="D166" t="s">
        <v>1089</v>
      </c>
    </row>
    <row r="167" spans="1:4">
      <c r="A167" s="1071">
        <v>166</v>
      </c>
      <c r="B167" t="s">
        <v>1050</v>
      </c>
      <c r="C167" t="s">
        <v>1090</v>
      </c>
      <c r="D167" t="s">
        <v>1091</v>
      </c>
    </row>
    <row r="168" spans="1:4">
      <c r="A168" s="1071">
        <v>167</v>
      </c>
      <c r="B168" t="s">
        <v>1050</v>
      </c>
      <c r="C168" t="s">
        <v>1092</v>
      </c>
      <c r="D168" t="s">
        <v>1093</v>
      </c>
    </row>
    <row r="169" spans="1:4">
      <c r="A169" s="1071">
        <v>168</v>
      </c>
      <c r="B169" t="s">
        <v>1050</v>
      </c>
      <c r="C169" t="s">
        <v>1094</v>
      </c>
      <c r="D169" t="s">
        <v>1095</v>
      </c>
    </row>
    <row r="170" spans="1:4">
      <c r="A170" s="1071">
        <v>169</v>
      </c>
      <c r="B170" t="s">
        <v>1050</v>
      </c>
      <c r="C170" t="s">
        <v>1096</v>
      </c>
      <c r="D170" t="s">
        <v>1097</v>
      </c>
    </row>
    <row r="171" spans="1:4">
      <c r="A171" s="1071">
        <v>170</v>
      </c>
      <c r="B171" t="s">
        <v>1050</v>
      </c>
      <c r="C171" t="s">
        <v>1098</v>
      </c>
      <c r="D171" t="s">
        <v>1099</v>
      </c>
    </row>
    <row r="172" spans="1:4">
      <c r="A172" s="1071">
        <v>171</v>
      </c>
      <c r="B172" t="s">
        <v>1050</v>
      </c>
      <c r="C172" t="s">
        <v>1100</v>
      </c>
      <c r="D172" t="s">
        <v>1101</v>
      </c>
    </row>
    <row r="173" spans="1:4">
      <c r="A173" s="1071">
        <v>172</v>
      </c>
      <c r="B173" t="s">
        <v>1050</v>
      </c>
      <c r="C173" t="s">
        <v>1102</v>
      </c>
      <c r="D173" t="s">
        <v>1103</v>
      </c>
    </row>
    <row r="174" spans="1:4">
      <c r="A174" s="1071">
        <v>173</v>
      </c>
      <c r="B174" t="s">
        <v>1050</v>
      </c>
      <c r="C174" t="s">
        <v>1104</v>
      </c>
      <c r="D174" t="s">
        <v>1105</v>
      </c>
    </row>
    <row r="175" spans="1:4">
      <c r="A175" s="1071">
        <v>174</v>
      </c>
      <c r="B175" t="s">
        <v>1050</v>
      </c>
      <c r="C175" t="s">
        <v>1106</v>
      </c>
      <c r="D175" t="s">
        <v>1107</v>
      </c>
    </row>
    <row r="176" spans="1:4">
      <c r="A176" s="1071">
        <v>175</v>
      </c>
      <c r="B176" t="s">
        <v>1050</v>
      </c>
      <c r="C176" t="s">
        <v>1108</v>
      </c>
      <c r="D176" t="s">
        <v>1109</v>
      </c>
    </row>
    <row r="177" spans="1:4">
      <c r="A177" s="1071">
        <v>176</v>
      </c>
      <c r="B177" t="s">
        <v>1050</v>
      </c>
      <c r="C177" t="s">
        <v>1110</v>
      </c>
      <c r="D177" t="s">
        <v>1111</v>
      </c>
    </row>
    <row r="178" spans="1:4">
      <c r="A178" s="1071">
        <v>177</v>
      </c>
      <c r="B178" t="s">
        <v>1050</v>
      </c>
      <c r="C178" t="s">
        <v>1112</v>
      </c>
      <c r="D178" t="s">
        <v>1113</v>
      </c>
    </row>
    <row r="179" spans="1:4">
      <c r="A179" s="1071">
        <v>178</v>
      </c>
      <c r="B179" t="s">
        <v>1050</v>
      </c>
      <c r="C179" t="s">
        <v>1114</v>
      </c>
      <c r="D179" t="s">
        <v>1115</v>
      </c>
    </row>
    <row r="180" spans="1:4">
      <c r="A180" s="1071">
        <v>179</v>
      </c>
      <c r="B180" t="s">
        <v>1050</v>
      </c>
      <c r="C180" t="s">
        <v>1116</v>
      </c>
      <c r="D180" t="s">
        <v>1117</v>
      </c>
    </row>
    <row r="181" spans="1:4">
      <c r="A181" s="1071">
        <v>180</v>
      </c>
      <c r="B181" t="s">
        <v>1050</v>
      </c>
      <c r="C181" t="s">
        <v>1118</v>
      </c>
      <c r="D181" t="s">
        <v>1119</v>
      </c>
    </row>
    <row r="182" spans="1:4">
      <c r="A182" s="1071">
        <v>181</v>
      </c>
      <c r="B182" t="s">
        <v>1050</v>
      </c>
      <c r="C182" t="s">
        <v>1120</v>
      </c>
      <c r="D182" t="s">
        <v>1121</v>
      </c>
    </row>
    <row r="183" spans="1:4">
      <c r="A183" s="1071">
        <v>182</v>
      </c>
      <c r="B183" t="s">
        <v>1050</v>
      </c>
      <c r="C183" t="s">
        <v>1122</v>
      </c>
      <c r="D183" t="s">
        <v>1123</v>
      </c>
    </row>
    <row r="184" spans="1:4">
      <c r="A184" s="1071">
        <v>183</v>
      </c>
      <c r="B184" t="s">
        <v>1124</v>
      </c>
      <c r="C184" t="s">
        <v>1126</v>
      </c>
      <c r="D184" t="s">
        <v>1127</v>
      </c>
    </row>
    <row r="185" spans="1:4">
      <c r="A185" s="1071">
        <v>184</v>
      </c>
      <c r="B185" t="s">
        <v>1124</v>
      </c>
      <c r="C185" t="s">
        <v>1124</v>
      </c>
      <c r="D185" t="s">
        <v>1125</v>
      </c>
    </row>
    <row r="186" spans="1:4">
      <c r="A186" s="1071">
        <v>185</v>
      </c>
      <c r="B186" t="s">
        <v>1124</v>
      </c>
      <c r="C186" t="s">
        <v>1128</v>
      </c>
      <c r="D186" t="s">
        <v>1129</v>
      </c>
    </row>
    <row r="187" spans="1:4">
      <c r="A187" s="1071">
        <v>186</v>
      </c>
      <c r="B187" t="s">
        <v>1124</v>
      </c>
      <c r="C187" t="s">
        <v>1130</v>
      </c>
      <c r="D187" t="s">
        <v>1131</v>
      </c>
    </row>
    <row r="188" spans="1:4">
      <c r="A188" s="1071">
        <v>187</v>
      </c>
      <c r="B188" t="s">
        <v>1124</v>
      </c>
      <c r="C188" t="s">
        <v>1132</v>
      </c>
      <c r="D188" t="s">
        <v>1133</v>
      </c>
    </row>
    <row r="189" spans="1:4">
      <c r="A189" s="1071">
        <v>188</v>
      </c>
      <c r="B189" t="s">
        <v>1124</v>
      </c>
      <c r="C189" t="s">
        <v>1134</v>
      </c>
      <c r="D189" t="s">
        <v>1135</v>
      </c>
    </row>
    <row r="190" spans="1:4">
      <c r="A190" s="1071">
        <v>189</v>
      </c>
      <c r="B190" t="s">
        <v>1124</v>
      </c>
      <c r="C190" t="s">
        <v>1136</v>
      </c>
      <c r="D190" t="s">
        <v>1137</v>
      </c>
    </row>
    <row r="191" spans="1:4">
      <c r="A191" s="1071">
        <v>190</v>
      </c>
      <c r="B191" t="s">
        <v>1124</v>
      </c>
      <c r="C191" t="s">
        <v>1138</v>
      </c>
      <c r="D191" t="s">
        <v>1139</v>
      </c>
    </row>
    <row r="192" spans="1:4">
      <c r="A192" s="1071">
        <v>191</v>
      </c>
      <c r="B192" t="s">
        <v>1124</v>
      </c>
      <c r="C192" t="s">
        <v>1140</v>
      </c>
      <c r="D192" t="s">
        <v>1141</v>
      </c>
    </row>
    <row r="193" spans="1:4">
      <c r="A193" s="1071">
        <v>192</v>
      </c>
      <c r="B193" t="s">
        <v>1124</v>
      </c>
      <c r="C193" t="s">
        <v>1142</v>
      </c>
      <c r="D193" t="s">
        <v>1143</v>
      </c>
    </row>
    <row r="194" spans="1:4">
      <c r="A194" s="1071">
        <v>193</v>
      </c>
      <c r="B194" t="s">
        <v>1124</v>
      </c>
      <c r="C194" t="s">
        <v>1144</v>
      </c>
      <c r="D194" t="s">
        <v>1145</v>
      </c>
    </row>
    <row r="195" spans="1:4">
      <c r="A195" s="1071">
        <v>194</v>
      </c>
      <c r="B195" t="s">
        <v>1124</v>
      </c>
      <c r="C195" t="s">
        <v>1146</v>
      </c>
      <c r="D195" t="s">
        <v>1147</v>
      </c>
    </row>
    <row r="196" spans="1:4">
      <c r="A196" s="1071">
        <v>195</v>
      </c>
      <c r="B196" t="s">
        <v>1124</v>
      </c>
      <c r="C196" t="s">
        <v>1148</v>
      </c>
      <c r="D196" t="s">
        <v>1149</v>
      </c>
    </row>
    <row r="197" spans="1:4">
      <c r="A197" s="1071">
        <v>196</v>
      </c>
      <c r="B197" t="s">
        <v>1124</v>
      </c>
      <c r="C197" t="s">
        <v>1150</v>
      </c>
      <c r="D197" t="s">
        <v>1151</v>
      </c>
    </row>
    <row r="198" spans="1:4">
      <c r="A198" s="1071">
        <v>197</v>
      </c>
      <c r="B198" t="s">
        <v>1124</v>
      </c>
      <c r="C198" t="s">
        <v>1152</v>
      </c>
      <c r="D198" t="s">
        <v>1153</v>
      </c>
    </row>
    <row r="199" spans="1:4">
      <c r="A199" s="1071">
        <v>198</v>
      </c>
      <c r="B199" t="s">
        <v>1124</v>
      </c>
      <c r="C199" t="s">
        <v>1154</v>
      </c>
      <c r="D199" t="s">
        <v>1155</v>
      </c>
    </row>
    <row r="200" spans="1:4">
      <c r="A200" s="1071">
        <v>199</v>
      </c>
      <c r="B200" t="s">
        <v>1124</v>
      </c>
      <c r="C200" t="s">
        <v>1156</v>
      </c>
      <c r="D200" t="s">
        <v>1157</v>
      </c>
    </row>
    <row r="201" spans="1:4">
      <c r="A201" s="1071">
        <v>200</v>
      </c>
      <c r="B201" t="s">
        <v>1124</v>
      </c>
      <c r="C201" t="s">
        <v>1158</v>
      </c>
      <c r="D201" t="s">
        <v>1159</v>
      </c>
    </row>
    <row r="202" spans="1:4">
      <c r="A202" s="1071">
        <v>201</v>
      </c>
      <c r="B202" t="s">
        <v>1124</v>
      </c>
      <c r="C202" t="s">
        <v>1160</v>
      </c>
      <c r="D202" t="s">
        <v>1161</v>
      </c>
    </row>
    <row r="203" spans="1:4">
      <c r="A203" s="1071">
        <v>202</v>
      </c>
      <c r="B203" t="s">
        <v>1124</v>
      </c>
      <c r="C203" t="s">
        <v>1162</v>
      </c>
      <c r="D203" t="s">
        <v>1163</v>
      </c>
    </row>
    <row r="204" spans="1:4">
      <c r="A204" s="1071">
        <v>203</v>
      </c>
      <c r="B204" t="s">
        <v>1124</v>
      </c>
      <c r="C204" t="s">
        <v>1164</v>
      </c>
      <c r="D204" t="s">
        <v>1165</v>
      </c>
    </row>
    <row r="205" spans="1:4">
      <c r="A205" s="1071">
        <v>204</v>
      </c>
      <c r="B205" t="s">
        <v>1124</v>
      </c>
      <c r="C205" t="s">
        <v>1166</v>
      </c>
      <c r="D205" t="s">
        <v>1167</v>
      </c>
    </row>
    <row r="206" spans="1:4">
      <c r="A206" s="1071">
        <v>205</v>
      </c>
      <c r="B206" t="s">
        <v>1124</v>
      </c>
      <c r="C206" t="s">
        <v>1168</v>
      </c>
      <c r="D206" t="s">
        <v>1169</v>
      </c>
    </row>
    <row r="207" spans="1:4">
      <c r="A207" s="1071">
        <v>206</v>
      </c>
      <c r="B207" t="s">
        <v>1170</v>
      </c>
      <c r="C207" t="s">
        <v>1172</v>
      </c>
      <c r="D207" t="s">
        <v>1173</v>
      </c>
    </row>
    <row r="208" spans="1:4">
      <c r="A208" s="1071">
        <v>207</v>
      </c>
      <c r="B208" t="s">
        <v>1170</v>
      </c>
      <c r="C208" t="s">
        <v>1170</v>
      </c>
      <c r="D208" t="s">
        <v>1171</v>
      </c>
    </row>
    <row r="209" spans="1:4">
      <c r="A209" s="1071">
        <v>208</v>
      </c>
      <c r="B209" t="s">
        <v>1170</v>
      </c>
      <c r="C209" t="s">
        <v>1174</v>
      </c>
      <c r="D209" t="s">
        <v>1175</v>
      </c>
    </row>
    <row r="210" spans="1:4">
      <c r="A210" s="1071">
        <v>209</v>
      </c>
      <c r="B210" t="s">
        <v>1170</v>
      </c>
      <c r="C210" t="s">
        <v>1176</v>
      </c>
      <c r="D210" t="s">
        <v>1177</v>
      </c>
    </row>
    <row r="211" spans="1:4">
      <c r="A211" s="1071">
        <v>210</v>
      </c>
      <c r="B211" t="s">
        <v>1170</v>
      </c>
      <c r="C211" t="s">
        <v>1178</v>
      </c>
      <c r="D211" t="s">
        <v>1179</v>
      </c>
    </row>
    <row r="212" spans="1:4">
      <c r="A212" s="1071">
        <v>211</v>
      </c>
      <c r="B212" t="s">
        <v>1170</v>
      </c>
      <c r="C212" t="s">
        <v>1180</v>
      </c>
      <c r="D212" t="s">
        <v>1181</v>
      </c>
    </row>
    <row r="213" spans="1:4">
      <c r="A213" s="1071">
        <v>212</v>
      </c>
      <c r="B213" t="s">
        <v>1170</v>
      </c>
      <c r="C213" t="s">
        <v>1182</v>
      </c>
      <c r="D213" t="s">
        <v>1183</v>
      </c>
    </row>
    <row r="214" spans="1:4">
      <c r="A214" s="1071">
        <v>213</v>
      </c>
      <c r="B214" t="s">
        <v>1170</v>
      </c>
      <c r="C214" t="s">
        <v>1184</v>
      </c>
      <c r="D214" t="s">
        <v>1185</v>
      </c>
    </row>
    <row r="215" spans="1:4">
      <c r="A215" s="1071">
        <v>214</v>
      </c>
      <c r="B215" t="s">
        <v>1170</v>
      </c>
      <c r="C215" t="s">
        <v>1186</v>
      </c>
      <c r="D215" t="s">
        <v>1187</v>
      </c>
    </row>
    <row r="216" spans="1:4">
      <c r="A216" s="1071">
        <v>215</v>
      </c>
      <c r="B216" t="s">
        <v>1170</v>
      </c>
      <c r="C216" t="s">
        <v>1188</v>
      </c>
      <c r="D216" t="s">
        <v>1189</v>
      </c>
    </row>
    <row r="217" spans="1:4">
      <c r="A217" s="1071">
        <v>216</v>
      </c>
      <c r="B217" t="s">
        <v>1170</v>
      </c>
      <c r="C217" t="s">
        <v>1190</v>
      </c>
      <c r="D217" t="s">
        <v>1191</v>
      </c>
    </row>
    <row r="218" spans="1:4">
      <c r="A218" s="1071">
        <v>217</v>
      </c>
      <c r="B218" t="s">
        <v>1170</v>
      </c>
      <c r="C218" t="s">
        <v>1192</v>
      </c>
      <c r="D218" t="s">
        <v>1193</v>
      </c>
    </row>
    <row r="219" spans="1:4">
      <c r="A219" s="1071">
        <v>218</v>
      </c>
      <c r="B219" t="s">
        <v>1170</v>
      </c>
      <c r="C219" t="s">
        <v>1194</v>
      </c>
      <c r="D219" t="s">
        <v>1195</v>
      </c>
    </row>
    <row r="220" spans="1:4">
      <c r="A220" s="1071">
        <v>219</v>
      </c>
      <c r="B220" t="s">
        <v>1170</v>
      </c>
      <c r="C220" t="s">
        <v>1196</v>
      </c>
      <c r="D220" t="s">
        <v>1197</v>
      </c>
    </row>
    <row r="221" spans="1:4">
      <c r="A221" s="1071">
        <v>220</v>
      </c>
      <c r="B221" t="s">
        <v>1170</v>
      </c>
      <c r="C221" t="s">
        <v>1198</v>
      </c>
      <c r="D221" t="s">
        <v>1199</v>
      </c>
    </row>
    <row r="222" spans="1:4">
      <c r="A222" s="1071">
        <v>221</v>
      </c>
      <c r="B222" t="s">
        <v>1170</v>
      </c>
      <c r="C222" t="s">
        <v>1200</v>
      </c>
      <c r="D222" t="s">
        <v>1201</v>
      </c>
    </row>
    <row r="223" spans="1:4">
      <c r="A223" s="1071">
        <v>222</v>
      </c>
      <c r="B223" t="s">
        <v>1170</v>
      </c>
      <c r="C223" t="s">
        <v>1202</v>
      </c>
      <c r="D223" t="s">
        <v>1203</v>
      </c>
    </row>
    <row r="224" spans="1:4">
      <c r="A224" s="1071">
        <v>223</v>
      </c>
      <c r="B224" t="s">
        <v>1170</v>
      </c>
      <c r="C224" t="s">
        <v>1204</v>
      </c>
      <c r="D224" t="s">
        <v>1205</v>
      </c>
    </row>
    <row r="225" spans="1:4">
      <c r="A225" s="1071">
        <v>224</v>
      </c>
      <c r="B225" t="s">
        <v>1206</v>
      </c>
      <c r="C225" t="s">
        <v>1206</v>
      </c>
      <c r="D225" t="s">
        <v>1207</v>
      </c>
    </row>
    <row r="226" spans="1:4">
      <c r="A226" s="1071">
        <v>225</v>
      </c>
      <c r="B226" t="s">
        <v>1206</v>
      </c>
      <c r="C226" t="s">
        <v>1208</v>
      </c>
      <c r="D226" t="s">
        <v>1209</v>
      </c>
    </row>
    <row r="227" spans="1:4">
      <c r="A227" s="1071">
        <v>226</v>
      </c>
      <c r="B227" t="s">
        <v>1206</v>
      </c>
      <c r="C227" t="s">
        <v>1210</v>
      </c>
      <c r="D227" t="s">
        <v>1211</v>
      </c>
    </row>
    <row r="228" spans="1:4">
      <c r="A228" s="1071">
        <v>227</v>
      </c>
      <c r="B228" t="s">
        <v>1206</v>
      </c>
      <c r="C228" t="s">
        <v>1212</v>
      </c>
      <c r="D228" t="s">
        <v>1213</v>
      </c>
    </row>
    <row r="229" spans="1:4">
      <c r="A229" s="1071">
        <v>228</v>
      </c>
      <c r="B229" t="s">
        <v>1206</v>
      </c>
      <c r="C229" t="s">
        <v>1214</v>
      </c>
      <c r="D229" t="s">
        <v>1215</v>
      </c>
    </row>
    <row r="230" spans="1:4">
      <c r="A230" s="1071">
        <v>229</v>
      </c>
      <c r="B230" t="s">
        <v>1206</v>
      </c>
      <c r="C230" t="s">
        <v>1216</v>
      </c>
      <c r="D230" t="s">
        <v>1217</v>
      </c>
    </row>
    <row r="231" spans="1:4">
      <c r="A231" s="1071">
        <v>230</v>
      </c>
      <c r="B231" t="s">
        <v>1206</v>
      </c>
      <c r="C231" t="s">
        <v>1218</v>
      </c>
      <c r="D231" t="s">
        <v>1219</v>
      </c>
    </row>
    <row r="232" spans="1:4">
      <c r="A232" s="1071">
        <v>231</v>
      </c>
      <c r="B232" t="s">
        <v>1206</v>
      </c>
      <c r="C232" t="s">
        <v>1220</v>
      </c>
      <c r="D232" t="s">
        <v>1221</v>
      </c>
    </row>
    <row r="233" spans="1:4">
      <c r="A233" s="1071">
        <v>232</v>
      </c>
      <c r="B233" t="s">
        <v>1206</v>
      </c>
      <c r="C233" t="s">
        <v>1222</v>
      </c>
      <c r="D233" t="s">
        <v>1223</v>
      </c>
    </row>
    <row r="234" spans="1:4">
      <c r="A234" s="1071">
        <v>233</v>
      </c>
      <c r="B234" t="s">
        <v>1206</v>
      </c>
      <c r="C234" t="s">
        <v>1224</v>
      </c>
      <c r="D234" t="s">
        <v>1225</v>
      </c>
    </row>
    <row r="235" spans="1:4">
      <c r="A235" s="1071">
        <v>234</v>
      </c>
      <c r="B235" t="s">
        <v>1206</v>
      </c>
      <c r="C235" t="s">
        <v>1226</v>
      </c>
      <c r="D235" t="s">
        <v>1227</v>
      </c>
    </row>
    <row r="236" spans="1:4">
      <c r="A236" s="1071">
        <v>235</v>
      </c>
      <c r="B236" t="s">
        <v>1206</v>
      </c>
      <c r="C236" t="s">
        <v>1228</v>
      </c>
      <c r="D236" t="s">
        <v>1229</v>
      </c>
    </row>
    <row r="237" spans="1:4">
      <c r="A237" s="1071">
        <v>236</v>
      </c>
      <c r="B237" t="s">
        <v>1206</v>
      </c>
      <c r="C237" t="s">
        <v>1230</v>
      </c>
      <c r="D237" t="s">
        <v>1231</v>
      </c>
    </row>
    <row r="238" spans="1:4">
      <c r="A238" s="1071">
        <v>237</v>
      </c>
      <c r="B238" t="s">
        <v>1232</v>
      </c>
      <c r="C238" t="s">
        <v>1234</v>
      </c>
      <c r="D238" t="s">
        <v>1235</v>
      </c>
    </row>
    <row r="239" spans="1:4">
      <c r="A239" s="1071">
        <v>238</v>
      </c>
      <c r="B239" t="s">
        <v>1232</v>
      </c>
      <c r="C239" t="s">
        <v>1232</v>
      </c>
      <c r="D239" t="s">
        <v>1233</v>
      </c>
    </row>
    <row r="240" spans="1:4">
      <c r="A240" s="1071">
        <v>239</v>
      </c>
      <c r="B240" t="s">
        <v>1232</v>
      </c>
      <c r="C240" t="s">
        <v>1236</v>
      </c>
      <c r="D240" t="s">
        <v>1237</v>
      </c>
    </row>
    <row r="241" spans="1:4">
      <c r="A241" s="1071">
        <v>240</v>
      </c>
      <c r="B241" t="s">
        <v>1232</v>
      </c>
      <c r="C241" t="s">
        <v>1238</v>
      </c>
      <c r="D241" t="s">
        <v>1239</v>
      </c>
    </row>
    <row r="242" spans="1:4">
      <c r="A242" s="1071">
        <v>241</v>
      </c>
      <c r="B242" t="s">
        <v>1232</v>
      </c>
      <c r="C242" t="s">
        <v>1240</v>
      </c>
      <c r="D242" t="s">
        <v>1241</v>
      </c>
    </row>
    <row r="243" spans="1:4">
      <c r="A243" s="1071">
        <v>242</v>
      </c>
      <c r="B243" t="s">
        <v>1232</v>
      </c>
      <c r="C243" t="s">
        <v>1242</v>
      </c>
      <c r="D243" t="s">
        <v>1243</v>
      </c>
    </row>
    <row r="244" spans="1:4">
      <c r="A244" s="1071">
        <v>243</v>
      </c>
      <c r="B244" t="s">
        <v>1232</v>
      </c>
      <c r="C244" t="s">
        <v>1244</v>
      </c>
      <c r="D244" t="s">
        <v>1245</v>
      </c>
    </row>
    <row r="245" spans="1:4">
      <c r="A245" s="1071">
        <v>244</v>
      </c>
      <c r="B245" t="s">
        <v>1232</v>
      </c>
      <c r="C245" t="s">
        <v>1246</v>
      </c>
      <c r="D245" t="s">
        <v>1247</v>
      </c>
    </row>
    <row r="246" spans="1:4">
      <c r="A246" s="1071">
        <v>245</v>
      </c>
      <c r="B246" t="s">
        <v>1232</v>
      </c>
      <c r="C246" t="s">
        <v>1248</v>
      </c>
      <c r="D246" t="s">
        <v>1249</v>
      </c>
    </row>
    <row r="247" spans="1:4">
      <c r="A247" s="1071">
        <v>246</v>
      </c>
      <c r="B247" t="s">
        <v>1232</v>
      </c>
      <c r="C247" t="s">
        <v>1250</v>
      </c>
      <c r="D247" t="s">
        <v>1251</v>
      </c>
    </row>
    <row r="248" spans="1:4">
      <c r="A248" s="1071">
        <v>247</v>
      </c>
      <c r="B248" t="s">
        <v>1232</v>
      </c>
      <c r="C248" t="s">
        <v>1252</v>
      </c>
      <c r="D248" t="s">
        <v>1253</v>
      </c>
    </row>
    <row r="249" spans="1:4">
      <c r="A249" s="1071">
        <v>248</v>
      </c>
      <c r="B249" t="s">
        <v>1232</v>
      </c>
      <c r="C249" t="s">
        <v>1254</v>
      </c>
      <c r="D249" t="s">
        <v>1255</v>
      </c>
    </row>
    <row r="250" spans="1:4">
      <c r="A250" s="1071">
        <v>249</v>
      </c>
      <c r="B250" t="s">
        <v>1232</v>
      </c>
      <c r="C250" t="s">
        <v>1256</v>
      </c>
      <c r="D250" t="s">
        <v>1257</v>
      </c>
    </row>
    <row r="251" spans="1:4">
      <c r="A251" s="1071">
        <v>250</v>
      </c>
      <c r="B251" t="s">
        <v>1232</v>
      </c>
      <c r="C251" t="s">
        <v>1258</v>
      </c>
      <c r="D251" t="s">
        <v>1259</v>
      </c>
    </row>
    <row r="252" spans="1:4">
      <c r="A252" s="1071">
        <v>251</v>
      </c>
      <c r="B252" t="s">
        <v>1232</v>
      </c>
      <c r="C252" t="s">
        <v>1260</v>
      </c>
      <c r="D252" t="s">
        <v>1261</v>
      </c>
    </row>
    <row r="253" spans="1:4">
      <c r="A253" s="1071">
        <v>252</v>
      </c>
      <c r="B253" t="s">
        <v>1262</v>
      </c>
      <c r="C253" t="s">
        <v>1262</v>
      </c>
      <c r="D253" t="s">
        <v>1263</v>
      </c>
    </row>
    <row r="254" spans="1:4">
      <c r="A254" s="1071">
        <v>253</v>
      </c>
      <c r="B254" t="s">
        <v>1262</v>
      </c>
      <c r="C254" t="s">
        <v>1264</v>
      </c>
      <c r="D254" t="s">
        <v>1265</v>
      </c>
    </row>
    <row r="255" spans="1:4">
      <c r="A255" s="1071">
        <v>254</v>
      </c>
      <c r="B255" t="s">
        <v>1262</v>
      </c>
      <c r="C255" t="s">
        <v>1266</v>
      </c>
      <c r="D255" t="s">
        <v>1267</v>
      </c>
    </row>
    <row r="256" spans="1:4">
      <c r="A256" s="1071">
        <v>255</v>
      </c>
      <c r="B256" t="s">
        <v>1262</v>
      </c>
      <c r="C256" t="s">
        <v>1268</v>
      </c>
      <c r="D256" t="s">
        <v>1269</v>
      </c>
    </row>
    <row r="257" spans="1:4">
      <c r="A257" s="1071">
        <v>256</v>
      </c>
      <c r="B257" t="s">
        <v>1262</v>
      </c>
      <c r="C257" t="s">
        <v>1270</v>
      </c>
      <c r="D257" t="s">
        <v>1271</v>
      </c>
    </row>
    <row r="258" spans="1:4">
      <c r="A258" s="1071">
        <v>257</v>
      </c>
      <c r="B258" t="s">
        <v>1262</v>
      </c>
      <c r="C258" t="s">
        <v>1272</v>
      </c>
      <c r="D258" t="s">
        <v>1273</v>
      </c>
    </row>
    <row r="259" spans="1:4">
      <c r="A259" s="1071">
        <v>258</v>
      </c>
      <c r="B259" t="s">
        <v>1262</v>
      </c>
      <c r="C259" t="s">
        <v>1274</v>
      </c>
      <c r="D259" t="s">
        <v>1275</v>
      </c>
    </row>
    <row r="260" spans="1:4">
      <c r="A260" s="1071">
        <v>259</v>
      </c>
      <c r="B260" t="s">
        <v>1262</v>
      </c>
      <c r="C260" t="s">
        <v>1276</v>
      </c>
      <c r="D260" t="s">
        <v>1277</v>
      </c>
    </row>
    <row r="261" spans="1:4">
      <c r="A261" s="1071">
        <v>260</v>
      </c>
      <c r="B261" t="s">
        <v>1262</v>
      </c>
      <c r="C261" t="s">
        <v>1278</v>
      </c>
      <c r="D261" t="s">
        <v>1279</v>
      </c>
    </row>
    <row r="262" spans="1:4">
      <c r="A262" s="1071">
        <v>261</v>
      </c>
      <c r="B262" t="s">
        <v>1262</v>
      </c>
      <c r="C262" t="s">
        <v>1280</v>
      </c>
      <c r="D262" t="s">
        <v>1281</v>
      </c>
    </row>
    <row r="263" spans="1:4">
      <c r="A263" s="1071">
        <v>262</v>
      </c>
      <c r="B263" t="s">
        <v>1262</v>
      </c>
      <c r="C263" t="s">
        <v>1282</v>
      </c>
      <c r="D263" t="s">
        <v>1283</v>
      </c>
    </row>
    <row r="264" spans="1:4">
      <c r="A264" s="1071">
        <v>263</v>
      </c>
      <c r="B264" t="s">
        <v>1262</v>
      </c>
      <c r="C264" t="s">
        <v>1284</v>
      </c>
      <c r="D264" t="s">
        <v>1285</v>
      </c>
    </row>
    <row r="265" spans="1:4">
      <c r="A265" s="1071">
        <v>264</v>
      </c>
      <c r="B265" t="s">
        <v>1262</v>
      </c>
      <c r="C265" t="s">
        <v>1286</v>
      </c>
      <c r="D265" t="s">
        <v>1287</v>
      </c>
    </row>
    <row r="266" spans="1:4">
      <c r="A266" s="1071">
        <v>265</v>
      </c>
      <c r="B266" t="s">
        <v>1262</v>
      </c>
      <c r="C266" t="s">
        <v>1288</v>
      </c>
      <c r="D266" t="s">
        <v>1289</v>
      </c>
    </row>
    <row r="267" spans="1:4">
      <c r="A267" s="1071">
        <v>266</v>
      </c>
      <c r="B267" t="s">
        <v>1262</v>
      </c>
      <c r="C267" t="s">
        <v>1290</v>
      </c>
      <c r="D267" t="s">
        <v>1291</v>
      </c>
    </row>
    <row r="268" spans="1:4">
      <c r="A268" s="1071">
        <v>267</v>
      </c>
      <c r="B268" t="s">
        <v>1262</v>
      </c>
      <c r="C268" t="s">
        <v>1292</v>
      </c>
      <c r="D268" t="s">
        <v>1293</v>
      </c>
    </row>
    <row r="269" spans="1:4">
      <c r="A269" s="1071">
        <v>268</v>
      </c>
      <c r="B269" t="s">
        <v>1262</v>
      </c>
      <c r="C269" t="s">
        <v>1294</v>
      </c>
      <c r="D269" t="s">
        <v>1295</v>
      </c>
    </row>
    <row r="270" spans="1:4">
      <c r="A270" s="1071">
        <v>269</v>
      </c>
      <c r="B270" t="s">
        <v>1262</v>
      </c>
      <c r="C270" t="s">
        <v>1296</v>
      </c>
      <c r="D270" t="s">
        <v>1297</v>
      </c>
    </row>
    <row r="271" spans="1:4">
      <c r="A271" s="1071">
        <v>270</v>
      </c>
      <c r="B271" t="s">
        <v>1262</v>
      </c>
      <c r="C271" t="s">
        <v>1298</v>
      </c>
      <c r="D271" t="s">
        <v>1299</v>
      </c>
    </row>
    <row r="272" spans="1:4">
      <c r="A272" s="1071">
        <v>271</v>
      </c>
      <c r="B272" t="s">
        <v>1300</v>
      </c>
      <c r="C272" t="s">
        <v>1302</v>
      </c>
      <c r="D272" t="s">
        <v>1303</v>
      </c>
    </row>
    <row r="273" spans="1:4">
      <c r="A273" s="1071">
        <v>272</v>
      </c>
      <c r="B273" t="s">
        <v>1300</v>
      </c>
      <c r="C273" t="s">
        <v>1304</v>
      </c>
      <c r="D273" t="s">
        <v>1305</v>
      </c>
    </row>
    <row r="274" spans="1:4">
      <c r="A274" s="1071">
        <v>273</v>
      </c>
      <c r="B274" t="s">
        <v>1300</v>
      </c>
      <c r="C274" t="s">
        <v>1306</v>
      </c>
      <c r="D274" t="s">
        <v>1307</v>
      </c>
    </row>
    <row r="275" spans="1:4">
      <c r="A275" s="1071">
        <v>274</v>
      </c>
      <c r="B275" t="s">
        <v>1300</v>
      </c>
      <c r="C275" t="s">
        <v>1300</v>
      </c>
      <c r="D275" t="s">
        <v>1301</v>
      </c>
    </row>
    <row r="276" spans="1:4">
      <c r="A276" s="1071">
        <v>275</v>
      </c>
      <c r="B276" t="s">
        <v>1300</v>
      </c>
      <c r="C276" t="s">
        <v>1308</v>
      </c>
      <c r="D276" t="s">
        <v>1309</v>
      </c>
    </row>
    <row r="277" spans="1:4">
      <c r="A277" s="1071">
        <v>276</v>
      </c>
      <c r="B277" t="s">
        <v>1300</v>
      </c>
      <c r="C277" t="s">
        <v>1310</v>
      </c>
      <c r="D277" t="s">
        <v>1311</v>
      </c>
    </row>
    <row r="278" spans="1:4">
      <c r="A278" s="1071">
        <v>277</v>
      </c>
      <c r="B278" t="s">
        <v>1300</v>
      </c>
      <c r="C278" t="s">
        <v>1312</v>
      </c>
      <c r="D278" t="s">
        <v>1313</v>
      </c>
    </row>
    <row r="279" spans="1:4">
      <c r="A279" s="1071">
        <v>278</v>
      </c>
      <c r="B279" t="s">
        <v>1300</v>
      </c>
      <c r="C279" t="s">
        <v>1314</v>
      </c>
      <c r="D279" t="s">
        <v>1315</v>
      </c>
    </row>
    <row r="280" spans="1:4">
      <c r="A280" s="1071">
        <v>279</v>
      </c>
      <c r="B280" t="s">
        <v>1300</v>
      </c>
      <c r="C280" t="s">
        <v>1316</v>
      </c>
      <c r="D280" t="s">
        <v>1317</v>
      </c>
    </row>
    <row r="281" spans="1:4">
      <c r="A281" s="1071">
        <v>280</v>
      </c>
      <c r="B281" t="s">
        <v>1300</v>
      </c>
      <c r="C281" t="s">
        <v>787</v>
      </c>
      <c r="D281" t="s">
        <v>1318</v>
      </c>
    </row>
    <row r="282" spans="1:4">
      <c r="A282" s="1071">
        <v>281</v>
      </c>
      <c r="B282" t="s">
        <v>1300</v>
      </c>
      <c r="C282" t="s">
        <v>1319</v>
      </c>
      <c r="D282" t="s">
        <v>1320</v>
      </c>
    </row>
    <row r="283" spans="1:4">
      <c r="A283" s="1071">
        <v>282</v>
      </c>
      <c r="B283" t="s">
        <v>1300</v>
      </c>
      <c r="C283" t="s">
        <v>1321</v>
      </c>
      <c r="D283" t="s">
        <v>1322</v>
      </c>
    </row>
    <row r="284" spans="1:4">
      <c r="A284" s="1071">
        <v>283</v>
      </c>
      <c r="B284" t="s">
        <v>1300</v>
      </c>
      <c r="C284" t="s">
        <v>1323</v>
      </c>
      <c r="D284" t="s">
        <v>1324</v>
      </c>
    </row>
    <row r="285" spans="1:4">
      <c r="A285" s="1071">
        <v>284</v>
      </c>
      <c r="B285" t="s">
        <v>1300</v>
      </c>
      <c r="C285" t="s">
        <v>1325</v>
      </c>
      <c r="D285" t="s">
        <v>1326</v>
      </c>
    </row>
    <row r="286" spans="1:4">
      <c r="A286" s="1071">
        <v>285</v>
      </c>
      <c r="B286" t="s">
        <v>1300</v>
      </c>
      <c r="C286" t="s">
        <v>1327</v>
      </c>
      <c r="D286" t="s">
        <v>1328</v>
      </c>
    </row>
    <row r="287" spans="1:4">
      <c r="A287" s="1071">
        <v>286</v>
      </c>
      <c r="B287" t="s">
        <v>1300</v>
      </c>
      <c r="C287" t="s">
        <v>1329</v>
      </c>
      <c r="D287" t="s">
        <v>1330</v>
      </c>
    </row>
    <row r="288" spans="1:4">
      <c r="A288" s="1071">
        <v>287</v>
      </c>
      <c r="B288" t="s">
        <v>1300</v>
      </c>
      <c r="C288" t="s">
        <v>1331</v>
      </c>
      <c r="D288" t="s">
        <v>1332</v>
      </c>
    </row>
    <row r="289" spans="1:4">
      <c r="A289" s="1071">
        <v>288</v>
      </c>
      <c r="B289" t="s">
        <v>1300</v>
      </c>
      <c r="C289" t="s">
        <v>1333</v>
      </c>
      <c r="D289" t="s">
        <v>1334</v>
      </c>
    </row>
    <row r="290" spans="1:4">
      <c r="A290" s="1071">
        <v>289</v>
      </c>
      <c r="B290" t="s">
        <v>1300</v>
      </c>
      <c r="C290" t="s">
        <v>1335</v>
      </c>
      <c r="D290" t="s">
        <v>1336</v>
      </c>
    </row>
    <row r="291" spans="1:4">
      <c r="A291" s="1071">
        <v>290</v>
      </c>
      <c r="B291" t="s">
        <v>1300</v>
      </c>
      <c r="C291" t="s">
        <v>1337</v>
      </c>
      <c r="D291" t="s">
        <v>1338</v>
      </c>
    </row>
    <row r="292" spans="1:4">
      <c r="A292" s="1071">
        <v>291</v>
      </c>
      <c r="B292" t="s">
        <v>1339</v>
      </c>
      <c r="C292" t="s">
        <v>1341</v>
      </c>
      <c r="D292" t="s">
        <v>1342</v>
      </c>
    </row>
    <row r="293" spans="1:4">
      <c r="A293" s="1071">
        <v>292</v>
      </c>
      <c r="B293" t="s">
        <v>1339</v>
      </c>
      <c r="C293" t="s">
        <v>1343</v>
      </c>
      <c r="D293" t="s">
        <v>1344</v>
      </c>
    </row>
    <row r="294" spans="1:4">
      <c r="A294" s="1071">
        <v>293</v>
      </c>
      <c r="B294" t="s">
        <v>1339</v>
      </c>
      <c r="C294" t="s">
        <v>1345</v>
      </c>
      <c r="D294" t="s">
        <v>1346</v>
      </c>
    </row>
    <row r="295" spans="1:4">
      <c r="A295" s="1071">
        <v>294</v>
      </c>
      <c r="B295" t="s">
        <v>1339</v>
      </c>
      <c r="C295" t="s">
        <v>1347</v>
      </c>
      <c r="D295" t="s">
        <v>1348</v>
      </c>
    </row>
    <row r="296" spans="1:4">
      <c r="A296" s="1071">
        <v>295</v>
      </c>
      <c r="B296" t="s">
        <v>1339</v>
      </c>
      <c r="C296" t="s">
        <v>1349</v>
      </c>
      <c r="D296" t="s">
        <v>1350</v>
      </c>
    </row>
    <row r="297" spans="1:4">
      <c r="A297" s="1071">
        <v>296</v>
      </c>
      <c r="B297" t="s">
        <v>1339</v>
      </c>
      <c r="C297" t="s">
        <v>1351</v>
      </c>
      <c r="D297" t="s">
        <v>1352</v>
      </c>
    </row>
    <row r="298" spans="1:4">
      <c r="A298" s="1071">
        <v>297</v>
      </c>
      <c r="B298" t="s">
        <v>1339</v>
      </c>
      <c r="C298" t="s">
        <v>1339</v>
      </c>
      <c r="D298" t="s">
        <v>1340</v>
      </c>
    </row>
    <row r="299" spans="1:4">
      <c r="A299" s="1071">
        <v>298</v>
      </c>
      <c r="B299" t="s">
        <v>1339</v>
      </c>
      <c r="C299" t="s">
        <v>1353</v>
      </c>
      <c r="D299" t="s">
        <v>1354</v>
      </c>
    </row>
    <row r="300" spans="1:4">
      <c r="A300" s="1071">
        <v>299</v>
      </c>
      <c r="B300" t="s">
        <v>1339</v>
      </c>
      <c r="C300" t="s">
        <v>1355</v>
      </c>
      <c r="D300" t="s">
        <v>1356</v>
      </c>
    </row>
    <row r="301" spans="1:4">
      <c r="A301" s="1071">
        <v>300</v>
      </c>
      <c r="B301" t="s">
        <v>1339</v>
      </c>
      <c r="C301" t="s">
        <v>1357</v>
      </c>
      <c r="D301" t="s">
        <v>1358</v>
      </c>
    </row>
    <row r="302" spans="1:4">
      <c r="A302" s="1071">
        <v>301</v>
      </c>
      <c r="B302" t="s">
        <v>1339</v>
      </c>
      <c r="C302" t="s">
        <v>1359</v>
      </c>
      <c r="D302" t="s">
        <v>1360</v>
      </c>
    </row>
    <row r="303" spans="1:4">
      <c r="A303" s="1071">
        <v>302</v>
      </c>
      <c r="B303" t="s">
        <v>1339</v>
      </c>
      <c r="C303" t="s">
        <v>1361</v>
      </c>
      <c r="D303" t="s">
        <v>1362</v>
      </c>
    </row>
    <row r="304" spans="1:4">
      <c r="A304" s="1071">
        <v>303</v>
      </c>
      <c r="B304" t="s">
        <v>1339</v>
      </c>
      <c r="C304" t="s">
        <v>1363</v>
      </c>
      <c r="D304" t="s">
        <v>1364</v>
      </c>
    </row>
    <row r="305" spans="1:4">
      <c r="A305" s="1071">
        <v>304</v>
      </c>
      <c r="B305" t="s">
        <v>1339</v>
      </c>
      <c r="C305" t="s">
        <v>1365</v>
      </c>
      <c r="D305" t="s">
        <v>1366</v>
      </c>
    </row>
    <row r="306" spans="1:4">
      <c r="A306" s="1071">
        <v>305</v>
      </c>
      <c r="B306" t="s">
        <v>1339</v>
      </c>
      <c r="C306" t="s">
        <v>1367</v>
      </c>
      <c r="D306" t="s">
        <v>1368</v>
      </c>
    </row>
    <row r="307" spans="1:4">
      <c r="A307" s="1071">
        <v>306</v>
      </c>
      <c r="B307" t="s">
        <v>1339</v>
      </c>
      <c r="C307" t="s">
        <v>1369</v>
      </c>
      <c r="D307" t="s">
        <v>1370</v>
      </c>
    </row>
    <row r="308" spans="1:4">
      <c r="A308" s="1071">
        <v>307</v>
      </c>
      <c r="B308" t="s">
        <v>1339</v>
      </c>
      <c r="C308" t="s">
        <v>1371</v>
      </c>
      <c r="D308" t="s">
        <v>1372</v>
      </c>
    </row>
    <row r="309" spans="1:4">
      <c r="A309" s="1071">
        <v>308</v>
      </c>
      <c r="B309" t="s">
        <v>1339</v>
      </c>
      <c r="C309" t="s">
        <v>1373</v>
      </c>
      <c r="D309" t="s">
        <v>1374</v>
      </c>
    </row>
    <row r="310" spans="1:4">
      <c r="A310" s="1071">
        <v>309</v>
      </c>
      <c r="B310" t="s">
        <v>1339</v>
      </c>
      <c r="C310" t="s">
        <v>1375</v>
      </c>
      <c r="D310" t="s">
        <v>1376</v>
      </c>
    </row>
    <row r="311" spans="1:4">
      <c r="A311" s="1071">
        <v>310</v>
      </c>
      <c r="B311" t="s">
        <v>1339</v>
      </c>
      <c r="C311" t="s">
        <v>1377</v>
      </c>
      <c r="D311" t="s">
        <v>1378</v>
      </c>
    </row>
    <row r="312" spans="1:4">
      <c r="A312" s="1071">
        <v>311</v>
      </c>
      <c r="B312" t="s">
        <v>1339</v>
      </c>
      <c r="C312" t="s">
        <v>1379</v>
      </c>
      <c r="D312" t="s">
        <v>1380</v>
      </c>
    </row>
    <row r="313" spans="1:4">
      <c r="A313" s="1071">
        <v>312</v>
      </c>
      <c r="B313" t="s">
        <v>1339</v>
      </c>
      <c r="C313" t="s">
        <v>1381</v>
      </c>
      <c r="D313" t="s">
        <v>1382</v>
      </c>
    </row>
    <row r="314" spans="1:4">
      <c r="A314" s="1071">
        <v>313</v>
      </c>
      <c r="B314" t="s">
        <v>1339</v>
      </c>
      <c r="C314" t="s">
        <v>1383</v>
      </c>
      <c r="D314" t="s">
        <v>1384</v>
      </c>
    </row>
    <row r="315" spans="1:4">
      <c r="A315" s="1071">
        <v>314</v>
      </c>
      <c r="B315" t="s">
        <v>1339</v>
      </c>
      <c r="C315" t="s">
        <v>1385</v>
      </c>
      <c r="D315" t="s">
        <v>1386</v>
      </c>
    </row>
    <row r="316" spans="1:4">
      <c r="A316" s="1071">
        <v>315</v>
      </c>
      <c r="B316" t="s">
        <v>1339</v>
      </c>
      <c r="C316" t="s">
        <v>1387</v>
      </c>
      <c r="D316" t="s">
        <v>1388</v>
      </c>
    </row>
    <row r="317" spans="1:4">
      <c r="A317" s="1071">
        <v>316</v>
      </c>
      <c r="B317" t="s">
        <v>1339</v>
      </c>
      <c r="C317" t="s">
        <v>1389</v>
      </c>
      <c r="D317" t="s">
        <v>1390</v>
      </c>
    </row>
    <row r="318" spans="1:4">
      <c r="A318" s="1071">
        <v>317</v>
      </c>
      <c r="B318" t="s">
        <v>1339</v>
      </c>
      <c r="C318" t="s">
        <v>1391</v>
      </c>
      <c r="D318" t="s">
        <v>1392</v>
      </c>
    </row>
    <row r="319" spans="1:4">
      <c r="A319" s="1071">
        <v>318</v>
      </c>
      <c r="B319" t="s">
        <v>1339</v>
      </c>
      <c r="C319" t="s">
        <v>1393</v>
      </c>
      <c r="D319" t="s">
        <v>1394</v>
      </c>
    </row>
    <row r="320" spans="1:4">
      <c r="A320" s="1071">
        <v>319</v>
      </c>
      <c r="B320" t="s">
        <v>1339</v>
      </c>
      <c r="C320" t="s">
        <v>1395</v>
      </c>
      <c r="D320" t="s">
        <v>1396</v>
      </c>
    </row>
    <row r="321" spans="1:4">
      <c r="A321" s="1071">
        <v>320</v>
      </c>
      <c r="B321" t="s">
        <v>1339</v>
      </c>
      <c r="C321" t="s">
        <v>1397</v>
      </c>
      <c r="D321" t="s">
        <v>1398</v>
      </c>
    </row>
    <row r="322" spans="1:4">
      <c r="A322" s="1071">
        <v>321</v>
      </c>
      <c r="B322" t="s">
        <v>1339</v>
      </c>
      <c r="C322" t="s">
        <v>1399</v>
      </c>
      <c r="D322" t="s">
        <v>1400</v>
      </c>
    </row>
    <row r="323" spans="1:4">
      <c r="A323" s="1071">
        <v>322</v>
      </c>
      <c r="B323" t="s">
        <v>1339</v>
      </c>
      <c r="C323" t="s">
        <v>1401</v>
      </c>
      <c r="D323" t="s">
        <v>1402</v>
      </c>
    </row>
    <row r="324" spans="1:4">
      <c r="A324" s="1071">
        <v>323</v>
      </c>
      <c r="B324" t="s">
        <v>1403</v>
      </c>
      <c r="C324" t="s">
        <v>1405</v>
      </c>
      <c r="D324" t="s">
        <v>1406</v>
      </c>
    </row>
    <row r="325" spans="1:4">
      <c r="A325" s="1071">
        <v>324</v>
      </c>
      <c r="B325" t="s">
        <v>1403</v>
      </c>
      <c r="C325" t="s">
        <v>1407</v>
      </c>
      <c r="D325" t="s">
        <v>1408</v>
      </c>
    </row>
    <row r="326" spans="1:4">
      <c r="A326" s="1071">
        <v>325</v>
      </c>
      <c r="B326" t="s">
        <v>1403</v>
      </c>
      <c r="C326" t="s">
        <v>821</v>
      </c>
      <c r="D326" t="s">
        <v>1409</v>
      </c>
    </row>
    <row r="327" spans="1:4">
      <c r="A327" s="1071">
        <v>326</v>
      </c>
      <c r="B327" t="s">
        <v>1403</v>
      </c>
      <c r="C327" t="s">
        <v>1410</v>
      </c>
      <c r="D327" t="s">
        <v>1411</v>
      </c>
    </row>
    <row r="328" spans="1:4">
      <c r="A328" s="1071">
        <v>327</v>
      </c>
      <c r="B328" t="s">
        <v>1403</v>
      </c>
      <c r="C328" t="s">
        <v>1403</v>
      </c>
      <c r="D328" t="s">
        <v>1404</v>
      </c>
    </row>
    <row r="329" spans="1:4">
      <c r="A329" s="1071">
        <v>328</v>
      </c>
      <c r="B329" t="s">
        <v>1403</v>
      </c>
      <c r="C329" t="s">
        <v>1412</v>
      </c>
      <c r="D329" t="s">
        <v>1413</v>
      </c>
    </row>
    <row r="330" spans="1:4">
      <c r="A330" s="1071">
        <v>329</v>
      </c>
      <c r="B330" t="s">
        <v>1403</v>
      </c>
      <c r="C330" t="s">
        <v>1414</v>
      </c>
      <c r="D330" t="s">
        <v>1415</v>
      </c>
    </row>
    <row r="331" spans="1:4">
      <c r="A331" s="1071">
        <v>330</v>
      </c>
      <c r="B331" t="s">
        <v>1403</v>
      </c>
      <c r="C331" t="s">
        <v>1416</v>
      </c>
      <c r="D331" t="s">
        <v>1417</v>
      </c>
    </row>
    <row r="332" spans="1:4">
      <c r="A332" s="1071">
        <v>331</v>
      </c>
      <c r="B332" t="s">
        <v>1403</v>
      </c>
      <c r="C332" t="s">
        <v>1418</v>
      </c>
      <c r="D332" t="s">
        <v>1419</v>
      </c>
    </row>
    <row r="333" spans="1:4">
      <c r="A333" s="1071">
        <v>332</v>
      </c>
      <c r="B333" t="s">
        <v>1403</v>
      </c>
      <c r="C333" t="s">
        <v>1420</v>
      </c>
      <c r="D333" t="s">
        <v>1421</v>
      </c>
    </row>
    <row r="334" spans="1:4">
      <c r="A334" s="1071">
        <v>333</v>
      </c>
      <c r="B334" t="s">
        <v>1403</v>
      </c>
      <c r="C334" t="s">
        <v>1422</v>
      </c>
      <c r="D334" t="s">
        <v>1423</v>
      </c>
    </row>
    <row r="335" spans="1:4">
      <c r="A335" s="1071">
        <v>334</v>
      </c>
      <c r="B335" t="s">
        <v>1403</v>
      </c>
      <c r="C335" t="s">
        <v>1424</v>
      </c>
      <c r="D335" t="s">
        <v>1425</v>
      </c>
    </row>
    <row r="336" spans="1:4">
      <c r="A336" s="1071">
        <v>335</v>
      </c>
      <c r="B336" t="s">
        <v>1403</v>
      </c>
      <c r="C336" t="s">
        <v>1426</v>
      </c>
      <c r="D336" t="s">
        <v>1427</v>
      </c>
    </row>
    <row r="337" spans="1:4">
      <c r="A337" s="1071">
        <v>336</v>
      </c>
      <c r="B337" t="s">
        <v>1403</v>
      </c>
      <c r="C337" t="s">
        <v>1428</v>
      </c>
      <c r="D337" t="s">
        <v>1429</v>
      </c>
    </row>
    <row r="338" spans="1:4">
      <c r="A338" s="1071">
        <v>337</v>
      </c>
      <c r="B338" t="s">
        <v>1403</v>
      </c>
      <c r="C338" t="s">
        <v>1430</v>
      </c>
      <c r="D338" t="s">
        <v>1431</v>
      </c>
    </row>
    <row r="339" spans="1:4">
      <c r="A339" s="1071">
        <v>338</v>
      </c>
      <c r="B339" t="s">
        <v>1403</v>
      </c>
      <c r="C339" t="s">
        <v>1432</v>
      </c>
      <c r="D339" t="s">
        <v>1433</v>
      </c>
    </row>
    <row r="340" spans="1:4">
      <c r="A340" s="1071">
        <v>339</v>
      </c>
      <c r="B340" t="s">
        <v>1403</v>
      </c>
      <c r="C340" t="s">
        <v>1434</v>
      </c>
      <c r="D340" t="s">
        <v>1435</v>
      </c>
    </row>
    <row r="341" spans="1:4">
      <c r="A341" s="1071">
        <v>340</v>
      </c>
      <c r="B341" t="s">
        <v>1403</v>
      </c>
      <c r="C341" t="s">
        <v>1436</v>
      </c>
      <c r="D341" t="s">
        <v>1437</v>
      </c>
    </row>
    <row r="342" spans="1:4">
      <c r="A342" s="1071">
        <v>341</v>
      </c>
      <c r="B342" t="s">
        <v>1403</v>
      </c>
      <c r="C342" t="s">
        <v>1438</v>
      </c>
      <c r="D342" t="s">
        <v>1439</v>
      </c>
    </row>
    <row r="343" spans="1:4">
      <c r="A343" s="1071">
        <v>342</v>
      </c>
      <c r="B343" t="s">
        <v>1403</v>
      </c>
      <c r="C343" t="s">
        <v>1440</v>
      </c>
      <c r="D343" t="s">
        <v>1441</v>
      </c>
    </row>
    <row r="344" spans="1:4">
      <c r="A344" s="1071">
        <v>343</v>
      </c>
      <c r="B344" t="s">
        <v>1403</v>
      </c>
      <c r="C344" t="s">
        <v>1442</v>
      </c>
      <c r="D344" t="s">
        <v>1443</v>
      </c>
    </row>
    <row r="345" spans="1:4">
      <c r="A345" s="1071">
        <v>344</v>
      </c>
      <c r="B345" t="s">
        <v>1444</v>
      </c>
      <c r="C345" t="s">
        <v>1446</v>
      </c>
      <c r="D345" t="s">
        <v>1447</v>
      </c>
    </row>
    <row r="346" spans="1:4">
      <c r="A346" s="1071">
        <v>345</v>
      </c>
      <c r="B346" t="s">
        <v>1444</v>
      </c>
      <c r="C346" t="s">
        <v>1448</v>
      </c>
      <c r="D346" t="s">
        <v>1449</v>
      </c>
    </row>
    <row r="347" spans="1:4">
      <c r="A347" s="1071">
        <v>346</v>
      </c>
      <c r="B347" t="s">
        <v>1444</v>
      </c>
      <c r="C347" t="s">
        <v>1450</v>
      </c>
      <c r="D347" t="s">
        <v>1451</v>
      </c>
    </row>
    <row r="348" spans="1:4">
      <c r="A348" s="1071">
        <v>347</v>
      </c>
      <c r="B348" t="s">
        <v>1444</v>
      </c>
      <c r="C348" t="s">
        <v>1452</v>
      </c>
      <c r="D348" t="s">
        <v>1453</v>
      </c>
    </row>
    <row r="349" spans="1:4">
      <c r="A349" s="1071">
        <v>348</v>
      </c>
      <c r="B349" t="s">
        <v>1444</v>
      </c>
      <c r="C349" t="s">
        <v>1454</v>
      </c>
      <c r="D349" t="s">
        <v>1455</v>
      </c>
    </row>
    <row r="350" spans="1:4">
      <c r="A350" s="1071">
        <v>349</v>
      </c>
      <c r="B350" t="s">
        <v>1444</v>
      </c>
      <c r="C350" t="s">
        <v>1456</v>
      </c>
      <c r="D350" t="s">
        <v>1457</v>
      </c>
    </row>
    <row r="351" spans="1:4">
      <c r="A351" s="1071">
        <v>350</v>
      </c>
      <c r="B351" t="s">
        <v>1444</v>
      </c>
      <c r="C351" t="s">
        <v>1458</v>
      </c>
      <c r="D351" t="s">
        <v>1459</v>
      </c>
    </row>
    <row r="352" spans="1:4">
      <c r="A352" s="1071">
        <v>351</v>
      </c>
      <c r="B352" t="s">
        <v>1444</v>
      </c>
      <c r="C352" t="s">
        <v>1444</v>
      </c>
      <c r="D352" t="s">
        <v>1445</v>
      </c>
    </row>
    <row r="353" spans="1:4">
      <c r="A353" s="1071">
        <v>352</v>
      </c>
      <c r="B353" t="s">
        <v>1444</v>
      </c>
      <c r="C353" t="s">
        <v>1460</v>
      </c>
      <c r="D353" t="s">
        <v>1461</v>
      </c>
    </row>
    <row r="354" spans="1:4">
      <c r="A354" s="1071">
        <v>353</v>
      </c>
      <c r="B354" t="s">
        <v>1444</v>
      </c>
      <c r="C354" t="s">
        <v>1462</v>
      </c>
      <c r="D354" t="s">
        <v>1463</v>
      </c>
    </row>
    <row r="355" spans="1:4">
      <c r="A355" s="1071">
        <v>354</v>
      </c>
      <c r="B355" t="s">
        <v>1444</v>
      </c>
      <c r="C355" t="s">
        <v>1464</v>
      </c>
      <c r="D355" t="s">
        <v>1465</v>
      </c>
    </row>
    <row r="356" spans="1:4">
      <c r="A356" s="1071">
        <v>355</v>
      </c>
      <c r="B356" t="s">
        <v>1444</v>
      </c>
      <c r="C356" t="s">
        <v>1466</v>
      </c>
      <c r="D356" t="s">
        <v>1467</v>
      </c>
    </row>
    <row r="357" spans="1:4">
      <c r="A357" s="1071">
        <v>356</v>
      </c>
      <c r="B357" t="s">
        <v>1444</v>
      </c>
      <c r="C357" t="s">
        <v>1468</v>
      </c>
      <c r="D357" t="s">
        <v>1469</v>
      </c>
    </row>
    <row r="358" spans="1:4">
      <c r="A358" s="1071">
        <v>357</v>
      </c>
      <c r="B358" t="s">
        <v>1444</v>
      </c>
      <c r="C358" t="s">
        <v>1470</v>
      </c>
      <c r="D358" t="s">
        <v>1471</v>
      </c>
    </row>
    <row r="359" spans="1:4">
      <c r="A359" s="1071">
        <v>358</v>
      </c>
      <c r="B359" t="s">
        <v>1444</v>
      </c>
      <c r="C359" t="s">
        <v>1472</v>
      </c>
      <c r="D359" t="s">
        <v>1473</v>
      </c>
    </row>
    <row r="360" spans="1:4">
      <c r="A360" s="1071">
        <v>359</v>
      </c>
      <c r="B360" t="s">
        <v>1444</v>
      </c>
      <c r="C360" t="s">
        <v>1474</v>
      </c>
      <c r="D360" t="s">
        <v>1475</v>
      </c>
    </row>
    <row r="361" spans="1:4">
      <c r="A361" s="1071">
        <v>360</v>
      </c>
      <c r="B361" t="s">
        <v>1444</v>
      </c>
      <c r="C361" t="s">
        <v>1476</v>
      </c>
      <c r="D361" t="s">
        <v>1477</v>
      </c>
    </row>
    <row r="362" spans="1:4">
      <c r="A362" s="1071">
        <v>361</v>
      </c>
      <c r="B362" t="s">
        <v>1444</v>
      </c>
      <c r="C362" t="s">
        <v>1478</v>
      </c>
      <c r="D362" t="s">
        <v>1479</v>
      </c>
    </row>
    <row r="363" spans="1:4">
      <c r="A363" s="1071">
        <v>362</v>
      </c>
      <c r="B363" t="s">
        <v>1444</v>
      </c>
      <c r="C363" t="s">
        <v>1480</v>
      </c>
      <c r="D363" t="s">
        <v>1481</v>
      </c>
    </row>
    <row r="364" spans="1:4">
      <c r="A364" s="1071">
        <v>363</v>
      </c>
      <c r="B364" t="s">
        <v>1444</v>
      </c>
      <c r="C364" t="s">
        <v>1482</v>
      </c>
      <c r="D364" t="s">
        <v>1483</v>
      </c>
    </row>
    <row r="365" spans="1:4">
      <c r="A365" s="1071">
        <v>364</v>
      </c>
      <c r="B365" t="s">
        <v>1444</v>
      </c>
      <c r="C365" t="s">
        <v>1484</v>
      </c>
      <c r="D365" t="s">
        <v>1485</v>
      </c>
    </row>
    <row r="366" spans="1:4">
      <c r="A366" s="1071">
        <v>365</v>
      </c>
      <c r="B366" t="s">
        <v>1444</v>
      </c>
      <c r="C366" t="s">
        <v>1486</v>
      </c>
      <c r="D366" t="s">
        <v>1487</v>
      </c>
    </row>
    <row r="367" spans="1:4">
      <c r="A367" s="1071">
        <v>366</v>
      </c>
      <c r="B367" t="s">
        <v>1444</v>
      </c>
      <c r="C367" t="s">
        <v>1488</v>
      </c>
      <c r="D367" t="s">
        <v>1489</v>
      </c>
    </row>
    <row r="368" spans="1:4">
      <c r="A368" s="1071">
        <v>367</v>
      </c>
      <c r="B368" t="s">
        <v>1444</v>
      </c>
      <c r="C368" t="s">
        <v>1490</v>
      </c>
      <c r="D368" t="s">
        <v>1491</v>
      </c>
    </row>
    <row r="369" spans="1:4">
      <c r="A369" s="1071">
        <v>368</v>
      </c>
      <c r="B369" t="s">
        <v>1444</v>
      </c>
      <c r="C369" t="s">
        <v>1492</v>
      </c>
      <c r="D369" t="s">
        <v>1493</v>
      </c>
    </row>
    <row r="370" spans="1:4">
      <c r="A370" s="1071">
        <v>369</v>
      </c>
      <c r="B370" t="s">
        <v>1444</v>
      </c>
      <c r="C370" t="s">
        <v>1494</v>
      </c>
      <c r="D370" t="s">
        <v>1495</v>
      </c>
    </row>
    <row r="371" spans="1:4">
      <c r="A371" s="1071">
        <v>370</v>
      </c>
      <c r="B371" t="s">
        <v>1496</v>
      </c>
      <c r="C371" t="s">
        <v>1496</v>
      </c>
      <c r="D371" t="s">
        <v>1497</v>
      </c>
    </row>
    <row r="372" spans="1:4">
      <c r="A372" s="1071">
        <v>371</v>
      </c>
      <c r="B372" t="s">
        <v>1498</v>
      </c>
      <c r="C372" t="s">
        <v>1498</v>
      </c>
      <c r="D372" t="s">
        <v>1499</v>
      </c>
    </row>
    <row r="373" spans="1:4">
      <c r="A373" s="1071">
        <v>372</v>
      </c>
      <c r="B373" t="s">
        <v>1500</v>
      </c>
      <c r="C373" t="s">
        <v>1502</v>
      </c>
      <c r="D373" t="s">
        <v>1503</v>
      </c>
    </row>
    <row r="374" spans="1:4">
      <c r="A374" s="1071">
        <v>373</v>
      </c>
      <c r="B374" t="s">
        <v>1500</v>
      </c>
      <c r="C374" t="s">
        <v>1504</v>
      </c>
      <c r="D374" t="s">
        <v>1505</v>
      </c>
    </row>
    <row r="375" spans="1:4">
      <c r="A375" s="1071">
        <v>374</v>
      </c>
      <c r="B375" t="s">
        <v>1500</v>
      </c>
      <c r="C375" t="s">
        <v>1506</v>
      </c>
      <c r="D375" t="s">
        <v>1507</v>
      </c>
    </row>
    <row r="376" spans="1:4">
      <c r="A376" s="1071">
        <v>375</v>
      </c>
      <c r="B376" t="s">
        <v>1500</v>
      </c>
      <c r="C376" t="s">
        <v>1508</v>
      </c>
      <c r="D376" t="s">
        <v>1509</v>
      </c>
    </row>
    <row r="377" spans="1:4">
      <c r="A377" s="1071">
        <v>376</v>
      </c>
      <c r="B377" t="s">
        <v>1500</v>
      </c>
      <c r="C377" t="s">
        <v>1500</v>
      </c>
      <c r="D377" t="s">
        <v>1501</v>
      </c>
    </row>
    <row r="378" spans="1:4">
      <c r="A378" s="1071">
        <v>377</v>
      </c>
      <c r="B378" t="s">
        <v>1500</v>
      </c>
      <c r="C378" t="s">
        <v>1510</v>
      </c>
      <c r="D378" t="s">
        <v>1511</v>
      </c>
    </row>
    <row r="379" spans="1:4">
      <c r="A379" s="1071">
        <v>378</v>
      </c>
      <c r="B379" t="s">
        <v>1500</v>
      </c>
      <c r="C379" t="s">
        <v>1512</v>
      </c>
      <c r="D379" t="s">
        <v>1513</v>
      </c>
    </row>
    <row r="380" spans="1:4">
      <c r="A380" s="1071">
        <v>379</v>
      </c>
      <c r="B380" t="s">
        <v>1500</v>
      </c>
      <c r="C380" t="s">
        <v>1514</v>
      </c>
      <c r="D380" t="s">
        <v>1515</v>
      </c>
    </row>
    <row r="381" spans="1:4">
      <c r="A381" s="1071">
        <v>380</v>
      </c>
      <c r="B381" t="s">
        <v>1500</v>
      </c>
      <c r="C381" t="s">
        <v>1516</v>
      </c>
      <c r="D381" t="s">
        <v>1517</v>
      </c>
    </row>
    <row r="382" spans="1:4">
      <c r="A382" s="1071">
        <v>381</v>
      </c>
      <c r="B382" t="s">
        <v>1500</v>
      </c>
      <c r="C382" t="s">
        <v>1518</v>
      </c>
      <c r="D382" t="s">
        <v>1519</v>
      </c>
    </row>
    <row r="383" spans="1:4">
      <c r="A383" s="1071">
        <v>382</v>
      </c>
      <c r="B383" t="s">
        <v>1500</v>
      </c>
      <c r="C383" t="s">
        <v>1520</v>
      </c>
      <c r="D383" t="s">
        <v>1521</v>
      </c>
    </row>
    <row r="384" spans="1:4">
      <c r="A384" s="1071">
        <v>383</v>
      </c>
      <c r="B384" t="s">
        <v>1500</v>
      </c>
      <c r="C384" t="s">
        <v>1522</v>
      </c>
      <c r="D384" t="s">
        <v>1523</v>
      </c>
    </row>
    <row r="385" spans="1:4">
      <c r="A385" s="1071">
        <v>384</v>
      </c>
      <c r="B385" t="s">
        <v>1500</v>
      </c>
      <c r="C385" t="s">
        <v>1524</v>
      </c>
      <c r="D385" t="s">
        <v>1525</v>
      </c>
    </row>
    <row r="386" spans="1:4">
      <c r="A386" s="1071">
        <v>385</v>
      </c>
      <c r="B386" t="s">
        <v>1500</v>
      </c>
      <c r="C386" t="s">
        <v>1526</v>
      </c>
      <c r="D386" t="s">
        <v>1527</v>
      </c>
    </row>
    <row r="387" spans="1:4">
      <c r="A387" s="1071">
        <v>386</v>
      </c>
      <c r="B387" t="s">
        <v>1500</v>
      </c>
      <c r="C387" t="s">
        <v>1528</v>
      </c>
      <c r="D387" t="s">
        <v>1529</v>
      </c>
    </row>
    <row r="388" spans="1:4">
      <c r="A388" s="1071">
        <v>387</v>
      </c>
      <c r="B388" t="s">
        <v>1500</v>
      </c>
      <c r="C388" t="s">
        <v>1530</v>
      </c>
      <c r="D388" t="s">
        <v>1531</v>
      </c>
    </row>
    <row r="389" spans="1:4">
      <c r="A389" s="1071">
        <v>388</v>
      </c>
      <c r="B389" t="s">
        <v>1500</v>
      </c>
      <c r="C389" t="s">
        <v>1532</v>
      </c>
      <c r="D389" t="s">
        <v>1533</v>
      </c>
    </row>
    <row r="390" spans="1:4">
      <c r="A390" s="1071">
        <v>389</v>
      </c>
      <c r="B390" t="s">
        <v>1500</v>
      </c>
      <c r="C390" t="s">
        <v>1534</v>
      </c>
      <c r="D390" t="s">
        <v>1535</v>
      </c>
    </row>
    <row r="391" spans="1:4">
      <c r="A391" s="1071">
        <v>390</v>
      </c>
      <c r="B391" t="s">
        <v>1500</v>
      </c>
      <c r="C391" t="s">
        <v>1536</v>
      </c>
      <c r="D391" t="s">
        <v>1537</v>
      </c>
    </row>
    <row r="392" spans="1:4">
      <c r="A392" s="1071">
        <v>391</v>
      </c>
      <c r="B392" t="s">
        <v>1500</v>
      </c>
      <c r="C392" t="s">
        <v>1538</v>
      </c>
      <c r="D392" t="s">
        <v>1539</v>
      </c>
    </row>
    <row r="393" spans="1:4">
      <c r="A393" s="1071">
        <v>392</v>
      </c>
      <c r="B393" t="s">
        <v>1540</v>
      </c>
      <c r="C393" t="s">
        <v>1054</v>
      </c>
      <c r="D393" t="s">
        <v>1542</v>
      </c>
    </row>
    <row r="394" spans="1:4">
      <c r="A394" s="1071">
        <v>393</v>
      </c>
      <c r="B394" t="s">
        <v>1540</v>
      </c>
      <c r="C394" t="s">
        <v>1543</v>
      </c>
      <c r="D394" t="s">
        <v>1544</v>
      </c>
    </row>
    <row r="395" spans="1:4">
      <c r="A395" s="1071">
        <v>394</v>
      </c>
      <c r="B395" t="s">
        <v>1540</v>
      </c>
      <c r="C395" t="s">
        <v>1545</v>
      </c>
      <c r="D395" t="s">
        <v>1546</v>
      </c>
    </row>
    <row r="396" spans="1:4">
      <c r="A396" s="1071">
        <v>395</v>
      </c>
      <c r="B396" t="s">
        <v>1540</v>
      </c>
      <c r="C396" t="s">
        <v>1547</v>
      </c>
      <c r="D396" t="s">
        <v>1548</v>
      </c>
    </row>
    <row r="397" spans="1:4">
      <c r="A397" s="1071">
        <v>396</v>
      </c>
      <c r="B397" t="s">
        <v>1540</v>
      </c>
      <c r="C397" t="s">
        <v>1549</v>
      </c>
      <c r="D397" t="s">
        <v>1550</v>
      </c>
    </row>
    <row r="398" spans="1:4">
      <c r="A398" s="1071">
        <v>397</v>
      </c>
      <c r="B398" t="s">
        <v>1540</v>
      </c>
      <c r="C398" t="s">
        <v>1551</v>
      </c>
      <c r="D398" t="s">
        <v>1552</v>
      </c>
    </row>
    <row r="399" spans="1:4">
      <c r="A399" s="1071">
        <v>398</v>
      </c>
      <c r="B399" t="s">
        <v>1540</v>
      </c>
      <c r="C399" t="s">
        <v>1540</v>
      </c>
      <c r="D399" t="s">
        <v>1541</v>
      </c>
    </row>
    <row r="400" spans="1:4">
      <c r="A400" s="1071">
        <v>399</v>
      </c>
      <c r="B400" t="s">
        <v>1540</v>
      </c>
      <c r="C400" t="s">
        <v>1553</v>
      </c>
      <c r="D400" t="s">
        <v>1554</v>
      </c>
    </row>
    <row r="401" spans="1:4">
      <c r="A401" s="1071">
        <v>400</v>
      </c>
      <c r="B401" t="s">
        <v>1540</v>
      </c>
      <c r="C401" t="s">
        <v>1555</v>
      </c>
      <c r="D401" t="s">
        <v>1556</v>
      </c>
    </row>
    <row r="402" spans="1:4">
      <c r="A402" s="1071">
        <v>401</v>
      </c>
      <c r="B402" t="s">
        <v>1540</v>
      </c>
      <c r="C402" t="s">
        <v>1557</v>
      </c>
      <c r="D402" t="s">
        <v>1558</v>
      </c>
    </row>
    <row r="403" spans="1:4">
      <c r="A403" s="1071">
        <v>402</v>
      </c>
      <c r="B403" t="s">
        <v>1540</v>
      </c>
      <c r="C403" t="s">
        <v>1559</v>
      </c>
      <c r="D403" t="s">
        <v>1560</v>
      </c>
    </row>
    <row r="404" spans="1:4">
      <c r="A404" s="1071">
        <v>403</v>
      </c>
      <c r="B404" t="s">
        <v>1540</v>
      </c>
      <c r="C404" t="s">
        <v>1561</v>
      </c>
      <c r="D404" t="s">
        <v>1562</v>
      </c>
    </row>
    <row r="405" spans="1:4">
      <c r="A405" s="1071">
        <v>404</v>
      </c>
      <c r="B405" t="s">
        <v>1540</v>
      </c>
      <c r="C405" t="s">
        <v>1563</v>
      </c>
      <c r="D405" t="s">
        <v>1564</v>
      </c>
    </row>
    <row r="406" spans="1:4">
      <c r="A406" s="1071">
        <v>405</v>
      </c>
      <c r="B406" t="s">
        <v>1540</v>
      </c>
      <c r="C406" t="s">
        <v>1565</v>
      </c>
      <c r="D406" t="s">
        <v>1566</v>
      </c>
    </row>
    <row r="407" spans="1:4">
      <c r="A407" s="1071">
        <v>406</v>
      </c>
      <c r="B407" t="s">
        <v>1540</v>
      </c>
      <c r="C407" t="s">
        <v>1567</v>
      </c>
      <c r="D407" t="s">
        <v>1568</v>
      </c>
    </row>
    <row r="408" spans="1:4">
      <c r="A408" s="1071">
        <v>407</v>
      </c>
      <c r="B408" t="s">
        <v>1540</v>
      </c>
      <c r="C408" t="s">
        <v>1569</v>
      </c>
      <c r="D408" t="s">
        <v>1570</v>
      </c>
    </row>
    <row r="409" spans="1:4">
      <c r="A409" s="1071">
        <v>408</v>
      </c>
      <c r="B409" t="s">
        <v>1540</v>
      </c>
      <c r="C409" t="s">
        <v>1571</v>
      </c>
      <c r="D409" t="s">
        <v>1572</v>
      </c>
    </row>
    <row r="410" spans="1:4">
      <c r="A410" s="1071">
        <v>409</v>
      </c>
      <c r="B410" t="s">
        <v>1573</v>
      </c>
      <c r="C410" t="s">
        <v>1575</v>
      </c>
      <c r="D410" t="s">
        <v>1576</v>
      </c>
    </row>
    <row r="411" spans="1:4">
      <c r="A411" s="1071">
        <v>410</v>
      </c>
      <c r="B411" t="s">
        <v>1573</v>
      </c>
      <c r="C411" t="s">
        <v>1577</v>
      </c>
      <c r="D411" t="s">
        <v>1578</v>
      </c>
    </row>
    <row r="412" spans="1:4">
      <c r="A412" s="1071">
        <v>411</v>
      </c>
      <c r="B412" t="s">
        <v>1573</v>
      </c>
      <c r="C412" t="s">
        <v>1579</v>
      </c>
      <c r="D412" t="s">
        <v>1580</v>
      </c>
    </row>
    <row r="413" spans="1:4">
      <c r="A413" s="1071">
        <v>412</v>
      </c>
      <c r="B413" t="s">
        <v>1573</v>
      </c>
      <c r="C413" t="s">
        <v>1581</v>
      </c>
      <c r="D413" t="s">
        <v>1582</v>
      </c>
    </row>
    <row r="414" spans="1:4">
      <c r="A414" s="1071">
        <v>413</v>
      </c>
      <c r="B414" t="s">
        <v>1573</v>
      </c>
      <c r="C414" t="s">
        <v>1583</v>
      </c>
      <c r="D414" t="s">
        <v>1584</v>
      </c>
    </row>
    <row r="415" spans="1:4">
      <c r="A415" s="1071">
        <v>414</v>
      </c>
      <c r="B415" t="s">
        <v>1573</v>
      </c>
      <c r="C415" t="s">
        <v>1585</v>
      </c>
      <c r="D415" t="s">
        <v>1586</v>
      </c>
    </row>
    <row r="416" spans="1:4">
      <c r="A416" s="1071">
        <v>415</v>
      </c>
      <c r="B416" t="s">
        <v>1573</v>
      </c>
      <c r="C416" t="s">
        <v>1587</v>
      </c>
      <c r="D416" t="s">
        <v>1588</v>
      </c>
    </row>
    <row r="417" spans="1:4">
      <c r="A417" s="1071">
        <v>416</v>
      </c>
      <c r="B417" t="s">
        <v>1573</v>
      </c>
      <c r="C417" t="s">
        <v>1589</v>
      </c>
      <c r="D417" t="s">
        <v>1590</v>
      </c>
    </row>
    <row r="418" spans="1:4">
      <c r="A418" s="1071">
        <v>417</v>
      </c>
      <c r="B418" t="s">
        <v>1573</v>
      </c>
      <c r="C418" t="s">
        <v>1591</v>
      </c>
      <c r="D418" t="s">
        <v>1592</v>
      </c>
    </row>
    <row r="419" spans="1:4">
      <c r="A419" s="1071">
        <v>418</v>
      </c>
      <c r="B419" t="s">
        <v>1573</v>
      </c>
      <c r="C419" t="s">
        <v>1593</v>
      </c>
      <c r="D419" t="s">
        <v>1594</v>
      </c>
    </row>
    <row r="420" spans="1:4">
      <c r="A420" s="1071">
        <v>419</v>
      </c>
      <c r="B420" t="s">
        <v>1573</v>
      </c>
      <c r="C420" t="s">
        <v>1595</v>
      </c>
      <c r="D420" t="s">
        <v>1596</v>
      </c>
    </row>
    <row r="421" spans="1:4">
      <c r="A421" s="1071">
        <v>420</v>
      </c>
      <c r="B421" t="s">
        <v>1573</v>
      </c>
      <c r="C421" t="s">
        <v>1573</v>
      </c>
      <c r="D421" t="s">
        <v>1574</v>
      </c>
    </row>
    <row r="422" spans="1:4">
      <c r="A422" s="1071">
        <v>421</v>
      </c>
      <c r="B422" t="s">
        <v>1573</v>
      </c>
      <c r="C422" t="s">
        <v>1597</v>
      </c>
      <c r="D422" t="s">
        <v>1598</v>
      </c>
    </row>
    <row r="423" spans="1:4">
      <c r="A423" s="1071">
        <v>422</v>
      </c>
      <c r="B423" t="s">
        <v>1573</v>
      </c>
      <c r="C423" t="s">
        <v>1599</v>
      </c>
      <c r="D423" t="s">
        <v>1600</v>
      </c>
    </row>
    <row r="424" spans="1:4">
      <c r="A424" s="1071">
        <v>423</v>
      </c>
      <c r="B424" t="s">
        <v>1573</v>
      </c>
      <c r="C424" t="s">
        <v>1601</v>
      </c>
      <c r="D424" t="s">
        <v>1602</v>
      </c>
    </row>
    <row r="425" spans="1:4">
      <c r="A425" s="1071">
        <v>424</v>
      </c>
      <c r="B425" t="s">
        <v>1573</v>
      </c>
      <c r="C425" t="s">
        <v>1248</v>
      </c>
      <c r="D425" t="s">
        <v>1603</v>
      </c>
    </row>
    <row r="426" spans="1:4">
      <c r="A426" s="1071">
        <v>425</v>
      </c>
      <c r="B426" t="s">
        <v>1573</v>
      </c>
      <c r="C426" t="s">
        <v>1604</v>
      </c>
      <c r="D426" t="s">
        <v>1605</v>
      </c>
    </row>
    <row r="427" spans="1:4">
      <c r="A427" s="1071">
        <v>426</v>
      </c>
      <c r="B427" t="s">
        <v>1573</v>
      </c>
      <c r="C427" t="s">
        <v>1606</v>
      </c>
      <c r="D427" t="s">
        <v>1607</v>
      </c>
    </row>
    <row r="428" spans="1:4">
      <c r="A428" s="1071">
        <v>427</v>
      </c>
      <c r="B428" t="s">
        <v>1573</v>
      </c>
      <c r="C428" t="s">
        <v>1608</v>
      </c>
      <c r="D428" t="s">
        <v>1609</v>
      </c>
    </row>
    <row r="429" spans="1:4">
      <c r="A429" s="1071">
        <v>428</v>
      </c>
      <c r="B429" t="s">
        <v>1573</v>
      </c>
      <c r="C429" t="s">
        <v>1610</v>
      </c>
      <c r="D429" t="s">
        <v>1611</v>
      </c>
    </row>
    <row r="430" spans="1:4">
      <c r="A430" s="1071">
        <v>429</v>
      </c>
      <c r="B430" t="s">
        <v>1573</v>
      </c>
      <c r="C430" t="s">
        <v>1612</v>
      </c>
      <c r="D430" t="s">
        <v>1613</v>
      </c>
    </row>
    <row r="431" spans="1:4">
      <c r="A431" s="1071">
        <v>430</v>
      </c>
      <c r="B431" t="s">
        <v>1573</v>
      </c>
      <c r="C431" t="s">
        <v>1614</v>
      </c>
      <c r="D431" t="s">
        <v>1615</v>
      </c>
    </row>
    <row r="432" spans="1:4">
      <c r="A432" s="1071">
        <v>431</v>
      </c>
      <c r="B432" t="s">
        <v>1573</v>
      </c>
      <c r="C432" t="s">
        <v>855</v>
      </c>
      <c r="D432" t="s">
        <v>1616</v>
      </c>
    </row>
    <row r="433" spans="1:4">
      <c r="A433" s="1071">
        <v>432</v>
      </c>
      <c r="B433" t="s">
        <v>1573</v>
      </c>
      <c r="C433" t="s">
        <v>1617</v>
      </c>
      <c r="D433" t="s">
        <v>1618</v>
      </c>
    </row>
    <row r="434" spans="1:4">
      <c r="A434" s="1071">
        <v>433</v>
      </c>
      <c r="B434" t="s">
        <v>1619</v>
      </c>
      <c r="C434" t="s">
        <v>1621</v>
      </c>
      <c r="D434" t="s">
        <v>1622</v>
      </c>
    </row>
    <row r="435" spans="1:4">
      <c r="A435" s="1071">
        <v>434</v>
      </c>
      <c r="B435" t="s">
        <v>1619</v>
      </c>
      <c r="C435" t="s">
        <v>1623</v>
      </c>
      <c r="D435" t="s">
        <v>1624</v>
      </c>
    </row>
    <row r="436" spans="1:4">
      <c r="A436" s="1071">
        <v>435</v>
      </c>
      <c r="B436" t="s">
        <v>1619</v>
      </c>
      <c r="C436" t="s">
        <v>1625</v>
      </c>
      <c r="D436" t="s">
        <v>1626</v>
      </c>
    </row>
    <row r="437" spans="1:4">
      <c r="A437" s="1071">
        <v>436</v>
      </c>
      <c r="B437" t="s">
        <v>1619</v>
      </c>
      <c r="C437" t="s">
        <v>1627</v>
      </c>
      <c r="D437" t="s">
        <v>1628</v>
      </c>
    </row>
    <row r="438" spans="1:4">
      <c r="A438" s="1071">
        <v>437</v>
      </c>
      <c r="B438" t="s">
        <v>1619</v>
      </c>
      <c r="C438" t="s">
        <v>1629</v>
      </c>
      <c r="D438" t="s">
        <v>1630</v>
      </c>
    </row>
    <row r="439" spans="1:4">
      <c r="A439" s="1071">
        <v>438</v>
      </c>
      <c r="B439" t="s">
        <v>1619</v>
      </c>
      <c r="C439" t="s">
        <v>1631</v>
      </c>
      <c r="D439" t="s">
        <v>1632</v>
      </c>
    </row>
    <row r="440" spans="1:4">
      <c r="A440" s="1071">
        <v>439</v>
      </c>
      <c r="B440" t="s">
        <v>1619</v>
      </c>
      <c r="C440" t="s">
        <v>1633</v>
      </c>
      <c r="D440" t="s">
        <v>1634</v>
      </c>
    </row>
    <row r="441" spans="1:4">
      <c r="A441" s="1071">
        <v>440</v>
      </c>
      <c r="B441" t="s">
        <v>1619</v>
      </c>
      <c r="C441" t="s">
        <v>1635</v>
      </c>
      <c r="D441" t="s">
        <v>1636</v>
      </c>
    </row>
    <row r="442" spans="1:4">
      <c r="A442" s="1071">
        <v>441</v>
      </c>
      <c r="B442" t="s">
        <v>1619</v>
      </c>
      <c r="C442" t="s">
        <v>1637</v>
      </c>
      <c r="D442" t="s">
        <v>1638</v>
      </c>
    </row>
    <row r="443" spans="1:4">
      <c r="A443" s="1071">
        <v>442</v>
      </c>
      <c r="B443" t="s">
        <v>1619</v>
      </c>
      <c r="C443" t="s">
        <v>1619</v>
      </c>
      <c r="D443" t="s">
        <v>1620</v>
      </c>
    </row>
    <row r="444" spans="1:4">
      <c r="A444" s="1071">
        <v>443</v>
      </c>
      <c r="B444" t="s">
        <v>1619</v>
      </c>
      <c r="C444" t="s">
        <v>1639</v>
      </c>
      <c r="D444" t="s">
        <v>1640</v>
      </c>
    </row>
    <row r="445" spans="1:4">
      <c r="A445" s="1071">
        <v>444</v>
      </c>
      <c r="B445" t="s">
        <v>1619</v>
      </c>
      <c r="C445" t="s">
        <v>1641</v>
      </c>
      <c r="D445" t="s">
        <v>1642</v>
      </c>
    </row>
    <row r="446" spans="1:4">
      <c r="A446" s="1071">
        <v>445</v>
      </c>
      <c r="B446" t="s">
        <v>1619</v>
      </c>
      <c r="C446" t="s">
        <v>1643</v>
      </c>
      <c r="D446" t="s">
        <v>1644</v>
      </c>
    </row>
    <row r="447" spans="1:4">
      <c r="A447" s="1071">
        <v>446</v>
      </c>
      <c r="B447" t="s">
        <v>1619</v>
      </c>
      <c r="C447" t="s">
        <v>1645</v>
      </c>
      <c r="D447" t="s">
        <v>1646</v>
      </c>
    </row>
    <row r="448" spans="1:4">
      <c r="A448" s="1071">
        <v>447</v>
      </c>
      <c r="B448" t="s">
        <v>1619</v>
      </c>
      <c r="C448" t="s">
        <v>1647</v>
      </c>
      <c r="D448" t="s">
        <v>1648</v>
      </c>
    </row>
    <row r="449" spans="1:4">
      <c r="A449" s="1071">
        <v>448</v>
      </c>
      <c r="B449" t="s">
        <v>1619</v>
      </c>
      <c r="C449" t="s">
        <v>1649</v>
      </c>
      <c r="D449" t="s">
        <v>1650</v>
      </c>
    </row>
    <row r="450" spans="1:4">
      <c r="A450" s="1071">
        <v>449</v>
      </c>
      <c r="B450" t="s">
        <v>1619</v>
      </c>
      <c r="C450" t="s">
        <v>1381</v>
      </c>
      <c r="D450" t="s">
        <v>1651</v>
      </c>
    </row>
    <row r="451" spans="1:4">
      <c r="A451" s="1071">
        <v>450</v>
      </c>
      <c r="B451" t="s">
        <v>1619</v>
      </c>
      <c r="C451" t="s">
        <v>1432</v>
      </c>
      <c r="D451" t="s">
        <v>1652</v>
      </c>
    </row>
    <row r="452" spans="1:4">
      <c r="A452" s="1071">
        <v>451</v>
      </c>
      <c r="B452" t="s">
        <v>1619</v>
      </c>
      <c r="C452" t="s">
        <v>1653</v>
      </c>
      <c r="D452" t="s">
        <v>1654</v>
      </c>
    </row>
    <row r="453" spans="1:4">
      <c r="A453" s="1071">
        <v>452</v>
      </c>
      <c r="B453" t="s">
        <v>1619</v>
      </c>
      <c r="C453" t="s">
        <v>1655</v>
      </c>
      <c r="D453" t="s">
        <v>1656</v>
      </c>
    </row>
    <row r="454" spans="1:4">
      <c r="A454" s="1071">
        <v>453</v>
      </c>
      <c r="B454" t="s">
        <v>1619</v>
      </c>
      <c r="C454" t="s">
        <v>1657</v>
      </c>
      <c r="D454" t="s">
        <v>1658</v>
      </c>
    </row>
    <row r="455" spans="1:4">
      <c r="A455" s="1071">
        <v>454</v>
      </c>
      <c r="B455" t="s">
        <v>1619</v>
      </c>
      <c r="C455" t="s">
        <v>1659</v>
      </c>
      <c r="D455" t="s">
        <v>1660</v>
      </c>
    </row>
    <row r="456" spans="1:4">
      <c r="A456" s="1071">
        <v>455</v>
      </c>
      <c r="B456" t="s">
        <v>1619</v>
      </c>
      <c r="C456" t="s">
        <v>1661</v>
      </c>
      <c r="D456" t="s">
        <v>1662</v>
      </c>
    </row>
    <row r="457" spans="1:4">
      <c r="A457" s="1071">
        <v>456</v>
      </c>
      <c r="B457" t="s">
        <v>1619</v>
      </c>
      <c r="C457" t="s">
        <v>1663</v>
      </c>
      <c r="D457" t="s">
        <v>1664</v>
      </c>
    </row>
    <row r="458" spans="1:4">
      <c r="A458" s="1071">
        <v>457</v>
      </c>
      <c r="B458" t="s">
        <v>1619</v>
      </c>
      <c r="C458" t="s">
        <v>1665</v>
      </c>
      <c r="D458" t="s">
        <v>1666</v>
      </c>
    </row>
    <row r="459" spans="1:4">
      <c r="A459" s="1071">
        <v>458</v>
      </c>
      <c r="B459" t="s">
        <v>1667</v>
      </c>
      <c r="C459" t="s">
        <v>1669</v>
      </c>
      <c r="D459" t="s">
        <v>1670</v>
      </c>
    </row>
    <row r="460" spans="1:4">
      <c r="A460" s="1071">
        <v>459</v>
      </c>
      <c r="B460" t="s">
        <v>1667</v>
      </c>
      <c r="C460" t="s">
        <v>1671</v>
      </c>
      <c r="D460" t="s">
        <v>1672</v>
      </c>
    </row>
    <row r="461" spans="1:4">
      <c r="A461" s="1071">
        <v>460</v>
      </c>
      <c r="B461" t="s">
        <v>1667</v>
      </c>
      <c r="C461" t="s">
        <v>1673</v>
      </c>
      <c r="D461" t="s">
        <v>1674</v>
      </c>
    </row>
    <row r="462" spans="1:4">
      <c r="A462" s="1071">
        <v>461</v>
      </c>
      <c r="B462" t="s">
        <v>1667</v>
      </c>
      <c r="C462" t="s">
        <v>1675</v>
      </c>
      <c r="D462" t="s">
        <v>1676</v>
      </c>
    </row>
    <row r="463" spans="1:4">
      <c r="A463" s="1071">
        <v>462</v>
      </c>
      <c r="B463" t="s">
        <v>1667</v>
      </c>
      <c r="C463" t="s">
        <v>1677</v>
      </c>
      <c r="D463" t="s">
        <v>1678</v>
      </c>
    </row>
    <row r="464" spans="1:4">
      <c r="A464" s="1071">
        <v>463</v>
      </c>
      <c r="B464" t="s">
        <v>1667</v>
      </c>
      <c r="C464" t="s">
        <v>1667</v>
      </c>
      <c r="D464" t="s">
        <v>1668</v>
      </c>
    </row>
    <row r="465" spans="1:4">
      <c r="A465" s="1071">
        <v>464</v>
      </c>
      <c r="B465" t="s">
        <v>1667</v>
      </c>
      <c r="C465" t="s">
        <v>1679</v>
      </c>
      <c r="D465" t="s">
        <v>1680</v>
      </c>
    </row>
    <row r="466" spans="1:4">
      <c r="A466" s="1071">
        <v>465</v>
      </c>
      <c r="B466" t="s">
        <v>1667</v>
      </c>
      <c r="C466" t="s">
        <v>1681</v>
      </c>
      <c r="D466" t="s">
        <v>1682</v>
      </c>
    </row>
    <row r="467" spans="1:4">
      <c r="A467" s="1071">
        <v>466</v>
      </c>
      <c r="B467" t="s">
        <v>1667</v>
      </c>
      <c r="C467" t="s">
        <v>1683</v>
      </c>
      <c r="D467" t="s">
        <v>1684</v>
      </c>
    </row>
    <row r="468" spans="1:4">
      <c r="A468" s="1071">
        <v>467</v>
      </c>
      <c r="B468" t="s">
        <v>1667</v>
      </c>
      <c r="C468" t="s">
        <v>1685</v>
      </c>
      <c r="D468" t="s">
        <v>1686</v>
      </c>
    </row>
    <row r="469" spans="1:4">
      <c r="A469" s="1071">
        <v>468</v>
      </c>
      <c r="B469" t="s">
        <v>1667</v>
      </c>
      <c r="C469" t="s">
        <v>1687</v>
      </c>
      <c r="D469" t="s">
        <v>1688</v>
      </c>
    </row>
    <row r="470" spans="1:4">
      <c r="A470" s="1071">
        <v>469</v>
      </c>
      <c r="B470" t="s">
        <v>1667</v>
      </c>
      <c r="C470" t="s">
        <v>1689</v>
      </c>
      <c r="D470" t="s">
        <v>1690</v>
      </c>
    </row>
    <row r="471" spans="1:4">
      <c r="A471" s="1071">
        <v>470</v>
      </c>
      <c r="B471" t="s">
        <v>1667</v>
      </c>
      <c r="C471" t="s">
        <v>1691</v>
      </c>
      <c r="D471" t="s">
        <v>1692</v>
      </c>
    </row>
    <row r="472" spans="1:4">
      <c r="A472" s="1071">
        <v>471</v>
      </c>
      <c r="B472" t="s">
        <v>1667</v>
      </c>
      <c r="C472" t="s">
        <v>1693</v>
      </c>
      <c r="D472" t="s">
        <v>1694</v>
      </c>
    </row>
    <row r="473" spans="1:4">
      <c r="A473" s="1071">
        <v>472</v>
      </c>
      <c r="B473" t="s">
        <v>1667</v>
      </c>
      <c r="C473" t="s">
        <v>1695</v>
      </c>
      <c r="D473" t="s">
        <v>1696</v>
      </c>
    </row>
    <row r="474" spans="1:4">
      <c r="A474" s="1071">
        <v>473</v>
      </c>
      <c r="B474" t="s">
        <v>1667</v>
      </c>
      <c r="C474" t="s">
        <v>1697</v>
      </c>
      <c r="D474" t="s">
        <v>1698</v>
      </c>
    </row>
    <row r="475" spans="1:4">
      <c r="A475" s="1071">
        <v>474</v>
      </c>
      <c r="B475" t="s">
        <v>1667</v>
      </c>
      <c r="C475" t="s">
        <v>1699</v>
      </c>
      <c r="D475" t="s">
        <v>1700</v>
      </c>
    </row>
    <row r="476" spans="1:4">
      <c r="A476" s="1071">
        <v>475</v>
      </c>
      <c r="B476" t="s">
        <v>1667</v>
      </c>
      <c r="C476" t="s">
        <v>1701</v>
      </c>
      <c r="D476" t="s">
        <v>1702</v>
      </c>
    </row>
    <row r="477" spans="1:4">
      <c r="A477" s="1071">
        <v>476</v>
      </c>
      <c r="B477" t="s">
        <v>1703</v>
      </c>
      <c r="C477" t="s">
        <v>817</v>
      </c>
      <c r="D477" t="s">
        <v>1705</v>
      </c>
    </row>
    <row r="478" spans="1:4">
      <c r="A478" s="1071">
        <v>477</v>
      </c>
      <c r="B478" t="s">
        <v>1703</v>
      </c>
      <c r="C478" t="s">
        <v>1706</v>
      </c>
      <c r="D478" t="s">
        <v>1707</v>
      </c>
    </row>
    <row r="479" spans="1:4">
      <c r="A479" s="1071">
        <v>478</v>
      </c>
      <c r="B479" t="s">
        <v>1703</v>
      </c>
      <c r="C479" t="s">
        <v>1708</v>
      </c>
      <c r="D479" t="s">
        <v>1709</v>
      </c>
    </row>
    <row r="480" spans="1:4">
      <c r="A480" s="1071">
        <v>479</v>
      </c>
      <c r="B480" t="s">
        <v>1703</v>
      </c>
      <c r="C480" t="s">
        <v>1710</v>
      </c>
      <c r="D480" t="s">
        <v>1711</v>
      </c>
    </row>
    <row r="481" spans="1:4">
      <c r="A481" s="1071">
        <v>480</v>
      </c>
      <c r="B481" t="s">
        <v>1703</v>
      </c>
      <c r="C481" t="s">
        <v>1712</v>
      </c>
      <c r="D481" t="s">
        <v>1713</v>
      </c>
    </row>
    <row r="482" spans="1:4">
      <c r="A482" s="1071">
        <v>481</v>
      </c>
      <c r="B482" t="s">
        <v>1703</v>
      </c>
      <c r="C482" t="s">
        <v>1714</v>
      </c>
      <c r="D482" t="s">
        <v>1715</v>
      </c>
    </row>
    <row r="483" spans="1:4">
      <c r="A483" s="1071">
        <v>482</v>
      </c>
      <c r="B483" t="s">
        <v>1703</v>
      </c>
      <c r="C483" t="s">
        <v>1703</v>
      </c>
      <c r="D483" t="s">
        <v>1704</v>
      </c>
    </row>
    <row r="484" spans="1:4">
      <c r="A484" s="1071">
        <v>483</v>
      </c>
      <c r="B484" t="s">
        <v>1703</v>
      </c>
      <c r="C484" t="s">
        <v>1716</v>
      </c>
      <c r="D484" t="s">
        <v>1717</v>
      </c>
    </row>
    <row r="485" spans="1:4">
      <c r="A485" s="1071">
        <v>484</v>
      </c>
      <c r="B485" t="s">
        <v>1703</v>
      </c>
      <c r="C485" t="s">
        <v>1718</v>
      </c>
      <c r="D485" t="s">
        <v>1719</v>
      </c>
    </row>
    <row r="486" spans="1:4">
      <c r="A486" s="1071">
        <v>485</v>
      </c>
      <c r="B486" t="s">
        <v>1703</v>
      </c>
      <c r="C486" t="s">
        <v>1720</v>
      </c>
      <c r="D486" t="s">
        <v>1721</v>
      </c>
    </row>
    <row r="487" spans="1:4">
      <c r="A487" s="1071">
        <v>486</v>
      </c>
      <c r="B487" t="s">
        <v>1703</v>
      </c>
      <c r="C487" t="s">
        <v>1722</v>
      </c>
      <c r="D487" t="s">
        <v>1723</v>
      </c>
    </row>
    <row r="488" spans="1:4">
      <c r="A488" s="1071">
        <v>487</v>
      </c>
      <c r="B488" t="s">
        <v>1703</v>
      </c>
      <c r="C488" t="s">
        <v>1724</v>
      </c>
      <c r="D488" t="s">
        <v>1725</v>
      </c>
    </row>
    <row r="489" spans="1:4">
      <c r="A489" s="1071">
        <v>488</v>
      </c>
      <c r="B489" t="s">
        <v>1703</v>
      </c>
      <c r="C489" t="s">
        <v>1726</v>
      </c>
      <c r="D489" t="s">
        <v>1727</v>
      </c>
    </row>
    <row r="490" spans="1:4">
      <c r="A490" s="1071">
        <v>489</v>
      </c>
      <c r="B490" t="s">
        <v>1703</v>
      </c>
      <c r="C490" t="s">
        <v>1728</v>
      </c>
      <c r="D490" t="s">
        <v>1729</v>
      </c>
    </row>
    <row r="491" spans="1:4">
      <c r="A491" s="1071">
        <v>490</v>
      </c>
      <c r="B491" t="s">
        <v>1703</v>
      </c>
      <c r="C491" t="s">
        <v>1730</v>
      </c>
      <c r="D491" t="s">
        <v>1731</v>
      </c>
    </row>
    <row r="492" spans="1:4">
      <c r="A492" s="1071">
        <v>491</v>
      </c>
      <c r="B492" t="s">
        <v>1703</v>
      </c>
      <c r="C492" t="s">
        <v>1732</v>
      </c>
      <c r="D492" t="s">
        <v>1733</v>
      </c>
    </row>
    <row r="493" spans="1:4">
      <c r="A493" s="1071">
        <v>492</v>
      </c>
      <c r="B493" t="s">
        <v>1703</v>
      </c>
      <c r="C493" t="s">
        <v>1734</v>
      </c>
      <c r="D493" t="s">
        <v>1735</v>
      </c>
    </row>
    <row r="494" spans="1:4">
      <c r="A494" s="1071">
        <v>493</v>
      </c>
      <c r="B494" t="s">
        <v>1703</v>
      </c>
      <c r="C494" t="s">
        <v>1736</v>
      </c>
      <c r="D494" t="s">
        <v>1737</v>
      </c>
    </row>
    <row r="495" spans="1:4">
      <c r="A495" s="1071">
        <v>494</v>
      </c>
      <c r="B495" t="s">
        <v>1703</v>
      </c>
      <c r="C495" t="s">
        <v>1738</v>
      </c>
      <c r="D495" t="s">
        <v>1739</v>
      </c>
    </row>
    <row r="496" spans="1:4">
      <c r="A496" s="1071">
        <v>495</v>
      </c>
      <c r="B496" t="s">
        <v>1703</v>
      </c>
      <c r="C496" t="s">
        <v>1740</v>
      </c>
      <c r="D496" t="s">
        <v>1741</v>
      </c>
    </row>
    <row r="497" spans="1:4">
      <c r="A497" s="1071">
        <v>496</v>
      </c>
      <c r="B497" t="s">
        <v>1703</v>
      </c>
      <c r="C497" t="s">
        <v>1742</v>
      </c>
      <c r="D497" t="s">
        <v>1743</v>
      </c>
    </row>
    <row r="498" spans="1:4">
      <c r="A498" s="1071">
        <v>497</v>
      </c>
      <c r="B498" t="s">
        <v>1744</v>
      </c>
      <c r="C498" t="s">
        <v>1746</v>
      </c>
      <c r="D498" t="s">
        <v>1747</v>
      </c>
    </row>
    <row r="499" spans="1:4">
      <c r="A499" s="1071">
        <v>498</v>
      </c>
      <c r="B499" t="s">
        <v>1744</v>
      </c>
      <c r="C499" t="s">
        <v>1748</v>
      </c>
      <c r="D499" t="s">
        <v>1749</v>
      </c>
    </row>
    <row r="500" spans="1:4">
      <c r="A500" s="1071">
        <v>499</v>
      </c>
      <c r="B500" t="s">
        <v>1744</v>
      </c>
      <c r="C500" t="s">
        <v>1750</v>
      </c>
      <c r="D500" t="s">
        <v>1751</v>
      </c>
    </row>
    <row r="501" spans="1:4">
      <c r="A501" s="1071">
        <v>500</v>
      </c>
      <c r="B501" t="s">
        <v>1744</v>
      </c>
      <c r="C501" t="s">
        <v>1752</v>
      </c>
      <c r="D501" t="s">
        <v>1753</v>
      </c>
    </row>
    <row r="502" spans="1:4">
      <c r="A502" s="1071">
        <v>501</v>
      </c>
      <c r="B502" t="s">
        <v>1744</v>
      </c>
      <c r="C502" t="s">
        <v>1754</v>
      </c>
      <c r="D502" t="s">
        <v>1755</v>
      </c>
    </row>
    <row r="503" spans="1:4">
      <c r="A503" s="1071">
        <v>502</v>
      </c>
      <c r="B503" t="s">
        <v>1744</v>
      </c>
      <c r="C503" t="s">
        <v>1756</v>
      </c>
      <c r="D503" t="s">
        <v>1757</v>
      </c>
    </row>
    <row r="504" spans="1:4">
      <c r="A504" s="1071">
        <v>503</v>
      </c>
      <c r="B504" t="s">
        <v>1744</v>
      </c>
      <c r="C504" t="s">
        <v>1758</v>
      </c>
      <c r="D504" t="s">
        <v>1759</v>
      </c>
    </row>
    <row r="505" spans="1:4">
      <c r="A505" s="1071">
        <v>504</v>
      </c>
      <c r="B505" t="s">
        <v>1744</v>
      </c>
      <c r="C505" t="s">
        <v>1018</v>
      </c>
      <c r="D505" t="s">
        <v>1760</v>
      </c>
    </row>
    <row r="506" spans="1:4">
      <c r="A506" s="1071">
        <v>505</v>
      </c>
      <c r="B506" t="s">
        <v>1744</v>
      </c>
      <c r="C506" t="s">
        <v>1744</v>
      </c>
      <c r="D506" t="s">
        <v>1745</v>
      </c>
    </row>
    <row r="507" spans="1:4">
      <c r="A507" s="1071">
        <v>506</v>
      </c>
      <c r="B507" t="s">
        <v>1744</v>
      </c>
      <c r="C507" t="s">
        <v>1761</v>
      </c>
      <c r="D507" t="s">
        <v>1762</v>
      </c>
    </row>
    <row r="508" spans="1:4">
      <c r="A508" s="1071">
        <v>507</v>
      </c>
      <c r="B508" t="s">
        <v>1744</v>
      </c>
      <c r="C508" t="s">
        <v>1763</v>
      </c>
      <c r="D508" t="s">
        <v>1764</v>
      </c>
    </row>
    <row r="509" spans="1:4">
      <c r="A509" s="1071">
        <v>508</v>
      </c>
      <c r="B509" t="s">
        <v>1744</v>
      </c>
      <c r="C509" t="s">
        <v>1765</v>
      </c>
      <c r="D509" t="s">
        <v>1766</v>
      </c>
    </row>
    <row r="510" spans="1:4">
      <c r="A510" s="1071">
        <v>509</v>
      </c>
      <c r="B510" t="s">
        <v>1744</v>
      </c>
      <c r="C510" t="s">
        <v>1767</v>
      </c>
      <c r="D510" t="s">
        <v>1768</v>
      </c>
    </row>
    <row r="511" spans="1:4">
      <c r="A511" s="1071">
        <v>510</v>
      </c>
      <c r="B511" t="s">
        <v>1744</v>
      </c>
      <c r="C511" t="s">
        <v>1769</v>
      </c>
      <c r="D511" t="s">
        <v>1770</v>
      </c>
    </row>
    <row r="512" spans="1:4">
      <c r="A512" s="1071">
        <v>511</v>
      </c>
      <c r="B512" t="s">
        <v>1744</v>
      </c>
      <c r="C512" t="s">
        <v>1771</v>
      </c>
      <c r="D512" t="s">
        <v>1772</v>
      </c>
    </row>
    <row r="513" spans="1:4">
      <c r="A513" s="1071">
        <v>512</v>
      </c>
      <c r="B513" t="s">
        <v>1744</v>
      </c>
      <c r="C513" t="s">
        <v>1773</v>
      </c>
      <c r="D513" t="s">
        <v>1774</v>
      </c>
    </row>
    <row r="514" spans="1:4">
      <c r="A514" s="1071">
        <v>513</v>
      </c>
      <c r="B514" t="s">
        <v>1744</v>
      </c>
      <c r="C514" t="s">
        <v>1775</v>
      </c>
      <c r="D514" t="s">
        <v>1776</v>
      </c>
    </row>
    <row r="515" spans="1:4">
      <c r="A515" s="1071">
        <v>514</v>
      </c>
      <c r="B515" t="s">
        <v>1744</v>
      </c>
      <c r="C515" t="s">
        <v>1777</v>
      </c>
      <c r="D515" t="s">
        <v>1778</v>
      </c>
    </row>
    <row r="516" spans="1:4">
      <c r="A516" s="1071">
        <v>515</v>
      </c>
      <c r="B516" t="s">
        <v>1744</v>
      </c>
      <c r="C516" t="s">
        <v>1779</v>
      </c>
      <c r="D516" t="s">
        <v>1780</v>
      </c>
    </row>
    <row r="517" spans="1:4">
      <c r="A517" s="1071">
        <v>516</v>
      </c>
      <c r="B517" t="s">
        <v>1744</v>
      </c>
      <c r="C517" t="s">
        <v>1781</v>
      </c>
      <c r="D517" t="s">
        <v>1782</v>
      </c>
    </row>
    <row r="518" spans="1:4">
      <c r="A518" s="1071">
        <v>517</v>
      </c>
      <c r="B518" t="s">
        <v>1744</v>
      </c>
      <c r="C518" t="s">
        <v>1783</v>
      </c>
      <c r="D518" t="s">
        <v>1784</v>
      </c>
    </row>
    <row r="519" spans="1:4">
      <c r="A519" s="1071">
        <v>518</v>
      </c>
      <c r="B519" t="s">
        <v>1744</v>
      </c>
      <c r="C519" t="s">
        <v>1785</v>
      </c>
      <c r="D519" t="s">
        <v>1786</v>
      </c>
    </row>
    <row r="520" spans="1:4">
      <c r="A520" s="1071">
        <v>519</v>
      </c>
      <c r="B520" t="s">
        <v>1744</v>
      </c>
      <c r="C520" t="s">
        <v>1787</v>
      </c>
      <c r="D520" t="s">
        <v>1788</v>
      </c>
    </row>
    <row r="521" spans="1:4">
      <c r="A521" s="1071">
        <v>520</v>
      </c>
      <c r="B521" t="s">
        <v>1744</v>
      </c>
      <c r="C521" t="s">
        <v>1789</v>
      </c>
      <c r="D521" t="s">
        <v>1790</v>
      </c>
    </row>
    <row r="522" spans="1:4">
      <c r="A522" s="1071">
        <v>521</v>
      </c>
      <c r="B522" t="s">
        <v>1744</v>
      </c>
      <c r="C522" t="s">
        <v>1791</v>
      </c>
      <c r="D522" t="s">
        <v>1792</v>
      </c>
    </row>
    <row r="523" spans="1:4">
      <c r="A523" s="1071">
        <v>522</v>
      </c>
      <c r="B523" t="s">
        <v>1744</v>
      </c>
      <c r="C523" t="s">
        <v>1793</v>
      </c>
      <c r="D523" t="s">
        <v>1794</v>
      </c>
    </row>
    <row r="524" spans="1:4">
      <c r="A524" s="1071">
        <v>523</v>
      </c>
      <c r="B524" t="s">
        <v>1744</v>
      </c>
      <c r="C524" t="s">
        <v>1795</v>
      </c>
      <c r="D524" t="s">
        <v>1796</v>
      </c>
    </row>
    <row r="525" spans="1:4">
      <c r="A525" s="1071">
        <v>524</v>
      </c>
      <c r="B525" t="s">
        <v>1744</v>
      </c>
      <c r="C525" t="s">
        <v>1797</v>
      </c>
      <c r="D525" t="s">
        <v>1798</v>
      </c>
    </row>
    <row r="526" spans="1:4">
      <c r="A526" s="1071">
        <v>525</v>
      </c>
      <c r="B526" t="s">
        <v>1744</v>
      </c>
      <c r="C526" t="s">
        <v>1799</v>
      </c>
      <c r="D526" t="s">
        <v>1800</v>
      </c>
    </row>
    <row r="527" spans="1:4">
      <c r="A527" s="1071">
        <v>526</v>
      </c>
      <c r="B527" t="s">
        <v>1744</v>
      </c>
      <c r="C527" t="s">
        <v>1801</v>
      </c>
      <c r="D527" t="s">
        <v>1802</v>
      </c>
    </row>
    <row r="528" spans="1:4">
      <c r="A528" s="1071">
        <v>527</v>
      </c>
      <c r="B528" t="s">
        <v>1744</v>
      </c>
      <c r="C528" t="s">
        <v>1803</v>
      </c>
      <c r="D528" t="s">
        <v>1804</v>
      </c>
    </row>
    <row r="529" spans="1:4">
      <c r="A529" s="1071">
        <v>528</v>
      </c>
      <c r="B529" t="s">
        <v>1744</v>
      </c>
      <c r="C529" t="s">
        <v>1805</v>
      </c>
      <c r="D529" t="s">
        <v>1806</v>
      </c>
    </row>
    <row r="530" spans="1:4">
      <c r="A530" s="1071">
        <v>529</v>
      </c>
      <c r="B530" t="s">
        <v>1807</v>
      </c>
      <c r="C530" t="s">
        <v>1234</v>
      </c>
      <c r="D530" t="s">
        <v>1809</v>
      </c>
    </row>
    <row r="531" spans="1:4">
      <c r="A531" s="1071">
        <v>530</v>
      </c>
      <c r="B531" t="s">
        <v>1807</v>
      </c>
      <c r="C531" t="s">
        <v>1810</v>
      </c>
      <c r="D531" t="s">
        <v>1811</v>
      </c>
    </row>
    <row r="532" spans="1:4">
      <c r="A532" s="1071">
        <v>531</v>
      </c>
      <c r="B532" t="s">
        <v>1807</v>
      </c>
      <c r="C532" t="s">
        <v>1812</v>
      </c>
      <c r="D532" t="s">
        <v>1813</v>
      </c>
    </row>
    <row r="533" spans="1:4">
      <c r="A533" s="1071">
        <v>532</v>
      </c>
      <c r="B533" t="s">
        <v>1807</v>
      </c>
      <c r="C533" t="s">
        <v>1814</v>
      </c>
      <c r="D533" t="s">
        <v>1815</v>
      </c>
    </row>
    <row r="534" spans="1:4">
      <c r="A534" s="1071">
        <v>533</v>
      </c>
      <c r="B534" t="s">
        <v>1807</v>
      </c>
      <c r="C534" t="s">
        <v>1816</v>
      </c>
      <c r="D534" t="s">
        <v>1817</v>
      </c>
    </row>
    <row r="535" spans="1:4">
      <c r="A535" s="1071">
        <v>534</v>
      </c>
      <c r="B535" t="s">
        <v>1807</v>
      </c>
      <c r="C535" t="s">
        <v>1818</v>
      </c>
      <c r="D535" t="s">
        <v>1819</v>
      </c>
    </row>
    <row r="536" spans="1:4">
      <c r="A536" s="1071">
        <v>535</v>
      </c>
      <c r="B536" t="s">
        <v>1807</v>
      </c>
      <c r="C536" t="s">
        <v>1820</v>
      </c>
      <c r="D536" t="s">
        <v>1821</v>
      </c>
    </row>
    <row r="537" spans="1:4">
      <c r="A537" s="1071">
        <v>536</v>
      </c>
      <c r="B537" t="s">
        <v>1807</v>
      </c>
      <c r="C537" t="s">
        <v>1822</v>
      </c>
      <c r="D537" t="s">
        <v>1823</v>
      </c>
    </row>
    <row r="538" spans="1:4">
      <c r="A538" s="1071">
        <v>537</v>
      </c>
      <c r="B538" t="s">
        <v>1807</v>
      </c>
      <c r="C538" t="s">
        <v>1824</v>
      </c>
      <c r="D538" t="s">
        <v>1825</v>
      </c>
    </row>
    <row r="539" spans="1:4">
      <c r="A539" s="1071">
        <v>538</v>
      </c>
      <c r="B539" t="s">
        <v>1807</v>
      </c>
      <c r="C539" t="s">
        <v>1807</v>
      </c>
      <c r="D539" t="s">
        <v>1808</v>
      </c>
    </row>
    <row r="540" spans="1:4">
      <c r="A540" s="1071">
        <v>539</v>
      </c>
      <c r="B540" t="s">
        <v>1807</v>
      </c>
      <c r="C540" t="s">
        <v>1826</v>
      </c>
      <c r="D540" t="s">
        <v>1827</v>
      </c>
    </row>
    <row r="541" spans="1:4">
      <c r="A541" s="1071">
        <v>540</v>
      </c>
      <c r="B541" t="s">
        <v>1807</v>
      </c>
      <c r="C541" t="s">
        <v>1828</v>
      </c>
      <c r="D541" t="s">
        <v>1829</v>
      </c>
    </row>
    <row r="542" spans="1:4">
      <c r="A542" s="1071">
        <v>541</v>
      </c>
      <c r="B542" t="s">
        <v>1807</v>
      </c>
      <c r="C542" t="s">
        <v>1830</v>
      </c>
      <c r="D542" t="s">
        <v>1831</v>
      </c>
    </row>
    <row r="543" spans="1:4">
      <c r="A543" s="1071">
        <v>542</v>
      </c>
      <c r="B543" t="s">
        <v>1807</v>
      </c>
      <c r="C543" t="s">
        <v>1832</v>
      </c>
      <c r="D543" t="s">
        <v>1833</v>
      </c>
    </row>
    <row r="544" spans="1:4">
      <c r="A544" s="1071">
        <v>543</v>
      </c>
      <c r="B544" t="s">
        <v>1807</v>
      </c>
      <c r="C544" t="s">
        <v>1834</v>
      </c>
      <c r="D544" t="s">
        <v>1835</v>
      </c>
    </row>
    <row r="545" spans="1:4">
      <c r="A545" s="1071">
        <v>544</v>
      </c>
      <c r="B545" t="s">
        <v>1807</v>
      </c>
      <c r="C545" t="s">
        <v>1836</v>
      </c>
      <c r="D545" t="s">
        <v>1837</v>
      </c>
    </row>
    <row r="546" spans="1:4">
      <c r="A546" s="1071">
        <v>545</v>
      </c>
      <c r="B546" t="s">
        <v>1807</v>
      </c>
      <c r="C546" t="s">
        <v>1838</v>
      </c>
      <c r="D546" t="s">
        <v>1839</v>
      </c>
    </row>
    <row r="547" spans="1:4">
      <c r="A547" s="1071">
        <v>546</v>
      </c>
      <c r="B547" t="s">
        <v>1807</v>
      </c>
      <c r="C547" t="s">
        <v>1840</v>
      </c>
      <c r="D547" t="s">
        <v>1841</v>
      </c>
    </row>
    <row r="548" spans="1:4">
      <c r="A548" s="1071">
        <v>547</v>
      </c>
      <c r="B548" t="s">
        <v>1807</v>
      </c>
      <c r="C548" t="s">
        <v>1842</v>
      </c>
      <c r="D548" t="s">
        <v>1843</v>
      </c>
    </row>
    <row r="549" spans="1:4">
      <c r="A549" s="1071">
        <v>548</v>
      </c>
      <c r="B549" t="s">
        <v>1807</v>
      </c>
      <c r="C549" t="s">
        <v>1844</v>
      </c>
      <c r="D549" t="s">
        <v>1845</v>
      </c>
    </row>
    <row r="550" spans="1:4">
      <c r="A550" s="1071">
        <v>549</v>
      </c>
      <c r="B550" t="s">
        <v>1807</v>
      </c>
      <c r="C550" t="s">
        <v>1846</v>
      </c>
      <c r="D550" t="s">
        <v>1847</v>
      </c>
    </row>
    <row r="551" spans="1:4">
      <c r="A551" s="1071">
        <v>550</v>
      </c>
      <c r="B551" t="s">
        <v>1807</v>
      </c>
      <c r="C551" t="s">
        <v>1848</v>
      </c>
      <c r="D551" t="s">
        <v>1849</v>
      </c>
    </row>
    <row r="552" spans="1:4">
      <c r="A552" s="1071">
        <v>551</v>
      </c>
      <c r="B552" t="s">
        <v>1807</v>
      </c>
      <c r="C552" t="s">
        <v>1850</v>
      </c>
      <c r="D552" t="s">
        <v>1851</v>
      </c>
    </row>
    <row r="553" spans="1:4">
      <c r="A553" s="1071">
        <v>552</v>
      </c>
      <c r="B553" t="s">
        <v>1807</v>
      </c>
      <c r="C553" t="s">
        <v>1852</v>
      </c>
      <c r="D553" t="s">
        <v>1853</v>
      </c>
    </row>
    <row r="554" spans="1:4">
      <c r="A554" s="1071">
        <v>553</v>
      </c>
      <c r="B554" t="s">
        <v>1807</v>
      </c>
      <c r="C554" t="s">
        <v>1854</v>
      </c>
      <c r="D554" t="s">
        <v>1855</v>
      </c>
    </row>
    <row r="555" spans="1:4">
      <c r="A555" s="1071">
        <v>554</v>
      </c>
      <c r="B555" t="s">
        <v>1856</v>
      </c>
      <c r="C555" t="s">
        <v>1858</v>
      </c>
      <c r="D555" t="s">
        <v>1859</v>
      </c>
    </row>
    <row r="556" spans="1:4">
      <c r="A556" s="1071">
        <v>555</v>
      </c>
      <c r="B556" t="s">
        <v>1856</v>
      </c>
      <c r="C556" t="s">
        <v>1860</v>
      </c>
      <c r="D556" t="s">
        <v>1861</v>
      </c>
    </row>
    <row r="557" spans="1:4">
      <c r="A557" s="1071">
        <v>556</v>
      </c>
      <c r="B557" t="s">
        <v>1856</v>
      </c>
      <c r="C557" t="s">
        <v>1862</v>
      </c>
      <c r="D557" t="s">
        <v>1863</v>
      </c>
    </row>
    <row r="558" spans="1:4">
      <c r="A558" s="1071">
        <v>557</v>
      </c>
      <c r="B558" t="s">
        <v>1856</v>
      </c>
      <c r="C558" t="s">
        <v>1314</v>
      </c>
      <c r="D558" t="s">
        <v>1864</v>
      </c>
    </row>
    <row r="559" spans="1:4">
      <c r="A559" s="1071">
        <v>558</v>
      </c>
      <c r="B559" t="s">
        <v>1856</v>
      </c>
      <c r="C559" t="s">
        <v>1865</v>
      </c>
      <c r="D559" t="s">
        <v>1866</v>
      </c>
    </row>
    <row r="560" spans="1:4">
      <c r="A560" s="1071">
        <v>559</v>
      </c>
      <c r="B560" t="s">
        <v>1856</v>
      </c>
      <c r="C560" t="s">
        <v>1867</v>
      </c>
      <c r="D560" t="s">
        <v>1868</v>
      </c>
    </row>
    <row r="561" spans="1:4">
      <c r="A561" s="1071">
        <v>560</v>
      </c>
      <c r="B561" t="s">
        <v>1856</v>
      </c>
      <c r="C561" t="s">
        <v>1869</v>
      </c>
      <c r="D561" t="s">
        <v>1870</v>
      </c>
    </row>
    <row r="562" spans="1:4">
      <c r="A562" s="1071">
        <v>561</v>
      </c>
      <c r="B562" t="s">
        <v>1856</v>
      </c>
      <c r="C562" t="s">
        <v>1871</v>
      </c>
      <c r="D562" t="s">
        <v>1872</v>
      </c>
    </row>
    <row r="563" spans="1:4">
      <c r="A563" s="1071">
        <v>562</v>
      </c>
      <c r="B563" t="s">
        <v>1856</v>
      </c>
      <c r="C563" t="s">
        <v>1873</v>
      </c>
      <c r="D563" t="s">
        <v>1874</v>
      </c>
    </row>
    <row r="564" spans="1:4">
      <c r="A564" s="1071">
        <v>563</v>
      </c>
      <c r="B564" t="s">
        <v>1856</v>
      </c>
      <c r="C564" t="s">
        <v>1856</v>
      </c>
      <c r="D564" t="s">
        <v>1857</v>
      </c>
    </row>
    <row r="565" spans="1:4">
      <c r="A565" s="1071">
        <v>564</v>
      </c>
      <c r="B565" t="s">
        <v>1856</v>
      </c>
      <c r="C565" t="s">
        <v>1875</v>
      </c>
      <c r="D565" t="s">
        <v>1876</v>
      </c>
    </row>
    <row r="566" spans="1:4">
      <c r="A566" s="1071">
        <v>565</v>
      </c>
      <c r="B566" t="s">
        <v>1856</v>
      </c>
      <c r="C566" t="s">
        <v>1877</v>
      </c>
      <c r="D566" t="s">
        <v>1878</v>
      </c>
    </row>
    <row r="567" spans="1:4">
      <c r="A567" s="1071">
        <v>566</v>
      </c>
      <c r="B567" t="s">
        <v>1856</v>
      </c>
      <c r="C567" t="s">
        <v>1879</v>
      </c>
      <c r="D567" t="s">
        <v>1880</v>
      </c>
    </row>
    <row r="568" spans="1:4">
      <c r="A568" s="1071">
        <v>567</v>
      </c>
      <c r="B568" t="s">
        <v>1856</v>
      </c>
      <c r="C568" t="s">
        <v>1881</v>
      </c>
      <c r="D568" t="s">
        <v>1882</v>
      </c>
    </row>
    <row r="569" spans="1:4">
      <c r="A569" s="1071">
        <v>568</v>
      </c>
      <c r="B569" t="s">
        <v>1856</v>
      </c>
      <c r="C569" t="s">
        <v>1883</v>
      </c>
      <c r="D569" t="s">
        <v>1884</v>
      </c>
    </row>
    <row r="570" spans="1:4">
      <c r="A570" s="1071">
        <v>569</v>
      </c>
      <c r="B570" t="s">
        <v>1856</v>
      </c>
      <c r="C570" t="s">
        <v>1885</v>
      </c>
      <c r="D570" t="s">
        <v>1886</v>
      </c>
    </row>
    <row r="571" spans="1:4">
      <c r="A571" s="1071">
        <v>570</v>
      </c>
      <c r="B571" t="s">
        <v>1856</v>
      </c>
      <c r="C571" t="s">
        <v>1887</v>
      </c>
      <c r="D571" t="s">
        <v>1888</v>
      </c>
    </row>
    <row r="572" spans="1:4">
      <c r="A572" s="1071">
        <v>571</v>
      </c>
      <c r="B572" t="s">
        <v>1856</v>
      </c>
      <c r="C572" t="s">
        <v>1889</v>
      </c>
      <c r="D572" t="s">
        <v>1890</v>
      </c>
    </row>
    <row r="573" spans="1:4">
      <c r="A573" s="1071">
        <v>572</v>
      </c>
      <c r="B573" t="s">
        <v>1856</v>
      </c>
      <c r="C573" t="s">
        <v>1891</v>
      </c>
      <c r="D573" t="s">
        <v>1892</v>
      </c>
    </row>
    <row r="574" spans="1:4">
      <c r="A574" s="1071">
        <v>573</v>
      </c>
      <c r="B574" t="s">
        <v>1856</v>
      </c>
      <c r="C574" t="s">
        <v>1893</v>
      </c>
      <c r="D574" t="s">
        <v>1894</v>
      </c>
    </row>
    <row r="575" spans="1:4">
      <c r="A575" s="1071">
        <v>574</v>
      </c>
      <c r="B575" t="s">
        <v>1856</v>
      </c>
      <c r="C575" t="s">
        <v>1895</v>
      </c>
      <c r="D575" t="s">
        <v>1896</v>
      </c>
    </row>
    <row r="576" spans="1:4">
      <c r="A576" s="1071">
        <v>575</v>
      </c>
      <c r="B576" t="s">
        <v>1856</v>
      </c>
      <c r="C576" t="s">
        <v>1897</v>
      </c>
      <c r="D576" t="s">
        <v>1898</v>
      </c>
    </row>
    <row r="577" spans="1:4">
      <c r="A577" s="1071">
        <v>576</v>
      </c>
      <c r="B577" t="s">
        <v>1856</v>
      </c>
      <c r="C577" t="s">
        <v>1899</v>
      </c>
      <c r="D577" t="s">
        <v>1900</v>
      </c>
    </row>
    <row r="578" spans="1:4">
      <c r="A578" s="1071">
        <v>577</v>
      </c>
      <c r="B578" t="s">
        <v>1856</v>
      </c>
      <c r="C578" t="s">
        <v>1901</v>
      </c>
      <c r="D578" t="s">
        <v>1902</v>
      </c>
    </row>
    <row r="579" spans="1:4">
      <c r="A579" s="1071">
        <v>578</v>
      </c>
      <c r="B579" t="s">
        <v>1856</v>
      </c>
      <c r="C579" t="s">
        <v>1903</v>
      </c>
      <c r="D579" t="s">
        <v>1904</v>
      </c>
    </row>
    <row r="580" spans="1:4">
      <c r="A580" s="1071">
        <v>579</v>
      </c>
      <c r="B580" t="s">
        <v>1856</v>
      </c>
      <c r="C580" t="s">
        <v>1905</v>
      </c>
      <c r="D580" t="s">
        <v>1906</v>
      </c>
    </row>
    <row r="581" spans="1:4">
      <c r="A581" s="1071">
        <v>580</v>
      </c>
      <c r="B581" t="s">
        <v>1907</v>
      </c>
      <c r="C581" t="s">
        <v>1909</v>
      </c>
      <c r="D581" t="s">
        <v>1910</v>
      </c>
    </row>
    <row r="582" spans="1:4">
      <c r="A582" s="1071">
        <v>581</v>
      </c>
      <c r="B582" t="s">
        <v>1907</v>
      </c>
      <c r="C582" t="s">
        <v>1911</v>
      </c>
      <c r="D582" t="s">
        <v>1912</v>
      </c>
    </row>
    <row r="583" spans="1:4">
      <c r="A583" s="1071">
        <v>582</v>
      </c>
      <c r="B583" t="s">
        <v>1907</v>
      </c>
      <c r="C583" t="s">
        <v>1913</v>
      </c>
      <c r="D583" t="s">
        <v>1914</v>
      </c>
    </row>
    <row r="584" spans="1:4">
      <c r="A584" s="1071">
        <v>583</v>
      </c>
      <c r="B584" t="s">
        <v>1907</v>
      </c>
      <c r="C584" t="s">
        <v>1915</v>
      </c>
      <c r="D584" t="s">
        <v>1916</v>
      </c>
    </row>
    <row r="585" spans="1:4">
      <c r="A585" s="1071">
        <v>584</v>
      </c>
      <c r="B585" t="s">
        <v>1907</v>
      </c>
      <c r="C585" t="s">
        <v>1917</v>
      </c>
      <c r="D585" t="s">
        <v>1918</v>
      </c>
    </row>
    <row r="586" spans="1:4">
      <c r="A586" s="1071">
        <v>585</v>
      </c>
      <c r="B586" t="s">
        <v>1907</v>
      </c>
      <c r="C586" t="s">
        <v>1919</v>
      </c>
      <c r="D586" t="s">
        <v>1920</v>
      </c>
    </row>
    <row r="587" spans="1:4">
      <c r="A587" s="1071">
        <v>586</v>
      </c>
      <c r="B587" t="s">
        <v>1907</v>
      </c>
      <c r="C587" t="s">
        <v>1921</v>
      </c>
      <c r="D587" t="s">
        <v>1922</v>
      </c>
    </row>
    <row r="588" spans="1:4">
      <c r="A588" s="1071">
        <v>587</v>
      </c>
      <c r="B588" t="s">
        <v>1907</v>
      </c>
      <c r="C588" t="s">
        <v>1923</v>
      </c>
      <c r="D588" t="s">
        <v>1924</v>
      </c>
    </row>
    <row r="589" spans="1:4">
      <c r="A589" s="1071">
        <v>588</v>
      </c>
      <c r="B589" t="s">
        <v>1907</v>
      </c>
      <c r="C589" t="s">
        <v>1925</v>
      </c>
      <c r="D589" t="s">
        <v>1926</v>
      </c>
    </row>
    <row r="590" spans="1:4">
      <c r="A590" s="1071">
        <v>589</v>
      </c>
      <c r="B590" t="s">
        <v>1907</v>
      </c>
      <c r="C590" t="s">
        <v>1927</v>
      </c>
      <c r="D590" t="s">
        <v>1928</v>
      </c>
    </row>
    <row r="591" spans="1:4">
      <c r="A591" s="1071">
        <v>590</v>
      </c>
      <c r="B591" t="s">
        <v>1907</v>
      </c>
      <c r="C591" t="s">
        <v>1929</v>
      </c>
      <c r="D591" t="s">
        <v>1930</v>
      </c>
    </row>
    <row r="592" spans="1:4">
      <c r="A592" s="1071">
        <v>591</v>
      </c>
      <c r="B592" t="s">
        <v>1907</v>
      </c>
      <c r="C592" t="s">
        <v>1907</v>
      </c>
      <c r="D592" t="s">
        <v>1908</v>
      </c>
    </row>
    <row r="593" spans="1:4">
      <c r="A593" s="1071">
        <v>592</v>
      </c>
      <c r="B593" t="s">
        <v>1907</v>
      </c>
      <c r="C593" t="s">
        <v>1931</v>
      </c>
      <c r="D593" t="s">
        <v>1932</v>
      </c>
    </row>
    <row r="594" spans="1:4">
      <c r="A594" s="1071">
        <v>593</v>
      </c>
      <c r="B594" t="s">
        <v>1907</v>
      </c>
      <c r="C594" t="s">
        <v>1933</v>
      </c>
      <c r="D594" t="s">
        <v>1934</v>
      </c>
    </row>
    <row r="595" spans="1:4">
      <c r="A595" s="1071">
        <v>594</v>
      </c>
      <c r="B595" t="s">
        <v>1907</v>
      </c>
      <c r="C595" t="s">
        <v>1935</v>
      </c>
      <c r="D595" t="s">
        <v>1936</v>
      </c>
    </row>
    <row r="596" spans="1:4">
      <c r="A596" s="1071">
        <v>595</v>
      </c>
      <c r="B596" t="s">
        <v>1907</v>
      </c>
      <c r="C596" t="s">
        <v>1937</v>
      </c>
      <c r="D596" t="s">
        <v>1938</v>
      </c>
    </row>
    <row r="597" spans="1:4">
      <c r="A597" s="1071">
        <v>596</v>
      </c>
      <c r="B597" t="s">
        <v>1907</v>
      </c>
      <c r="C597" t="s">
        <v>1939</v>
      </c>
      <c r="D597" t="s">
        <v>1940</v>
      </c>
    </row>
    <row r="598" spans="1:4">
      <c r="A598" s="1071">
        <v>597</v>
      </c>
      <c r="B598" t="s">
        <v>1907</v>
      </c>
      <c r="C598" t="s">
        <v>1777</v>
      </c>
      <c r="D598" t="s">
        <v>1941</v>
      </c>
    </row>
    <row r="599" spans="1:4">
      <c r="A599" s="1071">
        <v>598</v>
      </c>
      <c r="B599" t="s">
        <v>1907</v>
      </c>
      <c r="C599" t="s">
        <v>1942</v>
      </c>
      <c r="D599" t="s">
        <v>1943</v>
      </c>
    </row>
    <row r="600" spans="1:4">
      <c r="A600" s="1071">
        <v>599</v>
      </c>
      <c r="B600" t="s">
        <v>1907</v>
      </c>
      <c r="C600" t="s">
        <v>1944</v>
      </c>
      <c r="D600" t="s">
        <v>1945</v>
      </c>
    </row>
    <row r="601" spans="1:4">
      <c r="A601" s="1071">
        <v>600</v>
      </c>
      <c r="B601" t="s">
        <v>1907</v>
      </c>
      <c r="C601" t="s">
        <v>1946</v>
      </c>
      <c r="D601" t="s">
        <v>1947</v>
      </c>
    </row>
    <row r="602" spans="1:4">
      <c r="A602" s="1071">
        <v>601</v>
      </c>
      <c r="B602" t="s">
        <v>1907</v>
      </c>
      <c r="C602" t="s">
        <v>1948</v>
      </c>
      <c r="D602" t="s">
        <v>1949</v>
      </c>
    </row>
    <row r="603" spans="1:4">
      <c r="A603" s="1071">
        <v>602</v>
      </c>
      <c r="B603" t="s">
        <v>1907</v>
      </c>
      <c r="C603" t="s">
        <v>1950</v>
      </c>
      <c r="D603" t="s">
        <v>1951</v>
      </c>
    </row>
    <row r="604" spans="1:4">
      <c r="A604" s="1071">
        <v>603</v>
      </c>
      <c r="B604" t="s">
        <v>1907</v>
      </c>
      <c r="C604" t="s">
        <v>1952</v>
      </c>
      <c r="D604" t="s">
        <v>1953</v>
      </c>
    </row>
    <row r="605" spans="1:4">
      <c r="A605" s="1071">
        <v>604</v>
      </c>
      <c r="B605" t="s">
        <v>1907</v>
      </c>
      <c r="C605" t="s">
        <v>1954</v>
      </c>
      <c r="D605" t="s">
        <v>1955</v>
      </c>
    </row>
    <row r="606" spans="1:4">
      <c r="A606" s="1071">
        <v>605</v>
      </c>
      <c r="B606" t="s">
        <v>1907</v>
      </c>
      <c r="C606" t="s">
        <v>1956</v>
      </c>
      <c r="D606" t="s">
        <v>1957</v>
      </c>
    </row>
    <row r="607" spans="1:4">
      <c r="A607" s="1071">
        <v>606</v>
      </c>
      <c r="B607" t="s">
        <v>1907</v>
      </c>
      <c r="C607" t="s">
        <v>1958</v>
      </c>
      <c r="D607" t="s">
        <v>1959</v>
      </c>
    </row>
    <row r="608" spans="1:4">
      <c r="A608" s="1071">
        <v>607</v>
      </c>
      <c r="B608" t="s">
        <v>1907</v>
      </c>
      <c r="C608" t="s">
        <v>1960</v>
      </c>
      <c r="D608" t="s">
        <v>1961</v>
      </c>
    </row>
    <row r="609" spans="1:4">
      <c r="A609" s="1071">
        <v>608</v>
      </c>
      <c r="B609" t="s">
        <v>1907</v>
      </c>
      <c r="C609" t="s">
        <v>1962</v>
      </c>
      <c r="D609" t="s">
        <v>1963</v>
      </c>
    </row>
    <row r="610" spans="1:4">
      <c r="A610" s="1071">
        <v>609</v>
      </c>
      <c r="B610" t="s">
        <v>1907</v>
      </c>
      <c r="C610" t="s">
        <v>1964</v>
      </c>
      <c r="D610" t="s">
        <v>1965</v>
      </c>
    </row>
    <row r="611" spans="1:4">
      <c r="A611" s="1071">
        <v>610</v>
      </c>
      <c r="B611" t="s">
        <v>1966</v>
      </c>
      <c r="C611" t="s">
        <v>1968</v>
      </c>
      <c r="D611" t="s">
        <v>1969</v>
      </c>
    </row>
    <row r="612" spans="1:4">
      <c r="A612" s="1071">
        <v>611</v>
      </c>
      <c r="B612" t="s">
        <v>1966</v>
      </c>
      <c r="C612" t="s">
        <v>1970</v>
      </c>
      <c r="D612" t="s">
        <v>1971</v>
      </c>
    </row>
    <row r="613" spans="1:4">
      <c r="A613" s="1071">
        <v>612</v>
      </c>
      <c r="B613" t="s">
        <v>1966</v>
      </c>
      <c r="C613" t="s">
        <v>1972</v>
      </c>
      <c r="D613" t="s">
        <v>1973</v>
      </c>
    </row>
    <row r="614" spans="1:4">
      <c r="A614" s="1071">
        <v>613</v>
      </c>
      <c r="B614" t="s">
        <v>1966</v>
      </c>
      <c r="C614" t="s">
        <v>1974</v>
      </c>
      <c r="D614" t="s">
        <v>1975</v>
      </c>
    </row>
    <row r="615" spans="1:4">
      <c r="A615" s="1071">
        <v>614</v>
      </c>
      <c r="B615" t="s">
        <v>1966</v>
      </c>
      <c r="C615" t="s">
        <v>1976</v>
      </c>
      <c r="D615" t="s">
        <v>1977</v>
      </c>
    </row>
    <row r="616" spans="1:4">
      <c r="A616" s="1071">
        <v>615</v>
      </c>
      <c r="B616" t="s">
        <v>1966</v>
      </c>
      <c r="C616" t="s">
        <v>1978</v>
      </c>
      <c r="D616" t="s">
        <v>1979</v>
      </c>
    </row>
    <row r="617" spans="1:4">
      <c r="A617" s="1071">
        <v>616</v>
      </c>
      <c r="B617" t="s">
        <v>1966</v>
      </c>
      <c r="C617" t="s">
        <v>1980</v>
      </c>
      <c r="D617" t="s">
        <v>1981</v>
      </c>
    </row>
    <row r="618" spans="1:4">
      <c r="A618" s="1071">
        <v>617</v>
      </c>
      <c r="B618" t="s">
        <v>1966</v>
      </c>
      <c r="C618" t="s">
        <v>1966</v>
      </c>
      <c r="D618" t="s">
        <v>1967</v>
      </c>
    </row>
    <row r="619" spans="1:4">
      <c r="A619" s="1071">
        <v>618</v>
      </c>
      <c r="B619" t="s">
        <v>1966</v>
      </c>
      <c r="C619" t="s">
        <v>1982</v>
      </c>
      <c r="D619" t="s">
        <v>1983</v>
      </c>
    </row>
    <row r="620" spans="1:4">
      <c r="A620" s="1071">
        <v>619</v>
      </c>
      <c r="B620" t="s">
        <v>1966</v>
      </c>
      <c r="C620" t="s">
        <v>1984</v>
      </c>
      <c r="D620" t="s">
        <v>1985</v>
      </c>
    </row>
    <row r="621" spans="1:4">
      <c r="A621" s="1071">
        <v>620</v>
      </c>
      <c r="B621" t="s">
        <v>1966</v>
      </c>
      <c r="C621" t="s">
        <v>1986</v>
      </c>
      <c r="D621" t="s">
        <v>1987</v>
      </c>
    </row>
    <row r="622" spans="1:4">
      <c r="A622" s="1071">
        <v>621</v>
      </c>
      <c r="B622" t="s">
        <v>1966</v>
      </c>
      <c r="C622" t="s">
        <v>1988</v>
      </c>
      <c r="D622" t="s">
        <v>1989</v>
      </c>
    </row>
    <row r="623" spans="1:4">
      <c r="A623" s="1071">
        <v>622</v>
      </c>
      <c r="B623" t="s">
        <v>1966</v>
      </c>
      <c r="C623" t="s">
        <v>1990</v>
      </c>
      <c r="D623" t="s">
        <v>1991</v>
      </c>
    </row>
    <row r="624" spans="1:4">
      <c r="A624" s="1071">
        <v>623</v>
      </c>
      <c r="B624" t="s">
        <v>1966</v>
      </c>
      <c r="C624" t="s">
        <v>1992</v>
      </c>
      <c r="D624" t="s">
        <v>1993</v>
      </c>
    </row>
    <row r="625" spans="1:4">
      <c r="A625" s="1071">
        <v>624</v>
      </c>
      <c r="B625" t="s">
        <v>1966</v>
      </c>
      <c r="C625" t="s">
        <v>1994</v>
      </c>
      <c r="D625" t="s">
        <v>1995</v>
      </c>
    </row>
    <row r="626" spans="1:4">
      <c r="A626" s="1071">
        <v>625</v>
      </c>
      <c r="B626" t="s">
        <v>1966</v>
      </c>
      <c r="C626" t="s">
        <v>1996</v>
      </c>
      <c r="D626" t="s">
        <v>1997</v>
      </c>
    </row>
    <row r="627" spans="1:4">
      <c r="A627" s="1071">
        <v>626</v>
      </c>
      <c r="B627" t="s">
        <v>1998</v>
      </c>
      <c r="C627" t="s">
        <v>2000</v>
      </c>
      <c r="D627" t="s">
        <v>2001</v>
      </c>
    </row>
    <row r="628" spans="1:4">
      <c r="A628" s="1071">
        <v>627</v>
      </c>
      <c r="B628" t="s">
        <v>1998</v>
      </c>
      <c r="C628" t="s">
        <v>2002</v>
      </c>
      <c r="D628" t="s">
        <v>2003</v>
      </c>
    </row>
    <row r="629" spans="1:4">
      <c r="A629" s="1071">
        <v>628</v>
      </c>
      <c r="B629" t="s">
        <v>1998</v>
      </c>
      <c r="C629" t="s">
        <v>2004</v>
      </c>
      <c r="D629" t="s">
        <v>2005</v>
      </c>
    </row>
    <row r="630" spans="1:4">
      <c r="A630" s="1071">
        <v>629</v>
      </c>
      <c r="B630" t="s">
        <v>1998</v>
      </c>
      <c r="C630" t="s">
        <v>2006</v>
      </c>
      <c r="D630" t="s">
        <v>2007</v>
      </c>
    </row>
    <row r="631" spans="1:4">
      <c r="A631" s="1071">
        <v>630</v>
      </c>
      <c r="B631" t="s">
        <v>1998</v>
      </c>
      <c r="C631" t="s">
        <v>2008</v>
      </c>
      <c r="D631" t="s">
        <v>2009</v>
      </c>
    </row>
    <row r="632" spans="1:4">
      <c r="A632" s="1071">
        <v>631</v>
      </c>
      <c r="B632" t="s">
        <v>1998</v>
      </c>
      <c r="C632" t="s">
        <v>2010</v>
      </c>
      <c r="D632" t="s">
        <v>2011</v>
      </c>
    </row>
    <row r="633" spans="1:4">
      <c r="A633" s="1071">
        <v>632</v>
      </c>
      <c r="B633" t="s">
        <v>1998</v>
      </c>
      <c r="C633" t="s">
        <v>777</v>
      </c>
      <c r="D633" t="s">
        <v>2012</v>
      </c>
    </row>
    <row r="634" spans="1:4">
      <c r="A634" s="1071">
        <v>633</v>
      </c>
      <c r="B634" t="s">
        <v>1998</v>
      </c>
      <c r="C634" t="s">
        <v>2013</v>
      </c>
      <c r="D634" t="s">
        <v>2014</v>
      </c>
    </row>
    <row r="635" spans="1:4">
      <c r="A635" s="1071">
        <v>634</v>
      </c>
      <c r="B635" t="s">
        <v>1998</v>
      </c>
      <c r="C635" t="s">
        <v>2015</v>
      </c>
      <c r="D635" t="s">
        <v>2016</v>
      </c>
    </row>
    <row r="636" spans="1:4">
      <c r="A636" s="1071">
        <v>635</v>
      </c>
      <c r="B636" t="s">
        <v>1998</v>
      </c>
      <c r="C636" t="s">
        <v>1998</v>
      </c>
      <c r="D636" t="s">
        <v>1999</v>
      </c>
    </row>
    <row r="637" spans="1:4">
      <c r="A637" s="1071">
        <v>636</v>
      </c>
      <c r="B637" t="s">
        <v>1998</v>
      </c>
      <c r="C637" t="s">
        <v>2017</v>
      </c>
      <c r="D637" t="s">
        <v>2018</v>
      </c>
    </row>
    <row r="638" spans="1:4">
      <c r="A638" s="1071">
        <v>637</v>
      </c>
      <c r="B638" t="s">
        <v>1998</v>
      </c>
      <c r="C638" t="s">
        <v>2019</v>
      </c>
      <c r="D638" t="s">
        <v>2020</v>
      </c>
    </row>
    <row r="639" spans="1:4">
      <c r="A639" s="1071">
        <v>638</v>
      </c>
      <c r="B639" t="s">
        <v>1998</v>
      </c>
      <c r="C639" t="s">
        <v>2021</v>
      </c>
      <c r="D639" t="s">
        <v>2022</v>
      </c>
    </row>
    <row r="640" spans="1:4">
      <c r="A640" s="1071">
        <v>639</v>
      </c>
      <c r="B640" t="s">
        <v>1998</v>
      </c>
      <c r="C640" t="s">
        <v>2023</v>
      </c>
      <c r="D640" t="s">
        <v>2024</v>
      </c>
    </row>
    <row r="641" spans="1:4">
      <c r="A641" s="1071">
        <v>640</v>
      </c>
      <c r="B641" t="s">
        <v>1998</v>
      </c>
      <c r="C641" t="s">
        <v>2025</v>
      </c>
      <c r="D641" t="s">
        <v>2026</v>
      </c>
    </row>
    <row r="642" spans="1:4">
      <c r="A642" s="1071">
        <v>641</v>
      </c>
      <c r="B642" t="s">
        <v>1998</v>
      </c>
      <c r="C642" t="s">
        <v>2027</v>
      </c>
      <c r="D642" t="s">
        <v>2028</v>
      </c>
    </row>
    <row r="643" spans="1:4">
      <c r="A643" s="1071">
        <v>642</v>
      </c>
      <c r="B643" t="s">
        <v>1998</v>
      </c>
      <c r="C643" t="s">
        <v>2029</v>
      </c>
      <c r="D643" t="s">
        <v>2030</v>
      </c>
    </row>
    <row r="644" spans="1:4">
      <c r="A644" s="1071">
        <v>643</v>
      </c>
      <c r="B644" t="s">
        <v>1998</v>
      </c>
      <c r="C644" t="s">
        <v>2031</v>
      </c>
      <c r="D644" t="s">
        <v>2032</v>
      </c>
    </row>
    <row r="645" spans="1:4">
      <c r="A645" s="1071">
        <v>644</v>
      </c>
      <c r="B645" t="s">
        <v>1998</v>
      </c>
      <c r="C645" t="s">
        <v>2033</v>
      </c>
      <c r="D645" t="s">
        <v>2034</v>
      </c>
    </row>
    <row r="646" spans="1:4">
      <c r="A646" s="1071">
        <v>645</v>
      </c>
      <c r="B646" t="s">
        <v>1998</v>
      </c>
      <c r="C646" t="s">
        <v>2035</v>
      </c>
      <c r="D646" t="s">
        <v>2036</v>
      </c>
    </row>
    <row r="647" spans="1:4">
      <c r="A647" s="1071">
        <v>646</v>
      </c>
      <c r="B647" t="s">
        <v>1998</v>
      </c>
      <c r="C647" t="s">
        <v>2037</v>
      </c>
      <c r="D647" t="s">
        <v>2038</v>
      </c>
    </row>
    <row r="648" spans="1:4">
      <c r="A648" s="1071">
        <v>647</v>
      </c>
      <c r="B648" t="s">
        <v>2039</v>
      </c>
      <c r="C648" t="s">
        <v>2041</v>
      </c>
      <c r="D648" t="s">
        <v>2042</v>
      </c>
    </row>
    <row r="649" spans="1:4">
      <c r="A649" s="1071">
        <v>648</v>
      </c>
      <c r="B649" t="s">
        <v>2039</v>
      </c>
      <c r="C649" t="s">
        <v>2043</v>
      </c>
      <c r="D649" t="s">
        <v>2044</v>
      </c>
    </row>
    <row r="650" spans="1:4">
      <c r="A650" s="1071">
        <v>649</v>
      </c>
      <c r="B650" t="s">
        <v>2039</v>
      </c>
      <c r="C650" t="s">
        <v>2045</v>
      </c>
      <c r="D650" t="s">
        <v>2046</v>
      </c>
    </row>
    <row r="651" spans="1:4">
      <c r="A651" s="1071">
        <v>650</v>
      </c>
      <c r="B651" t="s">
        <v>2039</v>
      </c>
      <c r="C651" t="s">
        <v>2047</v>
      </c>
      <c r="D651" t="s">
        <v>2048</v>
      </c>
    </row>
    <row r="652" spans="1:4">
      <c r="A652" s="1071">
        <v>651</v>
      </c>
      <c r="B652" t="s">
        <v>2039</v>
      </c>
      <c r="C652" t="s">
        <v>2049</v>
      </c>
      <c r="D652" t="s">
        <v>2050</v>
      </c>
    </row>
    <row r="653" spans="1:4">
      <c r="A653" s="1071">
        <v>652</v>
      </c>
      <c r="B653" t="s">
        <v>2039</v>
      </c>
      <c r="C653" t="s">
        <v>2051</v>
      </c>
      <c r="D653" t="s">
        <v>2052</v>
      </c>
    </row>
    <row r="654" spans="1:4">
      <c r="A654" s="1071">
        <v>653</v>
      </c>
      <c r="B654" t="s">
        <v>2039</v>
      </c>
      <c r="C654" t="s">
        <v>2053</v>
      </c>
      <c r="D654" t="s">
        <v>2054</v>
      </c>
    </row>
    <row r="655" spans="1:4">
      <c r="A655" s="1071">
        <v>654</v>
      </c>
      <c r="B655" t="s">
        <v>2039</v>
      </c>
      <c r="C655" t="s">
        <v>2055</v>
      </c>
      <c r="D655" t="s">
        <v>2056</v>
      </c>
    </row>
    <row r="656" spans="1:4">
      <c r="A656" s="1071">
        <v>655</v>
      </c>
      <c r="B656" t="s">
        <v>2039</v>
      </c>
      <c r="C656" t="s">
        <v>2057</v>
      </c>
      <c r="D656" t="s">
        <v>2058</v>
      </c>
    </row>
    <row r="657" spans="1:4">
      <c r="A657" s="1071">
        <v>656</v>
      </c>
      <c r="B657" t="s">
        <v>2039</v>
      </c>
      <c r="C657" t="s">
        <v>2059</v>
      </c>
      <c r="D657" t="s">
        <v>2060</v>
      </c>
    </row>
    <row r="658" spans="1:4">
      <c r="A658" s="1071">
        <v>657</v>
      </c>
      <c r="B658" t="s">
        <v>2039</v>
      </c>
      <c r="C658" t="s">
        <v>2039</v>
      </c>
      <c r="D658" t="s">
        <v>2040</v>
      </c>
    </row>
    <row r="659" spans="1:4">
      <c r="A659" s="1071">
        <v>658</v>
      </c>
      <c r="B659" t="s">
        <v>2039</v>
      </c>
      <c r="C659" t="s">
        <v>2061</v>
      </c>
      <c r="D659" t="s">
        <v>2062</v>
      </c>
    </row>
    <row r="660" spans="1:4">
      <c r="A660" s="1071">
        <v>659</v>
      </c>
      <c r="B660" t="s">
        <v>2039</v>
      </c>
      <c r="C660" t="s">
        <v>2063</v>
      </c>
      <c r="D660" t="s">
        <v>2064</v>
      </c>
    </row>
    <row r="661" spans="1:4">
      <c r="A661" s="1071">
        <v>660</v>
      </c>
      <c r="B661" t="s">
        <v>2039</v>
      </c>
      <c r="C661" t="s">
        <v>2065</v>
      </c>
      <c r="D661" t="s">
        <v>2066</v>
      </c>
    </row>
    <row r="662" spans="1:4">
      <c r="A662" s="1071">
        <v>661</v>
      </c>
      <c r="B662" t="s">
        <v>2039</v>
      </c>
      <c r="C662" t="s">
        <v>1432</v>
      </c>
      <c r="D662" t="s">
        <v>2067</v>
      </c>
    </row>
    <row r="663" spans="1:4">
      <c r="A663" s="1071">
        <v>662</v>
      </c>
      <c r="B663" t="s">
        <v>2039</v>
      </c>
      <c r="C663" t="s">
        <v>2068</v>
      </c>
      <c r="D663" t="s">
        <v>2069</v>
      </c>
    </row>
    <row r="664" spans="1:4">
      <c r="A664" s="1071">
        <v>663</v>
      </c>
      <c r="B664" t="s">
        <v>2039</v>
      </c>
      <c r="C664" t="s">
        <v>2070</v>
      </c>
      <c r="D664" t="s">
        <v>2071</v>
      </c>
    </row>
    <row r="665" spans="1:4">
      <c r="A665" s="1071">
        <v>664</v>
      </c>
      <c r="B665" t="s">
        <v>2039</v>
      </c>
      <c r="C665" t="s">
        <v>2072</v>
      </c>
      <c r="D665" t="s">
        <v>2073</v>
      </c>
    </row>
    <row r="666" spans="1:4">
      <c r="A666" s="1071">
        <v>665</v>
      </c>
      <c r="B666" t="s">
        <v>2039</v>
      </c>
      <c r="C666" t="s">
        <v>2074</v>
      </c>
      <c r="D666" t="s">
        <v>2075</v>
      </c>
    </row>
    <row r="667" spans="1:4">
      <c r="A667" s="1071">
        <v>666</v>
      </c>
      <c r="B667" t="s">
        <v>2039</v>
      </c>
      <c r="C667" t="s">
        <v>2076</v>
      </c>
      <c r="D667" t="s">
        <v>2077</v>
      </c>
    </row>
    <row r="668" spans="1:4">
      <c r="A668" s="1071">
        <v>667</v>
      </c>
      <c r="B668" t="s">
        <v>2078</v>
      </c>
      <c r="C668" t="s">
        <v>2080</v>
      </c>
      <c r="D668" t="s">
        <v>2081</v>
      </c>
    </row>
    <row r="669" spans="1:4">
      <c r="A669" s="1071">
        <v>668</v>
      </c>
      <c r="B669" t="s">
        <v>2078</v>
      </c>
      <c r="C669" t="s">
        <v>2082</v>
      </c>
      <c r="D669" t="s">
        <v>2083</v>
      </c>
    </row>
    <row r="670" spans="1:4">
      <c r="A670" s="1071">
        <v>669</v>
      </c>
      <c r="B670" t="s">
        <v>2078</v>
      </c>
      <c r="C670" t="s">
        <v>2084</v>
      </c>
      <c r="D670" t="s">
        <v>2085</v>
      </c>
    </row>
    <row r="671" spans="1:4">
      <c r="A671" s="1071">
        <v>670</v>
      </c>
      <c r="B671" t="s">
        <v>2078</v>
      </c>
      <c r="C671" t="s">
        <v>2086</v>
      </c>
      <c r="D671" t="s">
        <v>2087</v>
      </c>
    </row>
    <row r="672" spans="1:4">
      <c r="A672" s="1071">
        <v>671</v>
      </c>
      <c r="B672" t="s">
        <v>2078</v>
      </c>
      <c r="C672" t="s">
        <v>2088</v>
      </c>
      <c r="D672" t="s">
        <v>2089</v>
      </c>
    </row>
    <row r="673" spans="1:4">
      <c r="A673" s="1071">
        <v>672</v>
      </c>
      <c r="B673" t="s">
        <v>2078</v>
      </c>
      <c r="C673" t="s">
        <v>2090</v>
      </c>
      <c r="D673" t="s">
        <v>2091</v>
      </c>
    </row>
    <row r="674" spans="1:4">
      <c r="A674" s="1071">
        <v>673</v>
      </c>
      <c r="B674" t="s">
        <v>2078</v>
      </c>
      <c r="C674" t="s">
        <v>2092</v>
      </c>
      <c r="D674" t="s">
        <v>2093</v>
      </c>
    </row>
    <row r="675" spans="1:4">
      <c r="A675" s="1071">
        <v>674</v>
      </c>
      <c r="B675" t="s">
        <v>2078</v>
      </c>
      <c r="C675" t="s">
        <v>2094</v>
      </c>
      <c r="D675" t="s">
        <v>2095</v>
      </c>
    </row>
    <row r="676" spans="1:4">
      <c r="A676" s="1071">
        <v>675</v>
      </c>
      <c r="B676" t="s">
        <v>2078</v>
      </c>
      <c r="C676" t="s">
        <v>1826</v>
      </c>
      <c r="D676" t="s">
        <v>2096</v>
      </c>
    </row>
    <row r="677" spans="1:4">
      <c r="A677" s="1071">
        <v>676</v>
      </c>
      <c r="B677" t="s">
        <v>2078</v>
      </c>
      <c r="C677" t="s">
        <v>2078</v>
      </c>
      <c r="D677" t="s">
        <v>2079</v>
      </c>
    </row>
    <row r="678" spans="1:4">
      <c r="A678" s="1071">
        <v>677</v>
      </c>
      <c r="B678" t="s">
        <v>2078</v>
      </c>
      <c r="C678" t="s">
        <v>2097</v>
      </c>
      <c r="D678" t="s">
        <v>2098</v>
      </c>
    </row>
    <row r="679" spans="1:4">
      <c r="A679" s="1071">
        <v>678</v>
      </c>
      <c r="B679" t="s">
        <v>2078</v>
      </c>
      <c r="C679" t="s">
        <v>2099</v>
      </c>
      <c r="D679" t="s">
        <v>2100</v>
      </c>
    </row>
    <row r="680" spans="1:4">
      <c r="A680" s="1071">
        <v>679</v>
      </c>
      <c r="B680" t="s">
        <v>2078</v>
      </c>
      <c r="C680" t="s">
        <v>1286</v>
      </c>
      <c r="D680" t="s">
        <v>2101</v>
      </c>
    </row>
    <row r="681" spans="1:4">
      <c r="A681" s="1071">
        <v>680</v>
      </c>
      <c r="B681" t="s">
        <v>2078</v>
      </c>
      <c r="C681" t="s">
        <v>2102</v>
      </c>
      <c r="D681" t="s">
        <v>2103</v>
      </c>
    </row>
    <row r="682" spans="1:4">
      <c r="A682" s="1071">
        <v>681</v>
      </c>
      <c r="B682" t="s">
        <v>2078</v>
      </c>
      <c r="C682" t="s">
        <v>2104</v>
      </c>
      <c r="D682" t="s">
        <v>2105</v>
      </c>
    </row>
    <row r="683" spans="1:4">
      <c r="A683" s="1071">
        <v>682</v>
      </c>
      <c r="B683" t="s">
        <v>2078</v>
      </c>
      <c r="C683" t="s">
        <v>2106</v>
      </c>
      <c r="D683" t="s">
        <v>2107</v>
      </c>
    </row>
    <row r="684" spans="1:4">
      <c r="A684" s="1071">
        <v>683</v>
      </c>
      <c r="B684" t="s">
        <v>2078</v>
      </c>
      <c r="C684" t="s">
        <v>2108</v>
      </c>
      <c r="D684" t="s">
        <v>2109</v>
      </c>
    </row>
    <row r="685" spans="1:4">
      <c r="A685" s="1071">
        <v>684</v>
      </c>
      <c r="B685" t="s">
        <v>2078</v>
      </c>
      <c r="C685" t="s">
        <v>2110</v>
      </c>
      <c r="D685" t="s">
        <v>2111</v>
      </c>
    </row>
    <row r="686" spans="1:4">
      <c r="A686" s="1071">
        <v>685</v>
      </c>
      <c r="B686" t="s">
        <v>2112</v>
      </c>
      <c r="C686" t="s">
        <v>2114</v>
      </c>
      <c r="D686" t="s">
        <v>2115</v>
      </c>
    </row>
    <row r="687" spans="1:4">
      <c r="A687" s="1071">
        <v>686</v>
      </c>
      <c r="B687" t="s">
        <v>2112</v>
      </c>
      <c r="C687" t="s">
        <v>2116</v>
      </c>
      <c r="D687" t="s">
        <v>2117</v>
      </c>
    </row>
    <row r="688" spans="1:4">
      <c r="A688" s="1071">
        <v>687</v>
      </c>
      <c r="B688" t="s">
        <v>2112</v>
      </c>
      <c r="C688" t="s">
        <v>2118</v>
      </c>
      <c r="D688" t="s">
        <v>2119</v>
      </c>
    </row>
    <row r="689" spans="1:4">
      <c r="A689" s="1071">
        <v>688</v>
      </c>
      <c r="B689" t="s">
        <v>2112</v>
      </c>
      <c r="C689" t="s">
        <v>2120</v>
      </c>
      <c r="D689" t="s">
        <v>2121</v>
      </c>
    </row>
    <row r="690" spans="1:4">
      <c r="A690" s="1071">
        <v>689</v>
      </c>
      <c r="B690" t="s">
        <v>2112</v>
      </c>
      <c r="C690" t="s">
        <v>2122</v>
      </c>
      <c r="D690" t="s">
        <v>2123</v>
      </c>
    </row>
    <row r="691" spans="1:4">
      <c r="A691" s="1071">
        <v>690</v>
      </c>
      <c r="B691" t="s">
        <v>2112</v>
      </c>
      <c r="C691" t="s">
        <v>2124</v>
      </c>
      <c r="D691" t="s">
        <v>2125</v>
      </c>
    </row>
    <row r="692" spans="1:4">
      <c r="A692" s="1071">
        <v>691</v>
      </c>
      <c r="B692" t="s">
        <v>2112</v>
      </c>
      <c r="C692" t="s">
        <v>2126</v>
      </c>
      <c r="D692" t="s">
        <v>2127</v>
      </c>
    </row>
    <row r="693" spans="1:4">
      <c r="A693" s="1071">
        <v>692</v>
      </c>
      <c r="B693" t="s">
        <v>2112</v>
      </c>
      <c r="C693" t="s">
        <v>2128</v>
      </c>
      <c r="D693" t="s">
        <v>2129</v>
      </c>
    </row>
    <row r="694" spans="1:4">
      <c r="A694" s="1071">
        <v>693</v>
      </c>
      <c r="B694" t="s">
        <v>2112</v>
      </c>
      <c r="C694" t="s">
        <v>2112</v>
      </c>
      <c r="D694" t="s">
        <v>2113</v>
      </c>
    </row>
    <row r="695" spans="1:4">
      <c r="A695" s="1071">
        <v>694</v>
      </c>
      <c r="B695" t="s">
        <v>2112</v>
      </c>
      <c r="C695" t="s">
        <v>2130</v>
      </c>
      <c r="D695" t="s">
        <v>2131</v>
      </c>
    </row>
    <row r="696" spans="1:4">
      <c r="A696" s="1071">
        <v>695</v>
      </c>
      <c r="B696" t="s">
        <v>2112</v>
      </c>
      <c r="C696" t="s">
        <v>2132</v>
      </c>
      <c r="D696" t="s">
        <v>2133</v>
      </c>
    </row>
    <row r="697" spans="1:4">
      <c r="A697" s="1071">
        <v>696</v>
      </c>
      <c r="B697" t="s">
        <v>2112</v>
      </c>
      <c r="C697" t="s">
        <v>2134</v>
      </c>
      <c r="D697" t="s">
        <v>2135</v>
      </c>
    </row>
    <row r="698" spans="1:4">
      <c r="A698" s="1071">
        <v>697</v>
      </c>
      <c r="B698" t="s">
        <v>2112</v>
      </c>
      <c r="C698" t="s">
        <v>1661</v>
      </c>
      <c r="D698" t="s">
        <v>2136</v>
      </c>
    </row>
    <row r="699" spans="1:4">
      <c r="A699" s="1071">
        <v>698</v>
      </c>
      <c r="B699" t="s">
        <v>2112</v>
      </c>
      <c r="C699" t="s">
        <v>2137</v>
      </c>
      <c r="D699" t="s">
        <v>2138</v>
      </c>
    </row>
    <row r="700" spans="1:4">
      <c r="A700" s="1071">
        <v>699</v>
      </c>
      <c r="B700" t="s">
        <v>2112</v>
      </c>
      <c r="C700" t="s">
        <v>2139</v>
      </c>
      <c r="D700" t="s">
        <v>2140</v>
      </c>
    </row>
    <row r="701" spans="1:4">
      <c r="A701" s="1071">
        <v>700</v>
      </c>
      <c r="B701" t="s">
        <v>2112</v>
      </c>
      <c r="C701" t="s">
        <v>2141</v>
      </c>
      <c r="D701" t="s">
        <v>2142</v>
      </c>
    </row>
    <row r="702" spans="1:4">
      <c r="A702" s="1071">
        <v>701</v>
      </c>
      <c r="B702" t="s">
        <v>2143</v>
      </c>
      <c r="C702" t="s">
        <v>2145</v>
      </c>
      <c r="D702" t="s">
        <v>2146</v>
      </c>
    </row>
    <row r="703" spans="1:4">
      <c r="A703" s="1071">
        <v>702</v>
      </c>
      <c r="B703" t="s">
        <v>2143</v>
      </c>
      <c r="C703" t="s">
        <v>2147</v>
      </c>
      <c r="D703" t="s">
        <v>2148</v>
      </c>
    </row>
    <row r="704" spans="1:4">
      <c r="A704" s="1071">
        <v>703</v>
      </c>
      <c r="B704" t="s">
        <v>2143</v>
      </c>
      <c r="C704" t="s">
        <v>2149</v>
      </c>
      <c r="D704" t="s">
        <v>2150</v>
      </c>
    </row>
    <row r="705" spans="1:4">
      <c r="A705" s="1071">
        <v>704</v>
      </c>
      <c r="B705" t="s">
        <v>2143</v>
      </c>
      <c r="C705" t="s">
        <v>2151</v>
      </c>
      <c r="D705" t="s">
        <v>2152</v>
      </c>
    </row>
    <row r="706" spans="1:4">
      <c r="A706" s="1071">
        <v>705</v>
      </c>
      <c r="B706" t="s">
        <v>2143</v>
      </c>
      <c r="C706" t="s">
        <v>2153</v>
      </c>
      <c r="D706" t="s">
        <v>2154</v>
      </c>
    </row>
    <row r="707" spans="1:4">
      <c r="A707" s="1071">
        <v>706</v>
      </c>
      <c r="B707" t="s">
        <v>2143</v>
      </c>
      <c r="C707" t="s">
        <v>2155</v>
      </c>
      <c r="D707" t="s">
        <v>2156</v>
      </c>
    </row>
    <row r="708" spans="1:4">
      <c r="A708" s="1071">
        <v>707</v>
      </c>
      <c r="B708" t="s">
        <v>2143</v>
      </c>
      <c r="C708" t="s">
        <v>2157</v>
      </c>
      <c r="D708" t="s">
        <v>2158</v>
      </c>
    </row>
    <row r="709" spans="1:4">
      <c r="A709" s="1071">
        <v>708</v>
      </c>
      <c r="B709" t="s">
        <v>2143</v>
      </c>
      <c r="C709" t="s">
        <v>2159</v>
      </c>
      <c r="D709" t="s">
        <v>2160</v>
      </c>
    </row>
    <row r="710" spans="1:4">
      <c r="A710" s="1071">
        <v>709</v>
      </c>
      <c r="B710" t="s">
        <v>2143</v>
      </c>
      <c r="C710" t="s">
        <v>2161</v>
      </c>
      <c r="D710" t="s">
        <v>2162</v>
      </c>
    </row>
    <row r="711" spans="1:4">
      <c r="A711" s="1071">
        <v>710</v>
      </c>
      <c r="B711" t="s">
        <v>2143</v>
      </c>
      <c r="C711" t="s">
        <v>2163</v>
      </c>
      <c r="D711" t="s">
        <v>2164</v>
      </c>
    </row>
    <row r="712" spans="1:4">
      <c r="A712" s="1071">
        <v>711</v>
      </c>
      <c r="B712" t="s">
        <v>2143</v>
      </c>
      <c r="C712" t="s">
        <v>2165</v>
      </c>
      <c r="D712" t="s">
        <v>2166</v>
      </c>
    </row>
    <row r="713" spans="1:4">
      <c r="A713" s="1071">
        <v>712</v>
      </c>
      <c r="B713" t="s">
        <v>2143</v>
      </c>
      <c r="C713" t="s">
        <v>2167</v>
      </c>
      <c r="D713" t="s">
        <v>2168</v>
      </c>
    </row>
    <row r="714" spans="1:4">
      <c r="A714" s="1071">
        <v>713</v>
      </c>
      <c r="B714" t="s">
        <v>2143</v>
      </c>
      <c r="C714" t="s">
        <v>2169</v>
      </c>
      <c r="D714" t="s">
        <v>2170</v>
      </c>
    </row>
    <row r="715" spans="1:4">
      <c r="A715" s="1071">
        <v>714</v>
      </c>
      <c r="B715" t="s">
        <v>2143</v>
      </c>
      <c r="C715" t="s">
        <v>2171</v>
      </c>
      <c r="D715" t="s">
        <v>2172</v>
      </c>
    </row>
    <row r="716" spans="1:4">
      <c r="A716" s="1071">
        <v>715</v>
      </c>
      <c r="B716" t="s">
        <v>2143</v>
      </c>
      <c r="C716" t="s">
        <v>2173</v>
      </c>
      <c r="D716" t="s">
        <v>2174</v>
      </c>
    </row>
    <row r="717" spans="1:4">
      <c r="A717" s="1071">
        <v>716</v>
      </c>
      <c r="B717" t="s">
        <v>2143</v>
      </c>
      <c r="C717" t="s">
        <v>2175</v>
      </c>
      <c r="D717" t="s">
        <v>2176</v>
      </c>
    </row>
    <row r="718" spans="1:4">
      <c r="A718" s="1071">
        <v>717</v>
      </c>
      <c r="B718" t="s">
        <v>2143</v>
      </c>
      <c r="C718" t="s">
        <v>2177</v>
      </c>
      <c r="D718" t="s">
        <v>2178</v>
      </c>
    </row>
    <row r="719" spans="1:4">
      <c r="A719" s="1071">
        <v>718</v>
      </c>
      <c r="B719" t="s">
        <v>2143</v>
      </c>
      <c r="C719" t="s">
        <v>2143</v>
      </c>
      <c r="D719" t="s">
        <v>2144</v>
      </c>
    </row>
    <row r="720" spans="1:4">
      <c r="A720" s="1071">
        <v>719</v>
      </c>
      <c r="B720" t="s">
        <v>2143</v>
      </c>
      <c r="C720" t="s">
        <v>2179</v>
      </c>
      <c r="D720" t="s">
        <v>2180</v>
      </c>
    </row>
    <row r="721" spans="1:4">
      <c r="A721" s="1071">
        <v>720</v>
      </c>
      <c r="B721" t="s">
        <v>2143</v>
      </c>
      <c r="C721" t="s">
        <v>2181</v>
      </c>
      <c r="D721" t="s">
        <v>2182</v>
      </c>
    </row>
    <row r="722" spans="1:4">
      <c r="A722" s="1071">
        <v>721</v>
      </c>
      <c r="B722" t="s">
        <v>2143</v>
      </c>
      <c r="C722" t="s">
        <v>2183</v>
      </c>
      <c r="D722" t="s">
        <v>2184</v>
      </c>
    </row>
    <row r="723" spans="1:4">
      <c r="A723" s="1071">
        <v>722</v>
      </c>
      <c r="B723" t="s">
        <v>2143</v>
      </c>
      <c r="C723" t="s">
        <v>1038</v>
      </c>
      <c r="D723" t="s">
        <v>2185</v>
      </c>
    </row>
    <row r="724" spans="1:4">
      <c r="A724" s="1071">
        <v>723</v>
      </c>
      <c r="B724" t="s">
        <v>2143</v>
      </c>
      <c r="C724" t="s">
        <v>2186</v>
      </c>
      <c r="D724" t="s">
        <v>2187</v>
      </c>
    </row>
    <row r="725" spans="1:4">
      <c r="A725" s="1071">
        <v>724</v>
      </c>
      <c r="B725" t="s">
        <v>2143</v>
      </c>
      <c r="C725" t="s">
        <v>2188</v>
      </c>
      <c r="D725" t="s">
        <v>2189</v>
      </c>
    </row>
    <row r="726" spans="1:4">
      <c r="A726" s="1071">
        <v>725</v>
      </c>
      <c r="B726" t="s">
        <v>2143</v>
      </c>
      <c r="C726" t="s">
        <v>2190</v>
      </c>
      <c r="D726" t="s">
        <v>2191</v>
      </c>
    </row>
    <row r="727" spans="1:4">
      <c r="A727" s="1071">
        <v>726</v>
      </c>
      <c r="B727" t="s">
        <v>2143</v>
      </c>
      <c r="C727" t="s">
        <v>2192</v>
      </c>
      <c r="D727" t="s">
        <v>2193</v>
      </c>
    </row>
    <row r="728" spans="1:4">
      <c r="A728" s="1071">
        <v>727</v>
      </c>
      <c r="B728" t="s">
        <v>2143</v>
      </c>
      <c r="C728" t="s">
        <v>2194</v>
      </c>
      <c r="D728" t="s">
        <v>2195</v>
      </c>
    </row>
    <row r="729" spans="1:4">
      <c r="A729" s="1071">
        <v>728</v>
      </c>
      <c r="B729" t="s">
        <v>2143</v>
      </c>
      <c r="C729" t="s">
        <v>2196</v>
      </c>
      <c r="D729" t="s">
        <v>2197</v>
      </c>
    </row>
    <row r="730" spans="1:4">
      <c r="A730" s="1071">
        <v>729</v>
      </c>
      <c r="B730" t="s">
        <v>2198</v>
      </c>
      <c r="C730" t="s">
        <v>2200</v>
      </c>
      <c r="D730" t="s">
        <v>2201</v>
      </c>
    </row>
    <row r="731" spans="1:4">
      <c r="A731" s="1071">
        <v>730</v>
      </c>
      <c r="B731" t="s">
        <v>2198</v>
      </c>
      <c r="C731" t="s">
        <v>2202</v>
      </c>
      <c r="D731" t="s">
        <v>2203</v>
      </c>
    </row>
    <row r="732" spans="1:4">
      <c r="A732" s="1071">
        <v>731</v>
      </c>
      <c r="B732" t="s">
        <v>2198</v>
      </c>
      <c r="C732" t="s">
        <v>2204</v>
      </c>
      <c r="D732" t="s">
        <v>2205</v>
      </c>
    </row>
    <row r="733" spans="1:4">
      <c r="A733" s="1071">
        <v>732</v>
      </c>
      <c r="B733" t="s">
        <v>2198</v>
      </c>
      <c r="C733" t="s">
        <v>2206</v>
      </c>
      <c r="D733" t="s">
        <v>2207</v>
      </c>
    </row>
    <row r="734" spans="1:4">
      <c r="A734" s="1071">
        <v>733</v>
      </c>
      <c r="B734" t="s">
        <v>2198</v>
      </c>
      <c r="C734" t="s">
        <v>2208</v>
      </c>
      <c r="D734" t="s">
        <v>2209</v>
      </c>
    </row>
    <row r="735" spans="1:4">
      <c r="A735" s="1071">
        <v>734</v>
      </c>
      <c r="B735" t="s">
        <v>2198</v>
      </c>
      <c r="C735" t="s">
        <v>2210</v>
      </c>
      <c r="D735" t="s">
        <v>2211</v>
      </c>
    </row>
    <row r="736" spans="1:4">
      <c r="A736" s="1071">
        <v>735</v>
      </c>
      <c r="B736" t="s">
        <v>2198</v>
      </c>
      <c r="C736" t="s">
        <v>2212</v>
      </c>
      <c r="D736" t="s">
        <v>2213</v>
      </c>
    </row>
    <row r="737" spans="1:4">
      <c r="A737" s="1071">
        <v>736</v>
      </c>
      <c r="B737" t="s">
        <v>2198</v>
      </c>
      <c r="C737" t="s">
        <v>2214</v>
      </c>
      <c r="D737" t="s">
        <v>2215</v>
      </c>
    </row>
    <row r="738" spans="1:4">
      <c r="A738" s="1071">
        <v>737</v>
      </c>
      <c r="B738" t="s">
        <v>2198</v>
      </c>
      <c r="C738" t="s">
        <v>2216</v>
      </c>
      <c r="D738" t="s">
        <v>2217</v>
      </c>
    </row>
    <row r="739" spans="1:4">
      <c r="A739" s="1071">
        <v>738</v>
      </c>
      <c r="B739" t="s">
        <v>2198</v>
      </c>
      <c r="C739" t="s">
        <v>2218</v>
      </c>
      <c r="D739" t="s">
        <v>2219</v>
      </c>
    </row>
    <row r="740" spans="1:4">
      <c r="A740" s="1071">
        <v>739</v>
      </c>
      <c r="B740" t="s">
        <v>2198</v>
      </c>
      <c r="C740" t="s">
        <v>2220</v>
      </c>
      <c r="D740" t="s">
        <v>2221</v>
      </c>
    </row>
    <row r="741" spans="1:4">
      <c r="A741" s="1071">
        <v>740</v>
      </c>
      <c r="B741" t="s">
        <v>2198</v>
      </c>
      <c r="C741" t="s">
        <v>1689</v>
      </c>
      <c r="D741" t="s">
        <v>2222</v>
      </c>
    </row>
    <row r="742" spans="1:4">
      <c r="A742" s="1071">
        <v>741</v>
      </c>
      <c r="B742" t="s">
        <v>2198</v>
      </c>
      <c r="C742" t="s">
        <v>2223</v>
      </c>
      <c r="D742" t="s">
        <v>2224</v>
      </c>
    </row>
    <row r="743" spans="1:4">
      <c r="A743" s="1071">
        <v>742</v>
      </c>
      <c r="B743" t="s">
        <v>2198</v>
      </c>
      <c r="C743" t="s">
        <v>2225</v>
      </c>
      <c r="D743" t="s">
        <v>2226</v>
      </c>
    </row>
    <row r="744" spans="1:4">
      <c r="A744" s="1071">
        <v>743</v>
      </c>
      <c r="B744" t="s">
        <v>2198</v>
      </c>
      <c r="C744" t="s">
        <v>2198</v>
      </c>
      <c r="D744" t="s">
        <v>2199</v>
      </c>
    </row>
    <row r="745" spans="1:4">
      <c r="A745" s="1071">
        <v>744</v>
      </c>
      <c r="B745" t="s">
        <v>2198</v>
      </c>
      <c r="C745" t="s">
        <v>2227</v>
      </c>
      <c r="D745" t="s">
        <v>2228</v>
      </c>
    </row>
    <row r="746" spans="1:4">
      <c r="A746" s="1071">
        <v>745</v>
      </c>
      <c r="B746" t="s">
        <v>2198</v>
      </c>
      <c r="C746" t="s">
        <v>2229</v>
      </c>
      <c r="D746" t="s">
        <v>2230</v>
      </c>
    </row>
    <row r="747" spans="1:4">
      <c r="A747" s="1071">
        <v>746</v>
      </c>
      <c r="B747" t="s">
        <v>2198</v>
      </c>
      <c r="C747" t="s">
        <v>2231</v>
      </c>
      <c r="D747" t="s">
        <v>2232</v>
      </c>
    </row>
    <row r="748" spans="1:4">
      <c r="A748" s="1071">
        <v>747</v>
      </c>
      <c r="B748" t="s">
        <v>2198</v>
      </c>
      <c r="C748" t="s">
        <v>2233</v>
      </c>
      <c r="D748" t="s">
        <v>2234</v>
      </c>
    </row>
    <row r="749" spans="1:4">
      <c r="A749" s="1071">
        <v>748</v>
      </c>
      <c r="B749" t="s">
        <v>2198</v>
      </c>
      <c r="C749" t="s">
        <v>2235</v>
      </c>
      <c r="D749" t="s">
        <v>2236</v>
      </c>
    </row>
    <row r="750" spans="1:4">
      <c r="A750" s="1071">
        <v>749</v>
      </c>
      <c r="B750" t="s">
        <v>2198</v>
      </c>
      <c r="C750" t="s">
        <v>2237</v>
      </c>
      <c r="D750" t="s">
        <v>2238</v>
      </c>
    </row>
    <row r="751" spans="1:4">
      <c r="A751" s="1071">
        <v>750</v>
      </c>
      <c r="B751" t="s">
        <v>2198</v>
      </c>
      <c r="C751" t="s">
        <v>2239</v>
      </c>
      <c r="D751" t="s">
        <v>2240</v>
      </c>
    </row>
    <row r="752" spans="1:4">
      <c r="A752" s="1071">
        <v>751</v>
      </c>
      <c r="B752" t="s">
        <v>2241</v>
      </c>
      <c r="C752" t="s">
        <v>2243</v>
      </c>
      <c r="D752" t="s">
        <v>2244</v>
      </c>
    </row>
    <row r="753" spans="1:4">
      <c r="A753" s="1071">
        <v>752</v>
      </c>
      <c r="B753" t="s">
        <v>2241</v>
      </c>
      <c r="C753" t="s">
        <v>2245</v>
      </c>
      <c r="D753" t="s">
        <v>2246</v>
      </c>
    </row>
    <row r="754" spans="1:4">
      <c r="A754" s="1071">
        <v>753</v>
      </c>
      <c r="B754" t="s">
        <v>2241</v>
      </c>
      <c r="C754" t="s">
        <v>2247</v>
      </c>
      <c r="D754" t="s">
        <v>2248</v>
      </c>
    </row>
    <row r="755" spans="1:4">
      <c r="A755" s="1071">
        <v>754</v>
      </c>
      <c r="B755" t="s">
        <v>2241</v>
      </c>
      <c r="C755" t="s">
        <v>2249</v>
      </c>
      <c r="D755" t="s">
        <v>2250</v>
      </c>
    </row>
    <row r="756" spans="1:4">
      <c r="A756" s="1071">
        <v>755</v>
      </c>
      <c r="B756" t="s">
        <v>2241</v>
      </c>
      <c r="C756" t="s">
        <v>2251</v>
      </c>
      <c r="D756" t="s">
        <v>2252</v>
      </c>
    </row>
    <row r="757" spans="1:4">
      <c r="A757" s="1071">
        <v>756</v>
      </c>
      <c r="B757" t="s">
        <v>2241</v>
      </c>
      <c r="C757" t="s">
        <v>2253</v>
      </c>
      <c r="D757" t="s">
        <v>2254</v>
      </c>
    </row>
    <row r="758" spans="1:4">
      <c r="A758" s="1071">
        <v>757</v>
      </c>
      <c r="B758" t="s">
        <v>2241</v>
      </c>
      <c r="C758" t="s">
        <v>2255</v>
      </c>
      <c r="D758" t="s">
        <v>2256</v>
      </c>
    </row>
    <row r="759" spans="1:4">
      <c r="A759" s="1071">
        <v>758</v>
      </c>
      <c r="B759" t="s">
        <v>2241</v>
      </c>
      <c r="C759" t="s">
        <v>2257</v>
      </c>
      <c r="D759" t="s">
        <v>2258</v>
      </c>
    </row>
    <row r="760" spans="1:4">
      <c r="A760" s="1071">
        <v>759</v>
      </c>
      <c r="B760" t="s">
        <v>2241</v>
      </c>
      <c r="C760" t="s">
        <v>2259</v>
      </c>
      <c r="D760" t="s">
        <v>2260</v>
      </c>
    </row>
    <row r="761" spans="1:4">
      <c r="A761" s="1071">
        <v>760</v>
      </c>
      <c r="B761" t="s">
        <v>2241</v>
      </c>
      <c r="C761" t="s">
        <v>2261</v>
      </c>
      <c r="D761" t="s">
        <v>2262</v>
      </c>
    </row>
    <row r="762" spans="1:4">
      <c r="A762" s="1071">
        <v>761</v>
      </c>
      <c r="B762" t="s">
        <v>2241</v>
      </c>
      <c r="C762" t="s">
        <v>2263</v>
      </c>
      <c r="D762" t="s">
        <v>2264</v>
      </c>
    </row>
    <row r="763" spans="1:4">
      <c r="A763" s="1071">
        <v>762</v>
      </c>
      <c r="B763" t="s">
        <v>2241</v>
      </c>
      <c r="C763" t="s">
        <v>2265</v>
      </c>
      <c r="D763" t="s">
        <v>2266</v>
      </c>
    </row>
    <row r="764" spans="1:4">
      <c r="A764" s="1071">
        <v>763</v>
      </c>
      <c r="B764" t="s">
        <v>2241</v>
      </c>
      <c r="C764" t="s">
        <v>2267</v>
      </c>
      <c r="D764" t="s">
        <v>2268</v>
      </c>
    </row>
    <row r="765" spans="1:4">
      <c r="A765" s="1071">
        <v>764</v>
      </c>
      <c r="B765" t="s">
        <v>2241</v>
      </c>
      <c r="C765" t="s">
        <v>2269</v>
      </c>
      <c r="D765" t="s">
        <v>2270</v>
      </c>
    </row>
    <row r="766" spans="1:4">
      <c r="A766" s="1071">
        <v>765</v>
      </c>
      <c r="B766" t="s">
        <v>2241</v>
      </c>
      <c r="C766" t="s">
        <v>2271</v>
      </c>
      <c r="D766" t="s">
        <v>2272</v>
      </c>
    </row>
    <row r="767" spans="1:4">
      <c r="A767" s="1071">
        <v>766</v>
      </c>
      <c r="B767" t="s">
        <v>2241</v>
      </c>
      <c r="C767" t="s">
        <v>2273</v>
      </c>
      <c r="D767" t="s">
        <v>2274</v>
      </c>
    </row>
    <row r="768" spans="1:4">
      <c r="A768" s="1071">
        <v>767</v>
      </c>
      <c r="B768" t="s">
        <v>2241</v>
      </c>
      <c r="C768" t="s">
        <v>2275</v>
      </c>
      <c r="D768" t="s">
        <v>2276</v>
      </c>
    </row>
    <row r="769" spans="1:4">
      <c r="A769" s="1071">
        <v>768</v>
      </c>
      <c r="B769" t="s">
        <v>2241</v>
      </c>
      <c r="C769" t="s">
        <v>2277</v>
      </c>
      <c r="D769" t="s">
        <v>2278</v>
      </c>
    </row>
    <row r="770" spans="1:4">
      <c r="A770" s="1071">
        <v>769</v>
      </c>
      <c r="B770" t="s">
        <v>2241</v>
      </c>
      <c r="C770" t="s">
        <v>2279</v>
      </c>
      <c r="D770" t="s">
        <v>2280</v>
      </c>
    </row>
    <row r="771" spans="1:4">
      <c r="A771" s="1071">
        <v>770</v>
      </c>
      <c r="B771" t="s">
        <v>2241</v>
      </c>
      <c r="C771" t="s">
        <v>2241</v>
      </c>
      <c r="D771" t="s">
        <v>2242</v>
      </c>
    </row>
    <row r="772" spans="1:4">
      <c r="A772" s="1071">
        <v>771</v>
      </c>
      <c r="B772" t="s">
        <v>2241</v>
      </c>
      <c r="C772" t="s">
        <v>2281</v>
      </c>
      <c r="D772" t="s">
        <v>2282</v>
      </c>
    </row>
    <row r="773" spans="1:4">
      <c r="A773" s="1071">
        <v>772</v>
      </c>
      <c r="B773" t="s">
        <v>2241</v>
      </c>
      <c r="C773" t="s">
        <v>2283</v>
      </c>
      <c r="D773" t="s">
        <v>2284</v>
      </c>
    </row>
    <row r="774" spans="1:4">
      <c r="A774" s="1071">
        <v>773</v>
      </c>
      <c r="B774" t="s">
        <v>2241</v>
      </c>
      <c r="C774" t="s">
        <v>2285</v>
      </c>
      <c r="D774" t="s">
        <v>2286</v>
      </c>
    </row>
    <row r="775" spans="1:4">
      <c r="A775" s="1071">
        <v>774</v>
      </c>
      <c r="B775" t="s">
        <v>2241</v>
      </c>
      <c r="C775" t="s">
        <v>2287</v>
      </c>
      <c r="D775" t="s">
        <v>2288</v>
      </c>
    </row>
    <row r="776" spans="1:4">
      <c r="A776" s="1071">
        <v>775</v>
      </c>
      <c r="B776" t="s">
        <v>2241</v>
      </c>
      <c r="C776" t="s">
        <v>2289</v>
      </c>
      <c r="D776" t="s">
        <v>2290</v>
      </c>
    </row>
    <row r="777" spans="1:4">
      <c r="A777" s="1071">
        <v>776</v>
      </c>
      <c r="B777" t="s">
        <v>2241</v>
      </c>
      <c r="C777" t="s">
        <v>2291</v>
      </c>
      <c r="D777" t="s">
        <v>2292</v>
      </c>
    </row>
    <row r="778" spans="1:4">
      <c r="A778" s="1071">
        <v>777</v>
      </c>
      <c r="B778" t="s">
        <v>2241</v>
      </c>
      <c r="C778" t="s">
        <v>2293</v>
      </c>
      <c r="D778" t="s">
        <v>2294</v>
      </c>
    </row>
    <row r="779" spans="1:4">
      <c r="A779" s="1071">
        <v>778</v>
      </c>
      <c r="B779" t="s">
        <v>2241</v>
      </c>
      <c r="C779" t="s">
        <v>2295</v>
      </c>
      <c r="D779" t="s">
        <v>2296</v>
      </c>
    </row>
    <row r="780" spans="1:4">
      <c r="A780" s="1071">
        <v>779</v>
      </c>
      <c r="B780" t="s">
        <v>2297</v>
      </c>
      <c r="C780" t="s">
        <v>2299</v>
      </c>
      <c r="D780" t="s">
        <v>2300</v>
      </c>
    </row>
    <row r="781" spans="1:4">
      <c r="A781" s="1071">
        <v>780</v>
      </c>
      <c r="B781" t="s">
        <v>2297</v>
      </c>
      <c r="C781" t="s">
        <v>2301</v>
      </c>
      <c r="D781" t="s">
        <v>2302</v>
      </c>
    </row>
    <row r="782" spans="1:4">
      <c r="A782" s="1071">
        <v>781</v>
      </c>
      <c r="B782" t="s">
        <v>2297</v>
      </c>
      <c r="C782" t="s">
        <v>2303</v>
      </c>
      <c r="D782" t="s">
        <v>2304</v>
      </c>
    </row>
    <row r="783" spans="1:4">
      <c r="A783" s="1071">
        <v>782</v>
      </c>
      <c r="B783" t="s">
        <v>2297</v>
      </c>
      <c r="C783" t="s">
        <v>2305</v>
      </c>
      <c r="D783" t="s">
        <v>2306</v>
      </c>
    </row>
    <row r="784" spans="1:4">
      <c r="A784" s="1071">
        <v>783</v>
      </c>
      <c r="B784" t="s">
        <v>2297</v>
      </c>
      <c r="C784" t="s">
        <v>2307</v>
      </c>
      <c r="D784" t="s">
        <v>2308</v>
      </c>
    </row>
    <row r="785" spans="1:4">
      <c r="A785" s="1071">
        <v>784</v>
      </c>
      <c r="B785" t="s">
        <v>2297</v>
      </c>
      <c r="C785" t="s">
        <v>2309</v>
      </c>
      <c r="D785" t="s">
        <v>2310</v>
      </c>
    </row>
    <row r="786" spans="1:4">
      <c r="A786" s="1071">
        <v>785</v>
      </c>
      <c r="B786" t="s">
        <v>2297</v>
      </c>
      <c r="C786" t="s">
        <v>2311</v>
      </c>
      <c r="D786" t="s">
        <v>2312</v>
      </c>
    </row>
    <row r="787" spans="1:4">
      <c r="A787" s="1071">
        <v>786</v>
      </c>
      <c r="B787" t="s">
        <v>2297</v>
      </c>
      <c r="C787" t="s">
        <v>2313</v>
      </c>
      <c r="D787" t="s">
        <v>2314</v>
      </c>
    </row>
    <row r="788" spans="1:4">
      <c r="A788" s="1071">
        <v>787</v>
      </c>
      <c r="B788" t="s">
        <v>2297</v>
      </c>
      <c r="C788" t="s">
        <v>2315</v>
      </c>
      <c r="D788" t="s">
        <v>2316</v>
      </c>
    </row>
    <row r="789" spans="1:4">
      <c r="A789" s="1071">
        <v>788</v>
      </c>
      <c r="B789" t="s">
        <v>2297</v>
      </c>
      <c r="C789" t="s">
        <v>2317</v>
      </c>
      <c r="D789" t="s">
        <v>2318</v>
      </c>
    </row>
    <row r="790" spans="1:4">
      <c r="A790" s="1071">
        <v>789</v>
      </c>
      <c r="B790" t="s">
        <v>2297</v>
      </c>
      <c r="C790" t="s">
        <v>2319</v>
      </c>
      <c r="D790" t="s">
        <v>2320</v>
      </c>
    </row>
    <row r="791" spans="1:4">
      <c r="A791" s="1071">
        <v>790</v>
      </c>
      <c r="B791" t="s">
        <v>2297</v>
      </c>
      <c r="C791" t="s">
        <v>2321</v>
      </c>
      <c r="D791" t="s">
        <v>2322</v>
      </c>
    </row>
    <row r="792" spans="1:4">
      <c r="A792" s="1071">
        <v>791</v>
      </c>
      <c r="B792" t="s">
        <v>2297</v>
      </c>
      <c r="C792" t="s">
        <v>2323</v>
      </c>
      <c r="D792" t="s">
        <v>2324</v>
      </c>
    </row>
    <row r="793" spans="1:4">
      <c r="A793" s="1071">
        <v>792</v>
      </c>
      <c r="B793" t="s">
        <v>2297</v>
      </c>
      <c r="C793" t="s">
        <v>2297</v>
      </c>
      <c r="D793" t="s">
        <v>2298</v>
      </c>
    </row>
    <row r="794" spans="1:4">
      <c r="A794" s="1071">
        <v>793</v>
      </c>
      <c r="B794" t="s">
        <v>2297</v>
      </c>
      <c r="C794" t="s">
        <v>2325</v>
      </c>
      <c r="D794" t="s">
        <v>2326</v>
      </c>
    </row>
    <row r="795" spans="1:4">
      <c r="A795" s="1071">
        <v>794</v>
      </c>
      <c r="B795" t="s">
        <v>2297</v>
      </c>
      <c r="C795" t="s">
        <v>2327</v>
      </c>
      <c r="D795" t="s">
        <v>2328</v>
      </c>
    </row>
    <row r="796" spans="1:4">
      <c r="A796" s="1071">
        <v>795</v>
      </c>
      <c r="B796" t="s">
        <v>2297</v>
      </c>
      <c r="C796" t="s">
        <v>2329</v>
      </c>
      <c r="D796" t="s">
        <v>2330</v>
      </c>
    </row>
    <row r="797" spans="1:4">
      <c r="A797" s="1071">
        <v>796</v>
      </c>
      <c r="B797" t="s">
        <v>2297</v>
      </c>
      <c r="C797" t="s">
        <v>2331</v>
      </c>
      <c r="D797" t="s">
        <v>2332</v>
      </c>
    </row>
    <row r="798" spans="1:4">
      <c r="A798" s="1071">
        <v>797</v>
      </c>
      <c r="B798" t="s">
        <v>2297</v>
      </c>
      <c r="C798" t="s">
        <v>2333</v>
      </c>
      <c r="D798" t="s">
        <v>2334</v>
      </c>
    </row>
    <row r="799" spans="1:4">
      <c r="A799" s="1071">
        <v>798</v>
      </c>
      <c r="B799" t="s">
        <v>2297</v>
      </c>
      <c r="C799" t="s">
        <v>2335</v>
      </c>
      <c r="D799" t="s">
        <v>2336</v>
      </c>
    </row>
    <row r="800" spans="1:4">
      <c r="A800" s="1071">
        <v>799</v>
      </c>
      <c r="B800" t="s">
        <v>2297</v>
      </c>
      <c r="C800" t="s">
        <v>2337</v>
      </c>
      <c r="D800" t="s">
        <v>2338</v>
      </c>
    </row>
    <row r="801" spans="1:4">
      <c r="A801" s="1071">
        <v>800</v>
      </c>
      <c r="B801" t="s">
        <v>2339</v>
      </c>
      <c r="C801" t="s">
        <v>2341</v>
      </c>
      <c r="D801" t="s">
        <v>2342</v>
      </c>
    </row>
    <row r="802" spans="1:4">
      <c r="A802" s="1071">
        <v>801</v>
      </c>
      <c r="B802" t="s">
        <v>2339</v>
      </c>
      <c r="C802" t="s">
        <v>1234</v>
      </c>
      <c r="D802" t="s">
        <v>2343</v>
      </c>
    </row>
    <row r="803" spans="1:4">
      <c r="A803" s="1071">
        <v>802</v>
      </c>
      <c r="B803" t="s">
        <v>2339</v>
      </c>
      <c r="C803" t="s">
        <v>1054</v>
      </c>
      <c r="D803" t="s">
        <v>2344</v>
      </c>
    </row>
    <row r="804" spans="1:4">
      <c r="A804" s="1071">
        <v>803</v>
      </c>
      <c r="B804" t="s">
        <v>2339</v>
      </c>
      <c r="C804" t="s">
        <v>2345</v>
      </c>
      <c r="D804" t="s">
        <v>2346</v>
      </c>
    </row>
    <row r="805" spans="1:4">
      <c r="A805" s="1071">
        <v>804</v>
      </c>
      <c r="B805" t="s">
        <v>2339</v>
      </c>
      <c r="C805" t="s">
        <v>2347</v>
      </c>
      <c r="D805" t="s">
        <v>2348</v>
      </c>
    </row>
    <row r="806" spans="1:4">
      <c r="A806" s="1071">
        <v>805</v>
      </c>
      <c r="B806" t="s">
        <v>2339</v>
      </c>
      <c r="C806" t="s">
        <v>2349</v>
      </c>
      <c r="D806" t="s">
        <v>2350</v>
      </c>
    </row>
    <row r="807" spans="1:4">
      <c r="A807" s="1071">
        <v>806</v>
      </c>
      <c r="B807" t="s">
        <v>2339</v>
      </c>
      <c r="C807" t="s">
        <v>2351</v>
      </c>
      <c r="D807" t="s">
        <v>2352</v>
      </c>
    </row>
    <row r="808" spans="1:4">
      <c r="A808" s="1071">
        <v>807</v>
      </c>
      <c r="B808" t="s">
        <v>2339</v>
      </c>
      <c r="C808" t="s">
        <v>2353</v>
      </c>
      <c r="D808" t="s">
        <v>2354</v>
      </c>
    </row>
    <row r="809" spans="1:4">
      <c r="A809" s="1071">
        <v>808</v>
      </c>
      <c r="B809" t="s">
        <v>2339</v>
      </c>
      <c r="C809" t="s">
        <v>2355</v>
      </c>
      <c r="D809" t="s">
        <v>2356</v>
      </c>
    </row>
    <row r="810" spans="1:4">
      <c r="A810" s="1071">
        <v>809</v>
      </c>
      <c r="B810" t="s">
        <v>2339</v>
      </c>
      <c r="C810" t="s">
        <v>2357</v>
      </c>
      <c r="D810" t="s">
        <v>2358</v>
      </c>
    </row>
    <row r="811" spans="1:4">
      <c r="A811" s="1071">
        <v>810</v>
      </c>
      <c r="B811" t="s">
        <v>2339</v>
      </c>
      <c r="C811" t="s">
        <v>2359</v>
      </c>
      <c r="D811" t="s">
        <v>2360</v>
      </c>
    </row>
    <row r="812" spans="1:4">
      <c r="A812" s="1071">
        <v>811</v>
      </c>
      <c r="B812" t="s">
        <v>2339</v>
      </c>
      <c r="C812" t="s">
        <v>2361</v>
      </c>
      <c r="D812" t="s">
        <v>2362</v>
      </c>
    </row>
    <row r="813" spans="1:4">
      <c r="A813" s="1071">
        <v>812</v>
      </c>
      <c r="B813" t="s">
        <v>2339</v>
      </c>
      <c r="C813" t="s">
        <v>2363</v>
      </c>
      <c r="D813" t="s">
        <v>2364</v>
      </c>
    </row>
    <row r="814" spans="1:4">
      <c r="A814" s="1071">
        <v>813</v>
      </c>
      <c r="B814" t="s">
        <v>2339</v>
      </c>
      <c r="C814" t="s">
        <v>2365</v>
      </c>
      <c r="D814" t="s">
        <v>2366</v>
      </c>
    </row>
    <row r="815" spans="1:4">
      <c r="A815" s="1071">
        <v>814</v>
      </c>
      <c r="B815" t="s">
        <v>2339</v>
      </c>
      <c r="C815" t="s">
        <v>2367</v>
      </c>
      <c r="D815" t="s">
        <v>2368</v>
      </c>
    </row>
    <row r="816" spans="1:4">
      <c r="A816" s="1071">
        <v>815</v>
      </c>
      <c r="B816" t="s">
        <v>2339</v>
      </c>
      <c r="C816" t="s">
        <v>2339</v>
      </c>
      <c r="D816" t="s">
        <v>2340</v>
      </c>
    </row>
    <row r="817" spans="1:4">
      <c r="A817" s="1071">
        <v>816</v>
      </c>
      <c r="B817" t="s">
        <v>2339</v>
      </c>
      <c r="C817" t="s">
        <v>2369</v>
      </c>
      <c r="D817" t="s">
        <v>2370</v>
      </c>
    </row>
    <row r="818" spans="1:4">
      <c r="A818" s="1071">
        <v>817</v>
      </c>
      <c r="B818" t="s">
        <v>2339</v>
      </c>
      <c r="C818" t="s">
        <v>2371</v>
      </c>
      <c r="D818" t="s">
        <v>2372</v>
      </c>
    </row>
    <row r="819" spans="1:4">
      <c r="A819" s="1071">
        <v>818</v>
      </c>
      <c r="B819" t="s">
        <v>2339</v>
      </c>
      <c r="C819" t="s">
        <v>2373</v>
      </c>
      <c r="D819" t="s">
        <v>2374</v>
      </c>
    </row>
    <row r="820" spans="1:4">
      <c r="A820" s="1071">
        <v>819</v>
      </c>
      <c r="B820" t="s">
        <v>2339</v>
      </c>
      <c r="C820" t="s">
        <v>2375</v>
      </c>
      <c r="D820" t="s">
        <v>2376</v>
      </c>
    </row>
    <row r="821" spans="1:4">
      <c r="A821" s="1071">
        <v>820</v>
      </c>
      <c r="B821" t="s">
        <v>2339</v>
      </c>
      <c r="C821" t="s">
        <v>2377</v>
      </c>
      <c r="D821" t="s">
        <v>2378</v>
      </c>
    </row>
    <row r="822" spans="1:4">
      <c r="A822" s="1071">
        <v>821</v>
      </c>
      <c r="B822" t="s">
        <v>2339</v>
      </c>
      <c r="C822" t="s">
        <v>2379</v>
      </c>
      <c r="D822" t="s">
        <v>2380</v>
      </c>
    </row>
    <row r="823" spans="1:4">
      <c r="A823" s="1071">
        <v>822</v>
      </c>
      <c r="B823" t="s">
        <v>2339</v>
      </c>
      <c r="C823" t="s">
        <v>2381</v>
      </c>
      <c r="D823" t="s">
        <v>2382</v>
      </c>
    </row>
    <row r="824" spans="1:4">
      <c r="A824" s="1071">
        <v>823</v>
      </c>
      <c r="B824" t="s">
        <v>2339</v>
      </c>
      <c r="C824" t="s">
        <v>2383</v>
      </c>
      <c r="D824" t="s">
        <v>2384</v>
      </c>
    </row>
    <row r="825" spans="1:4">
      <c r="A825" s="1071">
        <v>824</v>
      </c>
      <c r="B825" t="s">
        <v>2385</v>
      </c>
      <c r="C825" t="s">
        <v>2387</v>
      </c>
      <c r="D825" t="s">
        <v>2388</v>
      </c>
    </row>
    <row r="826" spans="1:4">
      <c r="A826" s="1071">
        <v>825</v>
      </c>
      <c r="B826" t="s">
        <v>2385</v>
      </c>
      <c r="C826" t="s">
        <v>2389</v>
      </c>
      <c r="D826" t="s">
        <v>2390</v>
      </c>
    </row>
    <row r="827" spans="1:4">
      <c r="A827" s="1071">
        <v>826</v>
      </c>
      <c r="B827" t="s">
        <v>2385</v>
      </c>
      <c r="C827" t="s">
        <v>2391</v>
      </c>
      <c r="D827" t="s">
        <v>2392</v>
      </c>
    </row>
    <row r="828" spans="1:4">
      <c r="A828" s="1071">
        <v>827</v>
      </c>
      <c r="B828" t="s">
        <v>2385</v>
      </c>
      <c r="C828" t="s">
        <v>2393</v>
      </c>
      <c r="D828" t="s">
        <v>2394</v>
      </c>
    </row>
    <row r="829" spans="1:4">
      <c r="A829" s="1071">
        <v>828</v>
      </c>
      <c r="B829" t="s">
        <v>2385</v>
      </c>
      <c r="C829" t="s">
        <v>2395</v>
      </c>
      <c r="D829" t="s">
        <v>2396</v>
      </c>
    </row>
    <row r="830" spans="1:4">
      <c r="A830" s="1071">
        <v>829</v>
      </c>
      <c r="B830" t="s">
        <v>2385</v>
      </c>
      <c r="C830" t="s">
        <v>2397</v>
      </c>
      <c r="D830" t="s">
        <v>2398</v>
      </c>
    </row>
    <row r="831" spans="1:4">
      <c r="A831" s="1071">
        <v>830</v>
      </c>
      <c r="B831" t="s">
        <v>2385</v>
      </c>
      <c r="C831" t="s">
        <v>2399</v>
      </c>
      <c r="D831" t="s">
        <v>2400</v>
      </c>
    </row>
    <row r="832" spans="1:4">
      <c r="A832" s="1071">
        <v>831</v>
      </c>
      <c r="B832" t="s">
        <v>2385</v>
      </c>
      <c r="C832" t="s">
        <v>2401</v>
      </c>
      <c r="D832" t="s">
        <v>2402</v>
      </c>
    </row>
    <row r="833" spans="1:4">
      <c r="A833" s="1071">
        <v>832</v>
      </c>
      <c r="B833" t="s">
        <v>2385</v>
      </c>
      <c r="C833" t="s">
        <v>2403</v>
      </c>
      <c r="D833" t="s">
        <v>2404</v>
      </c>
    </row>
    <row r="834" spans="1:4">
      <c r="A834" s="1071">
        <v>833</v>
      </c>
      <c r="B834" t="s">
        <v>2385</v>
      </c>
      <c r="C834" t="s">
        <v>1420</v>
      </c>
      <c r="D834" t="s">
        <v>2405</v>
      </c>
    </row>
    <row r="835" spans="1:4">
      <c r="A835" s="1071">
        <v>834</v>
      </c>
      <c r="B835" t="s">
        <v>2385</v>
      </c>
      <c r="C835" t="s">
        <v>1834</v>
      </c>
      <c r="D835" t="s">
        <v>2406</v>
      </c>
    </row>
    <row r="836" spans="1:4">
      <c r="A836" s="1071">
        <v>835</v>
      </c>
      <c r="B836" t="s">
        <v>2385</v>
      </c>
      <c r="C836" t="s">
        <v>2277</v>
      </c>
      <c r="D836" t="s">
        <v>2407</v>
      </c>
    </row>
    <row r="837" spans="1:4">
      <c r="A837" s="1071">
        <v>836</v>
      </c>
      <c r="B837" t="s">
        <v>2385</v>
      </c>
      <c r="C837" t="s">
        <v>2408</v>
      </c>
      <c r="D837" t="s">
        <v>2409</v>
      </c>
    </row>
    <row r="838" spans="1:4">
      <c r="A838" s="1071">
        <v>837</v>
      </c>
      <c r="B838" t="s">
        <v>2385</v>
      </c>
      <c r="C838" t="s">
        <v>2385</v>
      </c>
      <c r="D838" t="s">
        <v>2386</v>
      </c>
    </row>
    <row r="839" spans="1:4">
      <c r="A839" s="1071">
        <v>838</v>
      </c>
      <c r="B839" t="s">
        <v>2385</v>
      </c>
      <c r="C839" t="s">
        <v>2410</v>
      </c>
      <c r="D839" t="s">
        <v>2411</v>
      </c>
    </row>
    <row r="840" spans="1:4">
      <c r="A840" s="1071">
        <v>839</v>
      </c>
      <c r="B840" t="s">
        <v>2385</v>
      </c>
      <c r="C840" t="s">
        <v>2412</v>
      </c>
      <c r="D840" t="s">
        <v>2413</v>
      </c>
    </row>
    <row r="841" spans="1:4">
      <c r="A841" s="1071">
        <v>840</v>
      </c>
      <c r="B841" t="s">
        <v>2385</v>
      </c>
      <c r="C841" t="s">
        <v>2414</v>
      </c>
      <c r="D841" t="s">
        <v>2415</v>
      </c>
    </row>
    <row r="842" spans="1:4">
      <c r="A842" s="1071">
        <v>841</v>
      </c>
      <c r="B842" t="s">
        <v>2385</v>
      </c>
      <c r="C842" t="s">
        <v>2416</v>
      </c>
      <c r="D842" t="s">
        <v>2417</v>
      </c>
    </row>
    <row r="843" spans="1:4">
      <c r="A843" s="1071">
        <v>842</v>
      </c>
      <c r="B843" t="s">
        <v>2418</v>
      </c>
      <c r="C843" t="s">
        <v>2420</v>
      </c>
      <c r="D843" t="s">
        <v>2421</v>
      </c>
    </row>
    <row r="844" spans="1:4">
      <c r="A844" s="1071">
        <v>843</v>
      </c>
      <c r="B844" t="s">
        <v>2418</v>
      </c>
      <c r="C844" t="s">
        <v>2422</v>
      </c>
      <c r="D844" t="s">
        <v>2423</v>
      </c>
    </row>
    <row r="845" spans="1:4">
      <c r="A845" s="1071">
        <v>844</v>
      </c>
      <c r="B845" t="s">
        <v>2418</v>
      </c>
      <c r="C845" t="s">
        <v>1128</v>
      </c>
      <c r="D845" t="s">
        <v>2424</v>
      </c>
    </row>
    <row r="846" spans="1:4">
      <c r="A846" s="1071">
        <v>845</v>
      </c>
      <c r="B846" t="s">
        <v>2418</v>
      </c>
      <c r="C846" t="s">
        <v>2425</v>
      </c>
      <c r="D846" t="s">
        <v>2426</v>
      </c>
    </row>
    <row r="847" spans="1:4">
      <c r="A847" s="1071">
        <v>846</v>
      </c>
      <c r="B847" t="s">
        <v>2418</v>
      </c>
      <c r="C847" t="s">
        <v>2427</v>
      </c>
      <c r="D847" t="s">
        <v>2428</v>
      </c>
    </row>
    <row r="848" spans="1:4">
      <c r="A848" s="1071">
        <v>847</v>
      </c>
      <c r="B848" t="s">
        <v>2418</v>
      </c>
      <c r="C848" t="s">
        <v>2429</v>
      </c>
      <c r="D848" t="s">
        <v>2430</v>
      </c>
    </row>
    <row r="849" spans="1:4">
      <c r="A849" s="1071">
        <v>848</v>
      </c>
      <c r="B849" t="s">
        <v>2418</v>
      </c>
      <c r="C849" t="s">
        <v>2431</v>
      </c>
      <c r="D849" t="s">
        <v>2432</v>
      </c>
    </row>
    <row r="850" spans="1:4">
      <c r="A850" s="1071">
        <v>849</v>
      </c>
      <c r="B850" t="s">
        <v>2418</v>
      </c>
      <c r="C850" t="s">
        <v>2433</v>
      </c>
      <c r="D850" t="s">
        <v>2434</v>
      </c>
    </row>
    <row r="851" spans="1:4">
      <c r="A851" s="1071">
        <v>850</v>
      </c>
      <c r="B851" t="s">
        <v>2418</v>
      </c>
      <c r="C851" t="s">
        <v>2435</v>
      </c>
      <c r="D851" t="s">
        <v>2436</v>
      </c>
    </row>
    <row r="852" spans="1:4">
      <c r="A852" s="1071">
        <v>851</v>
      </c>
      <c r="B852" t="s">
        <v>2418</v>
      </c>
      <c r="C852" t="s">
        <v>2437</v>
      </c>
      <c r="D852" t="s">
        <v>2438</v>
      </c>
    </row>
    <row r="853" spans="1:4">
      <c r="A853" s="1071">
        <v>852</v>
      </c>
      <c r="B853" t="s">
        <v>2418</v>
      </c>
      <c r="C853" t="s">
        <v>2439</v>
      </c>
      <c r="D853" t="s">
        <v>2440</v>
      </c>
    </row>
    <row r="854" spans="1:4">
      <c r="A854" s="1071">
        <v>853</v>
      </c>
      <c r="B854" t="s">
        <v>2418</v>
      </c>
      <c r="C854" t="s">
        <v>2441</v>
      </c>
      <c r="D854" t="s">
        <v>2442</v>
      </c>
    </row>
    <row r="855" spans="1:4">
      <c r="A855" s="1071">
        <v>854</v>
      </c>
      <c r="B855" t="s">
        <v>2418</v>
      </c>
      <c r="C855" t="s">
        <v>2443</v>
      </c>
      <c r="D855" t="s">
        <v>2444</v>
      </c>
    </row>
    <row r="856" spans="1:4">
      <c r="A856" s="1071">
        <v>855</v>
      </c>
      <c r="B856" t="s">
        <v>2418</v>
      </c>
      <c r="C856" t="s">
        <v>2445</v>
      </c>
      <c r="D856" t="s">
        <v>2446</v>
      </c>
    </row>
    <row r="857" spans="1:4">
      <c r="A857" s="1071">
        <v>856</v>
      </c>
      <c r="B857" t="s">
        <v>2418</v>
      </c>
      <c r="C857" t="s">
        <v>2447</v>
      </c>
      <c r="D857" t="s">
        <v>2448</v>
      </c>
    </row>
    <row r="858" spans="1:4">
      <c r="A858" s="1071">
        <v>857</v>
      </c>
      <c r="B858" t="s">
        <v>2418</v>
      </c>
      <c r="C858" t="s">
        <v>2449</v>
      </c>
      <c r="D858" t="s">
        <v>2450</v>
      </c>
    </row>
    <row r="859" spans="1:4">
      <c r="A859" s="1071">
        <v>858</v>
      </c>
      <c r="B859" t="s">
        <v>2418</v>
      </c>
      <c r="C859" t="s">
        <v>2451</v>
      </c>
      <c r="D859" t="s">
        <v>2452</v>
      </c>
    </row>
    <row r="860" spans="1:4">
      <c r="A860" s="1071">
        <v>859</v>
      </c>
      <c r="B860" t="s">
        <v>2418</v>
      </c>
      <c r="C860" t="s">
        <v>1832</v>
      </c>
      <c r="D860" t="s">
        <v>2453</v>
      </c>
    </row>
    <row r="861" spans="1:4">
      <c r="A861" s="1071">
        <v>860</v>
      </c>
      <c r="B861" t="s">
        <v>2418</v>
      </c>
      <c r="C861" t="s">
        <v>2454</v>
      </c>
      <c r="D861" t="s">
        <v>2455</v>
      </c>
    </row>
    <row r="862" spans="1:4">
      <c r="A862" s="1071">
        <v>861</v>
      </c>
      <c r="B862" t="s">
        <v>2418</v>
      </c>
      <c r="C862" t="s">
        <v>2418</v>
      </c>
      <c r="D862" t="s">
        <v>2419</v>
      </c>
    </row>
    <row r="863" spans="1:4">
      <c r="A863" s="1071">
        <v>862</v>
      </c>
      <c r="B863" t="s">
        <v>2418</v>
      </c>
      <c r="C863" t="s">
        <v>2456</v>
      </c>
      <c r="D863" t="s">
        <v>2457</v>
      </c>
    </row>
    <row r="864" spans="1:4">
      <c r="A864" s="1071">
        <v>863</v>
      </c>
      <c r="B864" t="s">
        <v>2418</v>
      </c>
      <c r="C864" t="s">
        <v>1695</v>
      </c>
      <c r="D864" t="s">
        <v>2458</v>
      </c>
    </row>
    <row r="865" spans="1:4">
      <c r="A865" s="1071">
        <v>864</v>
      </c>
      <c r="B865" t="s">
        <v>2459</v>
      </c>
      <c r="C865" t="s">
        <v>2461</v>
      </c>
      <c r="D865" t="s">
        <v>2462</v>
      </c>
    </row>
    <row r="866" spans="1:4">
      <c r="A866" s="1071">
        <v>865</v>
      </c>
      <c r="B866" t="s">
        <v>2459</v>
      </c>
      <c r="C866" t="s">
        <v>2463</v>
      </c>
      <c r="D866" t="s">
        <v>2464</v>
      </c>
    </row>
    <row r="867" spans="1:4">
      <c r="A867" s="1071">
        <v>866</v>
      </c>
      <c r="B867" t="s">
        <v>2459</v>
      </c>
      <c r="C867" t="s">
        <v>2465</v>
      </c>
      <c r="D867" t="s">
        <v>2466</v>
      </c>
    </row>
    <row r="868" spans="1:4">
      <c r="A868" s="1071">
        <v>867</v>
      </c>
      <c r="B868" t="s">
        <v>2459</v>
      </c>
      <c r="C868" t="s">
        <v>2467</v>
      </c>
      <c r="D868" t="s">
        <v>2468</v>
      </c>
    </row>
    <row r="869" spans="1:4">
      <c r="A869" s="1071">
        <v>868</v>
      </c>
      <c r="B869" t="s">
        <v>2459</v>
      </c>
      <c r="C869" t="s">
        <v>2469</v>
      </c>
      <c r="D869" t="s">
        <v>2470</v>
      </c>
    </row>
    <row r="870" spans="1:4">
      <c r="A870" s="1071">
        <v>869</v>
      </c>
      <c r="B870" t="s">
        <v>2459</v>
      </c>
      <c r="C870" t="s">
        <v>2471</v>
      </c>
      <c r="D870" t="s">
        <v>2472</v>
      </c>
    </row>
    <row r="871" spans="1:4">
      <c r="A871" s="1071">
        <v>870</v>
      </c>
      <c r="B871" t="s">
        <v>2459</v>
      </c>
      <c r="C871" t="s">
        <v>2473</v>
      </c>
      <c r="D871" t="s">
        <v>2474</v>
      </c>
    </row>
    <row r="872" spans="1:4">
      <c r="A872" s="1071">
        <v>871</v>
      </c>
      <c r="B872" t="s">
        <v>2459</v>
      </c>
      <c r="C872" t="s">
        <v>2475</v>
      </c>
      <c r="D872" t="s">
        <v>2476</v>
      </c>
    </row>
    <row r="873" spans="1:4">
      <c r="A873" s="1071">
        <v>872</v>
      </c>
      <c r="B873" t="s">
        <v>2459</v>
      </c>
      <c r="C873" t="s">
        <v>2477</v>
      </c>
      <c r="D873" t="s">
        <v>2478</v>
      </c>
    </row>
    <row r="874" spans="1:4">
      <c r="A874" s="1071">
        <v>873</v>
      </c>
      <c r="B874" t="s">
        <v>2459</v>
      </c>
      <c r="C874" t="s">
        <v>2479</v>
      </c>
      <c r="D874" t="s">
        <v>2480</v>
      </c>
    </row>
    <row r="875" spans="1:4">
      <c r="A875" s="1071">
        <v>874</v>
      </c>
      <c r="B875" t="s">
        <v>2459</v>
      </c>
      <c r="C875" t="s">
        <v>2481</v>
      </c>
      <c r="D875" t="s">
        <v>2482</v>
      </c>
    </row>
    <row r="876" spans="1:4">
      <c r="A876" s="1071">
        <v>875</v>
      </c>
      <c r="B876" t="s">
        <v>2459</v>
      </c>
      <c r="C876" t="s">
        <v>2483</v>
      </c>
      <c r="D876" t="s">
        <v>2484</v>
      </c>
    </row>
    <row r="877" spans="1:4">
      <c r="A877" s="1071">
        <v>876</v>
      </c>
      <c r="B877" t="s">
        <v>2459</v>
      </c>
      <c r="C877" t="s">
        <v>2485</v>
      </c>
      <c r="D877" t="s">
        <v>2486</v>
      </c>
    </row>
    <row r="878" spans="1:4">
      <c r="A878" s="1071">
        <v>877</v>
      </c>
      <c r="B878" t="s">
        <v>2459</v>
      </c>
      <c r="C878" t="s">
        <v>2487</v>
      </c>
      <c r="D878" t="s">
        <v>2488</v>
      </c>
    </row>
    <row r="879" spans="1:4">
      <c r="A879" s="1071">
        <v>878</v>
      </c>
      <c r="B879" t="s">
        <v>2459</v>
      </c>
      <c r="C879" t="s">
        <v>2489</v>
      </c>
      <c r="D879" t="s">
        <v>2490</v>
      </c>
    </row>
    <row r="880" spans="1:4">
      <c r="A880" s="1071">
        <v>879</v>
      </c>
      <c r="B880" t="s">
        <v>2459</v>
      </c>
      <c r="C880" t="s">
        <v>2491</v>
      </c>
      <c r="D880" t="s">
        <v>2492</v>
      </c>
    </row>
    <row r="881" spans="1:4">
      <c r="A881" s="1071">
        <v>880</v>
      </c>
      <c r="B881" t="s">
        <v>2459</v>
      </c>
      <c r="C881" t="s">
        <v>1104</v>
      </c>
      <c r="D881" t="s">
        <v>2493</v>
      </c>
    </row>
    <row r="882" spans="1:4">
      <c r="A882" s="1071">
        <v>881</v>
      </c>
      <c r="B882" t="s">
        <v>2459</v>
      </c>
      <c r="C882" t="s">
        <v>2494</v>
      </c>
      <c r="D882" t="s">
        <v>2495</v>
      </c>
    </row>
    <row r="883" spans="1:4">
      <c r="A883" s="1071">
        <v>882</v>
      </c>
      <c r="B883" t="s">
        <v>2459</v>
      </c>
      <c r="C883" t="s">
        <v>2496</v>
      </c>
      <c r="D883" t="s">
        <v>2497</v>
      </c>
    </row>
    <row r="884" spans="1:4">
      <c r="A884" s="1071">
        <v>883</v>
      </c>
      <c r="B884" t="s">
        <v>2459</v>
      </c>
      <c r="C884" t="s">
        <v>2498</v>
      </c>
      <c r="D884" t="s">
        <v>2499</v>
      </c>
    </row>
    <row r="885" spans="1:4">
      <c r="A885" s="1071">
        <v>884</v>
      </c>
      <c r="B885" t="s">
        <v>2459</v>
      </c>
      <c r="C885" t="s">
        <v>2500</v>
      </c>
      <c r="D885" t="s">
        <v>2501</v>
      </c>
    </row>
    <row r="886" spans="1:4">
      <c r="A886" s="1071">
        <v>885</v>
      </c>
      <c r="B886" t="s">
        <v>2459</v>
      </c>
      <c r="C886" t="s">
        <v>2459</v>
      </c>
      <c r="D886" t="s">
        <v>2460</v>
      </c>
    </row>
    <row r="887" spans="1:4">
      <c r="A887" s="1071">
        <v>886</v>
      </c>
      <c r="B887" t="s">
        <v>2459</v>
      </c>
      <c r="C887" t="s">
        <v>2502</v>
      </c>
      <c r="D887" t="s">
        <v>2503</v>
      </c>
    </row>
    <row r="888" spans="1:4">
      <c r="A888" s="1071">
        <v>887</v>
      </c>
      <c r="B888" t="s">
        <v>2459</v>
      </c>
      <c r="C888" t="s">
        <v>2504</v>
      </c>
      <c r="D888" t="s">
        <v>2505</v>
      </c>
    </row>
    <row r="889" spans="1:4">
      <c r="A889" s="1071">
        <v>888</v>
      </c>
      <c r="B889" t="s">
        <v>2506</v>
      </c>
      <c r="C889" t="s">
        <v>2508</v>
      </c>
      <c r="D889" t="s">
        <v>2509</v>
      </c>
    </row>
    <row r="890" spans="1:4">
      <c r="A890" s="1071">
        <v>889</v>
      </c>
      <c r="B890" t="s">
        <v>2506</v>
      </c>
      <c r="C890" t="s">
        <v>2510</v>
      </c>
      <c r="D890" t="s">
        <v>2511</v>
      </c>
    </row>
    <row r="891" spans="1:4">
      <c r="A891" s="1071">
        <v>890</v>
      </c>
      <c r="B891" t="s">
        <v>2506</v>
      </c>
      <c r="C891" t="s">
        <v>2512</v>
      </c>
      <c r="D891" t="s">
        <v>2513</v>
      </c>
    </row>
    <row r="892" spans="1:4">
      <c r="A892" s="1071">
        <v>891</v>
      </c>
      <c r="B892" t="s">
        <v>2506</v>
      </c>
      <c r="C892" t="s">
        <v>2514</v>
      </c>
      <c r="D892" t="s">
        <v>2515</v>
      </c>
    </row>
    <row r="893" spans="1:4">
      <c r="A893" s="1071">
        <v>892</v>
      </c>
      <c r="B893" t="s">
        <v>2506</v>
      </c>
      <c r="C893" t="s">
        <v>2516</v>
      </c>
      <c r="D893" t="s">
        <v>2517</v>
      </c>
    </row>
    <row r="894" spans="1:4">
      <c r="A894" s="1071">
        <v>893</v>
      </c>
      <c r="B894" t="s">
        <v>2506</v>
      </c>
      <c r="C894" t="s">
        <v>2518</v>
      </c>
      <c r="D894" t="s">
        <v>2519</v>
      </c>
    </row>
    <row r="895" spans="1:4">
      <c r="A895" s="1071">
        <v>894</v>
      </c>
      <c r="B895" t="s">
        <v>2506</v>
      </c>
      <c r="C895" t="s">
        <v>2520</v>
      </c>
      <c r="D895" t="s">
        <v>2521</v>
      </c>
    </row>
    <row r="896" spans="1:4">
      <c r="A896" s="1071">
        <v>895</v>
      </c>
      <c r="B896" t="s">
        <v>2506</v>
      </c>
      <c r="C896" t="s">
        <v>2522</v>
      </c>
      <c r="D896" t="s">
        <v>2523</v>
      </c>
    </row>
    <row r="897" spans="1:4">
      <c r="A897" s="1071">
        <v>896</v>
      </c>
      <c r="B897" t="s">
        <v>2506</v>
      </c>
      <c r="C897" t="s">
        <v>2524</v>
      </c>
      <c r="D897" t="s">
        <v>2525</v>
      </c>
    </row>
    <row r="898" spans="1:4">
      <c r="A898" s="1071">
        <v>897</v>
      </c>
      <c r="B898" t="s">
        <v>2506</v>
      </c>
      <c r="C898" t="s">
        <v>2526</v>
      </c>
      <c r="D898" t="s">
        <v>2527</v>
      </c>
    </row>
    <row r="899" spans="1:4">
      <c r="A899" s="1071">
        <v>898</v>
      </c>
      <c r="B899" t="s">
        <v>2506</v>
      </c>
      <c r="C899" t="s">
        <v>2506</v>
      </c>
      <c r="D899" t="s">
        <v>2507</v>
      </c>
    </row>
    <row r="900" spans="1:4">
      <c r="A900" s="1071">
        <v>899</v>
      </c>
      <c r="B900" t="s">
        <v>2506</v>
      </c>
      <c r="C900" t="s">
        <v>2528</v>
      </c>
      <c r="D900" t="s">
        <v>2529</v>
      </c>
    </row>
    <row r="901" spans="1:4">
      <c r="A901" s="1071">
        <v>900</v>
      </c>
      <c r="B901" t="s">
        <v>2506</v>
      </c>
      <c r="C901" t="s">
        <v>2530</v>
      </c>
      <c r="D901" t="s">
        <v>2531</v>
      </c>
    </row>
    <row r="902" spans="1:4">
      <c r="A902" s="1071">
        <v>901</v>
      </c>
      <c r="B902" t="s">
        <v>2506</v>
      </c>
      <c r="C902" t="s">
        <v>2532</v>
      </c>
      <c r="D902" t="s">
        <v>2533</v>
      </c>
    </row>
    <row r="903" spans="1:4">
      <c r="A903" s="1071">
        <v>902</v>
      </c>
      <c r="B903" t="s">
        <v>2534</v>
      </c>
      <c r="C903" t="s">
        <v>2536</v>
      </c>
      <c r="D903" t="s">
        <v>2537</v>
      </c>
    </row>
    <row r="904" spans="1:4">
      <c r="A904" s="1071">
        <v>903</v>
      </c>
      <c r="B904" t="s">
        <v>2534</v>
      </c>
      <c r="C904" t="s">
        <v>2538</v>
      </c>
      <c r="D904" t="s">
        <v>2539</v>
      </c>
    </row>
    <row r="905" spans="1:4">
      <c r="A905" s="1071">
        <v>904</v>
      </c>
      <c r="B905" t="s">
        <v>2534</v>
      </c>
      <c r="C905" t="s">
        <v>2540</v>
      </c>
      <c r="D905" t="s">
        <v>2541</v>
      </c>
    </row>
    <row r="906" spans="1:4">
      <c r="A906" s="1071">
        <v>905</v>
      </c>
      <c r="B906" t="s">
        <v>2534</v>
      </c>
      <c r="C906" t="s">
        <v>2542</v>
      </c>
      <c r="D906" t="s">
        <v>2543</v>
      </c>
    </row>
    <row r="907" spans="1:4">
      <c r="A907" s="1071">
        <v>906</v>
      </c>
      <c r="B907" t="s">
        <v>2534</v>
      </c>
      <c r="C907" t="s">
        <v>2544</v>
      </c>
      <c r="D907" t="s">
        <v>2545</v>
      </c>
    </row>
    <row r="908" spans="1:4">
      <c r="A908" s="1071">
        <v>907</v>
      </c>
      <c r="B908" t="s">
        <v>2534</v>
      </c>
      <c r="C908" t="s">
        <v>2546</v>
      </c>
      <c r="D908" t="s">
        <v>2547</v>
      </c>
    </row>
    <row r="909" spans="1:4">
      <c r="A909" s="1071">
        <v>908</v>
      </c>
      <c r="B909" t="s">
        <v>2534</v>
      </c>
      <c r="C909" t="s">
        <v>2548</v>
      </c>
      <c r="D909" t="s">
        <v>2549</v>
      </c>
    </row>
    <row r="910" spans="1:4">
      <c r="A910" s="1071">
        <v>909</v>
      </c>
      <c r="B910" t="s">
        <v>2534</v>
      </c>
      <c r="C910" t="s">
        <v>2550</v>
      </c>
      <c r="D910" t="s">
        <v>2551</v>
      </c>
    </row>
    <row r="911" spans="1:4">
      <c r="A911" s="1071">
        <v>910</v>
      </c>
      <c r="B911" t="s">
        <v>2534</v>
      </c>
      <c r="C911" t="s">
        <v>2552</v>
      </c>
      <c r="D911" t="s">
        <v>2553</v>
      </c>
    </row>
    <row r="912" spans="1:4">
      <c r="A912" s="1071">
        <v>911</v>
      </c>
      <c r="B912" t="s">
        <v>2534</v>
      </c>
      <c r="C912" t="s">
        <v>1522</v>
      </c>
      <c r="D912" t="s">
        <v>2554</v>
      </c>
    </row>
    <row r="913" spans="1:4">
      <c r="A913" s="1071">
        <v>912</v>
      </c>
      <c r="B913" t="s">
        <v>2534</v>
      </c>
      <c r="C913" t="s">
        <v>2555</v>
      </c>
      <c r="D913" t="s">
        <v>2556</v>
      </c>
    </row>
    <row r="914" spans="1:4">
      <c r="A914" s="1071">
        <v>913</v>
      </c>
      <c r="B914" t="s">
        <v>2534</v>
      </c>
      <c r="C914" t="s">
        <v>2557</v>
      </c>
      <c r="D914" t="s">
        <v>2558</v>
      </c>
    </row>
    <row r="915" spans="1:4">
      <c r="A915" s="1071">
        <v>914</v>
      </c>
      <c r="B915" t="s">
        <v>2534</v>
      </c>
      <c r="C915" t="s">
        <v>2559</v>
      </c>
      <c r="D915" t="s">
        <v>2560</v>
      </c>
    </row>
    <row r="916" spans="1:4">
      <c r="A916" s="1071">
        <v>915</v>
      </c>
      <c r="B916" t="s">
        <v>2534</v>
      </c>
      <c r="C916" t="s">
        <v>2561</v>
      </c>
      <c r="D916" t="s">
        <v>2562</v>
      </c>
    </row>
    <row r="917" spans="1:4">
      <c r="A917" s="1071">
        <v>916</v>
      </c>
      <c r="B917" t="s">
        <v>2534</v>
      </c>
      <c r="C917" t="s">
        <v>2563</v>
      </c>
      <c r="D917" t="s">
        <v>2564</v>
      </c>
    </row>
    <row r="918" spans="1:4">
      <c r="A918" s="1071">
        <v>917</v>
      </c>
      <c r="B918" t="s">
        <v>2534</v>
      </c>
      <c r="C918" t="s">
        <v>2565</v>
      </c>
      <c r="D918" t="s">
        <v>2566</v>
      </c>
    </row>
    <row r="919" spans="1:4">
      <c r="A919" s="1071">
        <v>918</v>
      </c>
      <c r="B919" t="s">
        <v>2534</v>
      </c>
      <c r="C919" t="s">
        <v>2534</v>
      </c>
      <c r="D919" t="s">
        <v>2535</v>
      </c>
    </row>
    <row r="920" spans="1:4">
      <c r="A920" s="1071">
        <v>919</v>
      </c>
      <c r="B920" t="s">
        <v>2534</v>
      </c>
      <c r="C920" t="s">
        <v>1162</v>
      </c>
      <c r="D920" t="s">
        <v>2567</v>
      </c>
    </row>
    <row r="921" spans="1:4">
      <c r="A921" s="1071">
        <v>920</v>
      </c>
      <c r="B921" t="s">
        <v>2534</v>
      </c>
      <c r="C921" t="s">
        <v>2568</v>
      </c>
      <c r="D921" t="s">
        <v>2569</v>
      </c>
    </row>
    <row r="922" spans="1:4">
      <c r="A922" s="1071">
        <v>921</v>
      </c>
      <c r="B922" t="s">
        <v>2570</v>
      </c>
      <c r="C922" t="s">
        <v>2572</v>
      </c>
      <c r="D922" t="s">
        <v>2573</v>
      </c>
    </row>
    <row r="923" spans="1:4">
      <c r="A923" s="1071">
        <v>922</v>
      </c>
      <c r="B923" t="s">
        <v>2570</v>
      </c>
      <c r="C923" t="s">
        <v>2574</v>
      </c>
      <c r="D923" t="s">
        <v>2575</v>
      </c>
    </row>
    <row r="924" spans="1:4">
      <c r="A924" s="1071">
        <v>923</v>
      </c>
      <c r="B924" t="s">
        <v>2570</v>
      </c>
      <c r="C924" t="s">
        <v>2576</v>
      </c>
      <c r="D924" t="s">
        <v>2577</v>
      </c>
    </row>
    <row r="925" spans="1:4">
      <c r="A925" s="1071">
        <v>924</v>
      </c>
      <c r="B925" t="s">
        <v>2570</v>
      </c>
      <c r="C925" t="s">
        <v>2578</v>
      </c>
      <c r="D925" t="s">
        <v>2579</v>
      </c>
    </row>
    <row r="926" spans="1:4">
      <c r="A926" s="1071">
        <v>925</v>
      </c>
      <c r="B926" t="s">
        <v>2570</v>
      </c>
      <c r="C926" t="s">
        <v>2580</v>
      </c>
      <c r="D926" t="s">
        <v>2581</v>
      </c>
    </row>
    <row r="927" spans="1:4">
      <c r="A927" s="1071">
        <v>926</v>
      </c>
      <c r="B927" t="s">
        <v>2570</v>
      </c>
      <c r="C927" t="s">
        <v>2582</v>
      </c>
      <c r="D927" t="s">
        <v>2583</v>
      </c>
    </row>
    <row r="928" spans="1:4">
      <c r="A928" s="1071">
        <v>927</v>
      </c>
      <c r="B928" t="s">
        <v>2570</v>
      </c>
      <c r="C928" t="s">
        <v>2584</v>
      </c>
      <c r="D928" t="s">
        <v>2585</v>
      </c>
    </row>
    <row r="929" spans="1:4">
      <c r="A929" s="1071">
        <v>928</v>
      </c>
      <c r="B929" t="s">
        <v>2570</v>
      </c>
      <c r="C929" t="s">
        <v>2586</v>
      </c>
      <c r="D929" t="s">
        <v>2587</v>
      </c>
    </row>
    <row r="930" spans="1:4">
      <c r="A930" s="1071">
        <v>929</v>
      </c>
      <c r="B930" t="s">
        <v>2570</v>
      </c>
      <c r="C930" t="s">
        <v>2588</v>
      </c>
      <c r="D930" t="s">
        <v>2589</v>
      </c>
    </row>
    <row r="931" spans="1:4">
      <c r="A931" s="1071">
        <v>930</v>
      </c>
      <c r="B931" t="s">
        <v>2570</v>
      </c>
      <c r="C931" t="s">
        <v>2590</v>
      </c>
      <c r="D931" t="s">
        <v>2591</v>
      </c>
    </row>
    <row r="932" spans="1:4">
      <c r="A932" s="1071">
        <v>931</v>
      </c>
      <c r="B932" t="s">
        <v>2570</v>
      </c>
      <c r="C932" t="s">
        <v>2592</v>
      </c>
      <c r="D932" t="s">
        <v>2593</v>
      </c>
    </row>
    <row r="933" spans="1:4">
      <c r="A933" s="1071">
        <v>932</v>
      </c>
      <c r="B933" t="s">
        <v>2570</v>
      </c>
      <c r="C933" t="s">
        <v>2594</v>
      </c>
      <c r="D933" t="s">
        <v>2595</v>
      </c>
    </row>
    <row r="934" spans="1:4">
      <c r="A934" s="1071">
        <v>933</v>
      </c>
      <c r="B934" t="s">
        <v>2570</v>
      </c>
      <c r="C934" t="s">
        <v>2596</v>
      </c>
      <c r="D934" t="s">
        <v>2597</v>
      </c>
    </row>
    <row r="935" spans="1:4">
      <c r="A935" s="1071">
        <v>934</v>
      </c>
      <c r="B935" t="s">
        <v>2570</v>
      </c>
      <c r="C935" t="s">
        <v>2598</v>
      </c>
      <c r="D935" t="s">
        <v>2599</v>
      </c>
    </row>
    <row r="936" spans="1:4">
      <c r="A936" s="1071">
        <v>935</v>
      </c>
      <c r="B936" t="s">
        <v>2570</v>
      </c>
      <c r="C936" t="s">
        <v>2600</v>
      </c>
      <c r="D936" t="s">
        <v>2601</v>
      </c>
    </row>
    <row r="937" spans="1:4">
      <c r="A937" s="1071">
        <v>936</v>
      </c>
      <c r="B937" t="s">
        <v>2570</v>
      </c>
      <c r="C937" t="s">
        <v>2602</v>
      </c>
      <c r="D937" t="s">
        <v>2603</v>
      </c>
    </row>
    <row r="938" spans="1:4">
      <c r="A938" s="1071">
        <v>937</v>
      </c>
      <c r="B938" t="s">
        <v>2570</v>
      </c>
      <c r="C938" t="s">
        <v>2604</v>
      </c>
      <c r="D938" t="s">
        <v>2605</v>
      </c>
    </row>
    <row r="939" spans="1:4">
      <c r="A939" s="1071">
        <v>938</v>
      </c>
      <c r="B939" t="s">
        <v>2570</v>
      </c>
      <c r="C939" t="s">
        <v>2606</v>
      </c>
      <c r="D939" t="s">
        <v>2607</v>
      </c>
    </row>
    <row r="940" spans="1:4">
      <c r="A940" s="1071">
        <v>939</v>
      </c>
      <c r="B940" t="s">
        <v>2570</v>
      </c>
      <c r="C940" t="s">
        <v>2608</v>
      </c>
      <c r="D940" t="s">
        <v>2609</v>
      </c>
    </row>
    <row r="941" spans="1:4">
      <c r="A941" s="1071">
        <v>940</v>
      </c>
      <c r="B941" t="s">
        <v>2570</v>
      </c>
      <c r="C941" t="s">
        <v>2610</v>
      </c>
      <c r="D941" t="s">
        <v>2611</v>
      </c>
    </row>
    <row r="942" spans="1:4">
      <c r="A942" s="1071">
        <v>941</v>
      </c>
      <c r="B942" t="s">
        <v>2570</v>
      </c>
      <c r="C942" t="s">
        <v>2612</v>
      </c>
      <c r="D942" t="s">
        <v>2613</v>
      </c>
    </row>
    <row r="943" spans="1:4">
      <c r="A943" s="1071">
        <v>942</v>
      </c>
      <c r="B943" t="s">
        <v>2570</v>
      </c>
      <c r="C943" t="s">
        <v>2570</v>
      </c>
      <c r="D943" t="s">
        <v>2571</v>
      </c>
    </row>
    <row r="944" spans="1:4">
      <c r="A944" s="1071">
        <v>943</v>
      </c>
      <c r="B944" t="s">
        <v>2570</v>
      </c>
      <c r="C944" t="s">
        <v>2614</v>
      </c>
      <c r="D944" t="s">
        <v>2615</v>
      </c>
    </row>
    <row r="945" spans="1:4">
      <c r="A945" s="1071">
        <v>944</v>
      </c>
      <c r="B945" t="s">
        <v>2570</v>
      </c>
      <c r="C945" t="s">
        <v>2616</v>
      </c>
      <c r="D945" t="s">
        <v>2617</v>
      </c>
    </row>
    <row r="946" spans="1:4">
      <c r="A946" s="1071">
        <v>945</v>
      </c>
      <c r="B946" t="s">
        <v>2570</v>
      </c>
      <c r="C946" t="s">
        <v>2618</v>
      </c>
      <c r="D946" t="s">
        <v>2619</v>
      </c>
    </row>
    <row r="947" spans="1:4">
      <c r="A947" s="1071">
        <v>946</v>
      </c>
      <c r="B947" t="s">
        <v>2620</v>
      </c>
      <c r="C947" t="s">
        <v>2622</v>
      </c>
      <c r="D947" t="s">
        <v>2623</v>
      </c>
    </row>
    <row r="948" spans="1:4">
      <c r="A948" s="1071">
        <v>947</v>
      </c>
      <c r="B948" t="s">
        <v>2620</v>
      </c>
      <c r="C948" t="s">
        <v>1302</v>
      </c>
      <c r="D948" t="s">
        <v>2624</v>
      </c>
    </row>
    <row r="949" spans="1:4">
      <c r="A949" s="1071">
        <v>948</v>
      </c>
      <c r="B949" t="s">
        <v>2620</v>
      </c>
      <c r="C949" t="s">
        <v>2625</v>
      </c>
      <c r="D949" t="s">
        <v>2626</v>
      </c>
    </row>
    <row r="950" spans="1:4">
      <c r="A950" s="1071">
        <v>949</v>
      </c>
      <c r="B950" t="s">
        <v>2620</v>
      </c>
      <c r="C950" t="s">
        <v>2627</v>
      </c>
      <c r="D950" t="s">
        <v>2628</v>
      </c>
    </row>
    <row r="951" spans="1:4">
      <c r="A951" s="1071">
        <v>950</v>
      </c>
      <c r="B951" t="s">
        <v>2620</v>
      </c>
      <c r="C951" t="s">
        <v>2629</v>
      </c>
      <c r="D951" t="s">
        <v>2630</v>
      </c>
    </row>
    <row r="952" spans="1:4">
      <c r="A952" s="1071">
        <v>951</v>
      </c>
      <c r="B952" t="s">
        <v>2620</v>
      </c>
      <c r="C952" t="s">
        <v>2631</v>
      </c>
      <c r="D952" t="s">
        <v>2632</v>
      </c>
    </row>
    <row r="953" spans="1:4">
      <c r="A953" s="1071">
        <v>952</v>
      </c>
      <c r="B953" t="s">
        <v>2620</v>
      </c>
      <c r="C953" t="s">
        <v>2633</v>
      </c>
      <c r="D953" t="s">
        <v>2634</v>
      </c>
    </row>
    <row r="954" spans="1:4">
      <c r="A954" s="1071">
        <v>953</v>
      </c>
      <c r="B954" t="s">
        <v>2620</v>
      </c>
      <c r="C954" t="s">
        <v>2635</v>
      </c>
      <c r="D954" t="s">
        <v>2636</v>
      </c>
    </row>
    <row r="955" spans="1:4">
      <c r="A955" s="1071">
        <v>954</v>
      </c>
      <c r="B955" t="s">
        <v>2620</v>
      </c>
      <c r="C955" t="s">
        <v>2637</v>
      </c>
      <c r="D955" t="s">
        <v>2638</v>
      </c>
    </row>
    <row r="956" spans="1:4">
      <c r="A956" s="1071">
        <v>955</v>
      </c>
      <c r="B956" t="s">
        <v>2620</v>
      </c>
      <c r="C956" t="s">
        <v>2620</v>
      </c>
      <c r="D956" t="s">
        <v>2621</v>
      </c>
    </row>
    <row r="957" spans="1:4">
      <c r="A957" s="1071">
        <v>956</v>
      </c>
      <c r="B957" t="s">
        <v>2620</v>
      </c>
      <c r="C957" t="s">
        <v>2639</v>
      </c>
      <c r="D957" t="s">
        <v>2640</v>
      </c>
    </row>
    <row r="958" spans="1:4">
      <c r="A958" s="1071">
        <v>957</v>
      </c>
      <c r="B958" t="s">
        <v>2620</v>
      </c>
      <c r="C958" t="s">
        <v>2641</v>
      </c>
      <c r="D958" t="s">
        <v>2642</v>
      </c>
    </row>
  </sheetData>
  <phoneticPr fontId="9" type="noConversion"/>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D36"/>
  <sheetViews>
    <sheetView showGridLines="0" zoomScaleNormal="100" workbookViewId="0"/>
  </sheetViews>
  <sheetFormatPr defaultRowHeight="11.25"/>
  <cols>
    <col min="1" max="1" width="3.7109375" style="40" customWidth="1"/>
    <col min="2" max="2" width="90.7109375" style="40" customWidth="1"/>
    <col min="3" max="16384" width="9.140625" style="40"/>
  </cols>
  <sheetData>
    <row r="1" spans="2:4">
      <c r="B1" s="48" t="s">
        <v>59</v>
      </c>
    </row>
    <row r="2" spans="2:4" ht="90">
      <c r="B2" s="50" t="s">
        <v>480</v>
      </c>
    </row>
    <row r="3" spans="2:4" ht="67.5">
      <c r="B3" s="50" t="s">
        <v>389</v>
      </c>
    </row>
    <row r="4" spans="2:4" ht="33.75">
      <c r="B4" s="50" t="s">
        <v>577</v>
      </c>
    </row>
    <row r="5" spans="2:4">
      <c r="B5" s="50" t="s">
        <v>222</v>
      </c>
    </row>
    <row r="6" spans="2:4" ht="22.5">
      <c r="B6" s="50" t="s">
        <v>266</v>
      </c>
    </row>
    <row r="7" spans="2:4" ht="22.5">
      <c r="B7" s="50" t="s">
        <v>267</v>
      </c>
    </row>
    <row r="8" spans="2:4" ht="22.5">
      <c r="B8" s="50" t="s">
        <v>268</v>
      </c>
    </row>
    <row r="9" spans="2:4" ht="22.5">
      <c r="B9" s="50" t="s">
        <v>481</v>
      </c>
    </row>
    <row r="10" spans="2:4" ht="56.25">
      <c r="B10" s="50" t="s">
        <v>672</v>
      </c>
    </row>
    <row r="11" spans="2:4" ht="12.75">
      <c r="B11" s="214" t="s">
        <v>387</v>
      </c>
    </row>
    <row r="12" spans="2:4">
      <c r="B12" s="48" t="s">
        <v>181</v>
      </c>
    </row>
    <row r="13" spans="2:4" ht="22.5">
      <c r="B13" s="50" t="s">
        <v>197</v>
      </c>
    </row>
    <row r="14" spans="2:4" ht="67.5">
      <c r="B14" s="50" t="s">
        <v>250</v>
      </c>
    </row>
    <row r="15" spans="2:4" ht="22.5">
      <c r="B15" s="50" t="s">
        <v>230</v>
      </c>
    </row>
    <row r="16" spans="2:4">
      <c r="B16" s="48" t="s">
        <v>206</v>
      </c>
      <c r="D16" s="88"/>
    </row>
    <row r="17" spans="1:2" ht="33.75">
      <c r="B17" s="50" t="s">
        <v>264</v>
      </c>
    </row>
    <row r="18" spans="1:2" ht="33.75">
      <c r="B18" s="50" t="s">
        <v>265</v>
      </c>
    </row>
    <row r="19" spans="1:2">
      <c r="B19" s="50" t="s">
        <v>251</v>
      </c>
    </row>
    <row r="20" spans="1:2" ht="33.75">
      <c r="B20" s="50" t="s">
        <v>292</v>
      </c>
    </row>
    <row r="21" spans="1:2">
      <c r="B21" s="48" t="s">
        <v>219</v>
      </c>
    </row>
    <row r="22" spans="1:2">
      <c r="B22" s="50" t="s">
        <v>221</v>
      </c>
    </row>
    <row r="24" spans="1:2" ht="22.5">
      <c r="B24" s="216" t="s">
        <v>370</v>
      </c>
    </row>
    <row r="26" spans="1:2">
      <c r="B26" s="48" t="s">
        <v>331</v>
      </c>
    </row>
    <row r="27" spans="1:2" ht="22.5">
      <c r="B27" s="215" t="s">
        <v>458</v>
      </c>
    </row>
    <row r="28" spans="1:2" ht="56.25">
      <c r="B28" s="215" t="s">
        <v>457</v>
      </c>
    </row>
    <row r="29" spans="1:2">
      <c r="B29" s="291" t="s">
        <v>388</v>
      </c>
    </row>
    <row r="30" spans="1:2" ht="22.5">
      <c r="B30" s="215" t="s">
        <v>576</v>
      </c>
    </row>
    <row r="32" spans="1:2">
      <c r="A32" s="273"/>
      <c r="B32" s="274" t="s">
        <v>431</v>
      </c>
    </row>
    <row r="33" spans="1:2" ht="14.25">
      <c r="A33" s="275">
        <v>1</v>
      </c>
      <c r="B33" s="276" t="s">
        <v>432</v>
      </c>
    </row>
    <row r="34" spans="1:2" ht="14.25">
      <c r="A34" s="275">
        <v>2</v>
      </c>
      <c r="B34" s="276" t="s">
        <v>433</v>
      </c>
    </row>
    <row r="35" spans="1:2">
      <c r="B35" s="274" t="s">
        <v>434</v>
      </c>
    </row>
    <row r="36" spans="1:2">
      <c r="B36" s="276" t="s">
        <v>435</v>
      </c>
    </row>
  </sheetData>
  <phoneticPr fontId="9" type="noConversion"/>
  <pageMargins left="0.75" right="0.75" top="1" bottom="1" header="0.5" footer="0.5"/>
  <pageSetup paperSize="9" orientation="portrait" horizontalDpi="200" verticalDpi="200"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5">
    <tabColor rgb="FFFFCC99"/>
  </sheetPr>
  <dimension ref="A1"/>
  <sheetViews>
    <sheetView showGridLines="0" workbookViewId="0"/>
  </sheetViews>
  <sheetFormatPr defaultRowHeight="11.25"/>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6">
    <tabColor indexed="47"/>
  </sheetPr>
  <dimension ref="A1"/>
  <sheetViews>
    <sheetView showGridLines="0" zoomScaleNormal="100" workbookViewId="0"/>
  </sheetViews>
  <sheetFormatPr defaultRowHeight="11.25"/>
  <sheetData>
    <row r="1" spans="1:1">
      <c r="A1" s="3"/>
    </row>
  </sheetData>
  <phoneticPr fontId="9" type="noConversion"/>
  <pageMargins left="0.75" right="0.75" top="1" bottom="1" header="0.5" footer="0.5"/>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
  <sheetViews>
    <sheetView showGridLines="0" zoomScaleNormal="100" workbookViewId="0"/>
  </sheetViews>
  <sheetFormatPr defaultRowHeight="11.25"/>
  <cols>
    <col min="1" max="16384" width="9.140625" style="167"/>
  </cols>
  <sheetData>
    <row r="1" spans="1:1">
      <c r="A1" s="184"/>
    </row>
  </sheetData>
  <pageMargins left="0.7" right="0.7" top="0.75" bottom="0.75" header="0.3" footer="0.3"/>
  <pageSetup paperSize="9" orientation="portrait" verticalDpi="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11">
    <tabColor indexed="47"/>
  </sheetPr>
  <dimension ref="A1"/>
  <sheetViews>
    <sheetView showGridLines="0" zoomScaleNormal="100" workbookViewId="0"/>
  </sheetViews>
  <sheetFormatPr defaultRowHeight="11.25"/>
  <sheetData>
    <row r="1" spans="1:1">
      <c r="A1" s="3"/>
    </row>
  </sheetData>
  <sheetProtection formatColumns="0" formatRows="0"/>
  <phoneticPr fontId="9" type="noConversion"/>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12">
    <tabColor indexed="47"/>
  </sheetPr>
  <dimension ref="A1"/>
  <sheetViews>
    <sheetView showGridLines="0" workbookViewId="0"/>
  </sheetViews>
  <sheetFormatPr defaultRowHeight="11.25"/>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RowHeight="11.25"/>
  <sheetData>
    <row r="1" spans="1:1">
      <c r="A1" s="3"/>
    </row>
  </sheetData>
  <phoneticPr fontId="9" type="noConversion"/>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RowHeight="11.25"/>
  <sheetData>
    <row r="1" spans="1:1">
      <c r="A1" s="3"/>
    </row>
  </sheetData>
  <phoneticPr fontId="9" type="noConversion"/>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RowHeight="11.25"/>
  <sheetData>
    <row r="1" spans="1:1">
      <c r="A1" s="3"/>
    </row>
  </sheetData>
  <phoneticPr fontId="9" type="noConversion"/>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RowHeight="11.25"/>
  <sheetData>
    <row r="1" spans="1:1">
      <c r="A1" s="3"/>
    </row>
  </sheetData>
  <phoneticPr fontId="9" type="noConversion"/>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RowHeight="11.25"/>
  <sheetData>
    <row r="1" spans="1:1">
      <c r="A1" s="3"/>
    </row>
  </sheetData>
  <phoneticPr fontId="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822</vt:i4>
      </vt:variant>
    </vt:vector>
  </HeadingPairs>
  <TitlesOfParts>
    <vt:vector size="832" baseType="lpstr">
      <vt:lpstr>Инструкция</vt:lpstr>
      <vt:lpstr>Титульный</vt:lpstr>
      <vt:lpstr>Территории</vt:lpstr>
      <vt:lpstr>Перечень тарифов</vt:lpstr>
      <vt:lpstr>Форма 1.0.1 | Т-подкл</vt:lpstr>
      <vt:lpstr>Форма 4.10.5 | Т-подкл</vt:lpstr>
      <vt:lpstr>Форма 1.0.1 | Форма 4.10.1</vt:lpstr>
      <vt:lpstr>Форма 4.10.1</vt:lpstr>
      <vt:lpstr>Комментарии</vt:lpstr>
      <vt:lpstr>Проверка</vt:lpstr>
      <vt:lpstr>activity</vt:lpstr>
      <vt:lpstr>add_CS_List05_1</vt:lpstr>
      <vt:lpstr>add_CS_List05_13</vt:lpstr>
      <vt:lpstr>add_CS_List05_2</vt:lpstr>
      <vt:lpstr>add_CS_List05_3</vt:lpstr>
      <vt:lpstr>add_CS_List05_3_i</vt:lpstr>
      <vt:lpstr>add_CS_List05_4</vt:lpstr>
      <vt:lpstr>add_CS_List05_5</vt:lpstr>
      <vt:lpstr>add_CS_List05_6</vt:lpstr>
      <vt:lpstr>add_CS_List05_7</vt:lpstr>
      <vt:lpstr>add_CS_List05_8</vt:lpstr>
      <vt:lpstr>add_CS_List05_9</vt:lpstr>
      <vt:lpstr>add_CT_1</vt:lpstr>
      <vt:lpstr>add_CT_13</vt:lpstr>
      <vt:lpstr>add_CT_2</vt:lpstr>
      <vt:lpstr>add_CT_3</vt:lpstr>
      <vt:lpstr>add_CT_3_i</vt:lpstr>
      <vt:lpstr>add_CT_4</vt:lpstr>
      <vt:lpstr>add_CT_5</vt:lpstr>
      <vt:lpstr>add_CT_6</vt:lpstr>
      <vt:lpstr>add_CT_7</vt:lpstr>
      <vt:lpstr>add_CT_8</vt:lpstr>
      <vt:lpstr>add_CT_9</vt:lpstr>
      <vt:lpstr>add_MO_1</vt:lpstr>
      <vt:lpstr>add_MO_13</vt:lpstr>
      <vt:lpstr>add_MO_2</vt:lpstr>
      <vt:lpstr>add_MO_3</vt:lpstr>
      <vt:lpstr>add_MO_3_i</vt:lpstr>
      <vt:lpstr>add_MO_4</vt:lpstr>
      <vt:lpstr>add_MO_5</vt:lpstr>
      <vt:lpstr>add_MO_6</vt:lpstr>
      <vt:lpstr>add_MO_7</vt:lpstr>
      <vt:lpstr>add_MO_8</vt:lpstr>
      <vt:lpstr>add_MO_9</vt:lpstr>
      <vt:lpstr>add_MO_List05_1</vt:lpstr>
      <vt:lpstr>add_MO_List05_13</vt:lpstr>
      <vt:lpstr>add_MO_List05_2</vt:lpstr>
      <vt:lpstr>add_MO_List05_3</vt:lpstr>
      <vt:lpstr>add_MO_List05_3_i</vt:lpstr>
      <vt:lpstr>add_MO_List05_4</vt:lpstr>
      <vt:lpstr>add_MO_List05_5</vt:lpstr>
      <vt:lpstr>add_MO_List05_6</vt:lpstr>
      <vt:lpstr>add_MO_List05_7</vt:lpstr>
      <vt:lpstr>add_MO_List05_8</vt:lpstr>
      <vt:lpstr>add_MO_List05_9</vt:lpstr>
      <vt:lpstr>add_MR_List05_1</vt:lpstr>
      <vt:lpstr>add_MR_List05_13</vt:lpstr>
      <vt:lpstr>add_MR_List05_2</vt:lpstr>
      <vt:lpstr>add_MR_List05_3</vt:lpstr>
      <vt:lpstr>add_MR_List05_3_i</vt:lpstr>
      <vt:lpstr>add_MR_List05_4</vt:lpstr>
      <vt:lpstr>add_MR_List05_5</vt:lpstr>
      <vt:lpstr>add_MR_List05_6</vt:lpstr>
      <vt:lpstr>add_MR_List05_7</vt:lpstr>
      <vt:lpstr>add_MR_List05_8</vt:lpstr>
      <vt:lpstr>add_MR_List05_9</vt:lpstr>
      <vt:lpstr>add_POST_5</vt:lpstr>
      <vt:lpstr>add_Rate_1</vt:lpstr>
      <vt:lpstr>add_Rate_13</vt:lpstr>
      <vt:lpstr>add_Rate_2</vt:lpstr>
      <vt:lpstr>add_Rate_3</vt:lpstr>
      <vt:lpstr>add_Rate_3_i</vt:lpstr>
      <vt:lpstr>add_Rate_4</vt:lpstr>
      <vt:lpstr>add_Rate_5</vt:lpstr>
      <vt:lpstr>add_Rate_6</vt:lpstr>
      <vt:lpstr>add_Rate_7</vt:lpstr>
      <vt:lpstr>add_Rate_8</vt:lpstr>
      <vt:lpstr>add_Rate_9</vt:lpstr>
      <vt:lpstr>add_Scheme_6</vt:lpstr>
      <vt:lpstr>add_TER_List05_1</vt:lpstr>
      <vt:lpstr>add_TER_List05_13</vt:lpstr>
      <vt:lpstr>add_TER_List05_2</vt:lpstr>
      <vt:lpstr>add_TER_List05_3</vt:lpstr>
      <vt:lpstr>add_TER_List05_3_i</vt:lpstr>
      <vt:lpstr>add_TER_List05_4</vt:lpstr>
      <vt:lpstr>add_TER_List05_5</vt:lpstr>
      <vt:lpstr>add_TER_List05_6</vt:lpstr>
      <vt:lpstr>add_TER_List05_7</vt:lpstr>
      <vt:lpstr>add_TER_List05_8</vt:lpstr>
      <vt:lpstr>add_TER_List05_9</vt:lpstr>
      <vt:lpstr>add_Warm_1</vt:lpstr>
      <vt:lpstr>add_Warm_13</vt:lpstr>
      <vt:lpstr>add_Warm_2</vt:lpstr>
      <vt:lpstr>add_Warm_3</vt:lpstr>
      <vt:lpstr>add_Warm_3_i</vt:lpstr>
      <vt:lpstr>add_Warm_4</vt:lpstr>
      <vt:lpstr>add_Warm_5</vt:lpstr>
      <vt:lpstr>add_Warm_6</vt:lpstr>
      <vt:lpstr>add_Warm_7</vt:lpstr>
      <vt:lpstr>add_Warm_8</vt:lpstr>
      <vt:lpstr>add_Warm_9</vt:lpstr>
      <vt:lpstr>checkCell_List01</vt:lpstr>
      <vt:lpstr>checkCell_List02</vt:lpstr>
      <vt:lpstr>checkCell_List06_1</vt:lpstr>
      <vt:lpstr>checkCell_List06_1_double_date</vt:lpstr>
      <vt:lpstr>checkCell_List06_1_unique_t</vt:lpstr>
      <vt:lpstr>checkCell_List06_1_unique_t1</vt:lpstr>
      <vt:lpstr>checkCell_List06_10</vt:lpstr>
      <vt:lpstr>checkCell_List06_10_double_date</vt:lpstr>
      <vt:lpstr>checkCell_List06_10_plata</vt:lpstr>
      <vt:lpstr>checkCell_List06_10_unique</vt:lpstr>
      <vt:lpstr>checkCell_List06_13</vt:lpstr>
      <vt:lpstr>checkCell_List06_13_double_date</vt:lpstr>
      <vt:lpstr>checkCell_List06_13_unique_t</vt:lpstr>
      <vt:lpstr>checkCell_List06_13_unique_t1</vt:lpstr>
      <vt:lpstr>checkCell_List06_2</vt:lpstr>
      <vt:lpstr>checkCell_List06_2_double_date</vt:lpstr>
      <vt:lpstr>checkCell_List06_2_unique_t</vt:lpstr>
      <vt:lpstr>checkCell_List06_2_unique_t1</vt:lpstr>
      <vt:lpstr>checkCell_List06_3</vt:lpstr>
      <vt:lpstr>checkCell_List06_3_double_date</vt:lpstr>
      <vt:lpstr>checkCell_List06_3_i</vt:lpstr>
      <vt:lpstr>checkCell_List06_3_i_double_date</vt:lpstr>
      <vt:lpstr>checkCell_List06_3_i_unique_t</vt:lpstr>
      <vt:lpstr>checkCell_List06_3_i_unique_t1</vt:lpstr>
      <vt:lpstr>checkCell_List06_3_unique_t</vt:lpstr>
      <vt:lpstr>checkCell_List06_3_unique_t1</vt:lpstr>
      <vt:lpstr>checkCell_List06_4</vt:lpstr>
      <vt:lpstr>checkCell_List06_4_double_date</vt:lpstr>
      <vt:lpstr>checkCell_List06_4_unique_t</vt:lpstr>
      <vt:lpstr>checkCell_List06_4_unique_t1</vt:lpstr>
      <vt:lpstr>checkCell_List06_5</vt:lpstr>
      <vt:lpstr>checkCell_List06_5_double_date</vt:lpstr>
      <vt:lpstr>checkCell_List06_5_unique_t</vt:lpstr>
      <vt:lpstr>checkCell_List06_5_unique_t1</vt:lpstr>
      <vt:lpstr>checkCell_List06_6</vt:lpstr>
      <vt:lpstr>checkCell_List06_6_double_date</vt:lpstr>
      <vt:lpstr>checkCell_List06_6_unique_t</vt:lpstr>
      <vt:lpstr>checkCell_List06_6_unique_t1</vt:lpstr>
      <vt:lpstr>checkCell_List06_7</vt:lpstr>
      <vt:lpstr>checkCell_List06_7_double_date</vt:lpstr>
      <vt:lpstr>checkCell_List06_7_unique_t</vt:lpstr>
      <vt:lpstr>checkCell_List06_7_unique_t1</vt:lpstr>
      <vt:lpstr>checkCell_List06_8</vt:lpstr>
      <vt:lpstr>checkCell_List06_8_double_date</vt:lpstr>
      <vt:lpstr>checkCell_List06_8_unique_t</vt:lpstr>
      <vt:lpstr>checkCell_List06_8_unique_t1</vt:lpstr>
      <vt:lpstr>checkCell_List06_9</vt:lpstr>
      <vt:lpstr>checkCell_List06_9_double_date</vt:lpstr>
      <vt:lpstr>checkCell_List06_9_plata</vt:lpstr>
      <vt:lpstr>checkCell_List07</vt:lpstr>
      <vt:lpstr>checkCell_List13</vt:lpstr>
      <vt:lpstr>checkCells_List05_1</vt:lpstr>
      <vt:lpstr>checkCells_List05_10</vt:lpstr>
      <vt:lpstr>checkCells_List05_11</vt:lpstr>
      <vt:lpstr>checkCells_List05_13</vt:lpstr>
      <vt:lpstr>checkCells_List05_2</vt:lpstr>
      <vt:lpstr>checkCells_List05_3</vt:lpstr>
      <vt:lpstr>checkCells_List05_3_i</vt:lpstr>
      <vt:lpstr>checkCells_List05_4</vt:lpstr>
      <vt:lpstr>checkCells_List05_5</vt:lpstr>
      <vt:lpstr>checkCells_List05_6</vt:lpstr>
      <vt:lpstr>checkCells_List05_7</vt:lpstr>
      <vt:lpstr>checkCells_List05_8</vt:lpstr>
      <vt:lpstr>checkCells_List05_9</vt:lpstr>
      <vt:lpstr>checkCells_List14_1</vt:lpstr>
      <vt:lpstr>checkDEfCell_List01</vt:lpstr>
      <vt:lpstr>chkGetUpdatesValue</vt:lpstr>
      <vt:lpstr>chkNoUpdatesValue</vt:lpstr>
      <vt:lpstr>code</vt:lpstr>
      <vt:lpstr>Col_5_2</vt:lpstr>
      <vt:lpstr>Component_comp</vt:lpstr>
      <vt:lpstr>Component_comp_p</vt:lpstr>
      <vt:lpstr>connection_flag</vt:lpstr>
      <vt:lpstr>CURRENT_DATE</vt:lpstr>
      <vt:lpstr>data_List13</vt:lpstr>
      <vt:lpstr>DATA_URL</vt:lpstr>
      <vt:lpstr>dataType</vt:lpstr>
      <vt:lpstr>dateCh</vt:lpstr>
      <vt:lpstr>dateChPeriod</vt:lpstr>
      <vt:lpstr>datePr</vt:lpstr>
      <vt:lpstr>datePr_ch</vt:lpstr>
      <vt:lpstr>default_val_1</vt:lpstr>
      <vt:lpstr>default_val_2</vt:lpstr>
      <vt:lpstr>default_val_4</vt:lpstr>
      <vt:lpstr>default_val_5</vt:lpstr>
      <vt:lpstr>default_val_6</vt:lpstr>
      <vt:lpstr>DESCRIPTION_TERRITORY</vt:lpstr>
      <vt:lpstr>et_add_POST_5</vt:lpstr>
      <vt:lpstr>et_Comm</vt:lpstr>
      <vt:lpstr>et_Component_comp</vt:lpstr>
      <vt:lpstr>et_Component_comp_p</vt:lpstr>
      <vt:lpstr>et_DS_range</vt:lpstr>
      <vt:lpstr>et_List00_00</vt:lpstr>
      <vt:lpstr>et_List00_01</vt:lpstr>
      <vt:lpstr>et_List00_02</vt:lpstr>
      <vt:lpstr>et_List00_03</vt:lpstr>
      <vt:lpstr>et_List00_04</vt:lpstr>
      <vt:lpstr>et_List01_0</vt:lpstr>
      <vt:lpstr>et_List01_1</vt:lpstr>
      <vt:lpstr>et_List01_2</vt:lpstr>
      <vt:lpstr>et_List02</vt:lpstr>
      <vt:lpstr>et_List02_1</vt:lpstr>
      <vt:lpstr>et_List02_1_wd</vt:lpstr>
      <vt:lpstr>et_List02_2</vt:lpstr>
      <vt:lpstr>et_List02_2_wd</vt:lpstr>
      <vt:lpstr>et_List02_3</vt:lpstr>
      <vt:lpstr>et_List02_3_wd</vt:lpstr>
      <vt:lpstr>et_List02_4</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et_List03</vt:lpstr>
      <vt:lpstr>et_List05_1</vt:lpstr>
      <vt:lpstr>et_List05_1_FormulaVD</vt:lpstr>
      <vt:lpstr>et_List05_10_FormulaVD</vt:lpstr>
      <vt:lpstr>et_List05_11_FormulaVD</vt:lpstr>
      <vt:lpstr>et_List05_13_FormulaVD</vt:lpstr>
      <vt:lpstr>et_List05_2</vt:lpstr>
      <vt:lpstr>et_List05_2_FormulaVD</vt:lpstr>
      <vt:lpstr>et_List05_3</vt:lpstr>
      <vt:lpstr>et_List05_3_FormulaVD</vt:lpstr>
      <vt:lpstr>et_List05_3_i_FormulaVD</vt:lpstr>
      <vt:lpstr>et_List05_4</vt:lpstr>
      <vt:lpstr>et_List05_4_FormulaVD</vt:lpstr>
      <vt:lpstr>et_List05_5_FormulaVD</vt:lpstr>
      <vt:lpstr>et_List05_6_FormulaVD</vt:lpstr>
      <vt:lpstr>et_List05_7_FormulaVD</vt:lpstr>
      <vt:lpstr>et_List05_8_FormulaVD</vt:lpstr>
      <vt:lpstr>et_List05_9_FormulaVD</vt:lpstr>
      <vt:lpstr>et_List05_FormulaVD</vt:lpstr>
      <vt:lpstr>et_List06</vt:lpstr>
      <vt:lpstr>et_List06_1</vt:lpstr>
      <vt:lpstr>et_List06_1_1</vt:lpstr>
      <vt:lpstr>et_List06_1_2</vt:lpstr>
      <vt:lpstr>et_List06_1_3</vt:lpstr>
      <vt:lpstr>et_List06_1_4</vt:lpstr>
      <vt:lpstr>et_List06_1_5</vt:lpstr>
      <vt:lpstr>et_List06_1_6</vt:lpstr>
      <vt:lpstr>et_List06_1_7</vt:lpstr>
      <vt:lpstr>et_List06_1_MC</vt:lpstr>
      <vt:lpstr>et_List06_1_MC2</vt:lpstr>
      <vt:lpstr>et_List06_1_MC3</vt:lpstr>
      <vt:lpstr>et_List06_1_Period</vt:lpstr>
      <vt:lpstr>et_List06_10_1</vt:lpstr>
      <vt:lpstr>et_List06_10_1_K</vt:lpstr>
      <vt:lpstr>et_List06_10_2</vt:lpstr>
      <vt:lpstr>et_List06_10_3</vt:lpstr>
      <vt:lpstr>et_List06_10_4</vt:lpstr>
      <vt:lpstr>et_List06_10_5</vt:lpstr>
      <vt:lpstr>et_List06_10_6</vt:lpstr>
      <vt:lpstr>et_List06_10_7</vt:lpstr>
      <vt:lpstr>et_List06_10_8</vt:lpstr>
      <vt:lpstr>et_List06_10_MC</vt:lpstr>
      <vt:lpstr>et_List06_10_MC2</vt:lpstr>
      <vt:lpstr>et_List06_10_MC3</vt:lpstr>
      <vt:lpstr>et_List06_10_MC4</vt:lpstr>
      <vt:lpstr>et_List06_10_Period</vt:lpstr>
      <vt:lpstr>et_List06_13</vt:lpstr>
      <vt:lpstr>et_List06_13_1</vt:lpstr>
      <vt:lpstr>et_List06_13_2</vt:lpstr>
      <vt:lpstr>et_List06_13_3</vt:lpstr>
      <vt:lpstr>et_List06_13_4</vt:lpstr>
      <vt:lpstr>et_List06_13_5</vt:lpstr>
      <vt:lpstr>et_List06_13_6</vt:lpstr>
      <vt:lpstr>et_List06_13_7</vt:lpstr>
      <vt:lpstr>et_List06_13_MC</vt:lpstr>
      <vt:lpstr>et_List06_13_MC2</vt:lpstr>
      <vt:lpstr>et_List06_13_MC3</vt:lpstr>
      <vt:lpstr>et_List06_13_Period</vt:lpstr>
      <vt:lpstr>et_List06_2</vt:lpstr>
      <vt:lpstr>et_List06_2_1</vt:lpstr>
      <vt:lpstr>et_List06_2_2</vt:lpstr>
      <vt:lpstr>et_List06_2_3</vt:lpstr>
      <vt:lpstr>et_List06_2_4</vt:lpstr>
      <vt:lpstr>et_List06_2_5</vt:lpstr>
      <vt:lpstr>et_List06_2_6</vt:lpstr>
      <vt:lpstr>et_List06_2_7</vt:lpstr>
      <vt:lpstr>et_List06_2_MC</vt:lpstr>
      <vt:lpstr>et_List06_2_MC2</vt:lpstr>
      <vt:lpstr>et_List06_2_MC3</vt:lpstr>
      <vt:lpstr>et_List06_2_Period</vt:lpstr>
      <vt:lpstr>et_List06_3</vt:lpstr>
      <vt:lpstr>et_List06_3_1</vt:lpstr>
      <vt:lpstr>et_List06_3_2</vt:lpstr>
      <vt:lpstr>et_List06_3_3</vt:lpstr>
      <vt:lpstr>et_List06_3_4</vt:lpstr>
      <vt:lpstr>et_List06_3_5</vt:lpstr>
      <vt:lpstr>et_List06_3_6</vt:lpstr>
      <vt:lpstr>et_List06_3_7</vt:lpstr>
      <vt:lpstr>et_List06_3_i</vt:lpstr>
      <vt:lpstr>et_List06_3_i_1</vt:lpstr>
      <vt:lpstr>et_List06_3_i_2</vt:lpstr>
      <vt:lpstr>et_List06_3_i_3</vt:lpstr>
      <vt:lpstr>et_List06_3_i_4</vt:lpstr>
      <vt:lpstr>et_List06_3_i_5</vt:lpstr>
      <vt:lpstr>et_List06_3_i_6</vt:lpstr>
      <vt:lpstr>et_List06_3_i_7</vt:lpstr>
      <vt:lpstr>et_List06_3_i_MC</vt:lpstr>
      <vt:lpstr>et_List06_3_i_MC2</vt:lpstr>
      <vt:lpstr>et_List06_3_i_MC3</vt:lpstr>
      <vt:lpstr>et_List06_3_i_Period</vt:lpstr>
      <vt:lpstr>et_List06_3_MC</vt:lpstr>
      <vt:lpstr>et_List06_3_MC2</vt:lpstr>
      <vt:lpstr>et_List06_3_MC3</vt:lpstr>
      <vt:lpstr>et_List06_3_Period</vt:lpstr>
      <vt:lpstr>et_List06_4</vt:lpstr>
      <vt:lpstr>et_List06_4_1</vt:lpstr>
      <vt:lpstr>et_List06_4_2</vt:lpstr>
      <vt:lpstr>et_List06_4_3</vt:lpstr>
      <vt:lpstr>et_List06_4_4</vt:lpstr>
      <vt:lpstr>et_List06_4_5</vt:lpstr>
      <vt:lpstr>et_List06_4_6</vt:lpstr>
      <vt:lpstr>et_List06_4_7</vt:lpstr>
      <vt:lpstr>et_List06_4_MC</vt:lpstr>
      <vt:lpstr>et_List06_4_MC2</vt:lpstr>
      <vt:lpstr>et_List06_4_MC3</vt:lpstr>
      <vt:lpstr>et_List06_4_Period</vt:lpstr>
      <vt:lpstr>et_List06_5</vt:lpstr>
      <vt:lpstr>et_List06_5_0</vt:lpstr>
      <vt:lpstr>et_List06_5_0_first</vt:lpstr>
      <vt:lpstr>et_List06_5_1</vt:lpstr>
      <vt:lpstr>et_List06_5_1_changeColor</vt:lpstr>
      <vt:lpstr>et_List06_5_2</vt:lpstr>
      <vt:lpstr>et_List06_5_3</vt:lpstr>
      <vt:lpstr>et_List06_5_4</vt:lpstr>
      <vt:lpstr>et_List06_5_5</vt:lpstr>
      <vt:lpstr>et_List06_5_6</vt:lpstr>
      <vt:lpstr>et_List06_5_7</vt:lpstr>
      <vt:lpstr>et_List06_5_MC</vt:lpstr>
      <vt:lpstr>et_List06_5_MC2</vt:lpstr>
      <vt:lpstr>et_List06_5_MC3</vt:lpstr>
      <vt:lpstr>et_List06_5_Period</vt:lpstr>
      <vt:lpstr>et_List06_6</vt:lpstr>
      <vt:lpstr>et_List06_6_1</vt:lpstr>
      <vt:lpstr>et_List06_6_2</vt:lpstr>
      <vt:lpstr>et_List06_6_3</vt:lpstr>
      <vt:lpstr>et_List06_6_4</vt:lpstr>
      <vt:lpstr>et_List06_6_5</vt:lpstr>
      <vt:lpstr>et_List06_6_6</vt:lpstr>
      <vt:lpstr>et_List06_6_7</vt:lpstr>
      <vt:lpstr>et_List06_6_MC</vt:lpstr>
      <vt:lpstr>et_List06_6_MC2</vt:lpstr>
      <vt:lpstr>et_List06_6_MC3</vt:lpstr>
      <vt:lpstr>et_List06_6_Period</vt:lpstr>
      <vt:lpstr>et_List06_7</vt:lpstr>
      <vt:lpstr>et_List06_7_1</vt:lpstr>
      <vt:lpstr>et_List06_7_2</vt:lpstr>
      <vt:lpstr>et_List06_7_3</vt:lpstr>
      <vt:lpstr>et_List06_7_4</vt:lpstr>
      <vt:lpstr>et_List06_7_5</vt:lpstr>
      <vt:lpstr>et_List06_7_6</vt:lpstr>
      <vt:lpstr>et_List06_7_7</vt:lpstr>
      <vt:lpstr>et_List06_7_MC</vt:lpstr>
      <vt:lpstr>et_List06_7_MC2</vt:lpstr>
      <vt:lpstr>et_List06_7_MC3</vt:lpstr>
      <vt:lpstr>et_List06_7_Period</vt:lpstr>
      <vt:lpstr>et_List06_8</vt:lpstr>
      <vt:lpstr>et_List06_8_1</vt:lpstr>
      <vt:lpstr>et_List06_8_2</vt:lpstr>
      <vt:lpstr>et_List06_8_3</vt:lpstr>
      <vt:lpstr>et_List06_8_4</vt:lpstr>
      <vt:lpstr>et_List06_8_5</vt:lpstr>
      <vt:lpstr>et_List06_8_6</vt:lpstr>
      <vt:lpstr>et_List06_8_7</vt:lpstr>
      <vt:lpstr>et_List06_8_MC</vt:lpstr>
      <vt:lpstr>et_List06_8_MC2</vt:lpstr>
      <vt:lpstr>et_List06_8_MC3</vt:lpstr>
      <vt:lpstr>et_List06_8_Period</vt:lpstr>
      <vt:lpstr>et_List06_9</vt:lpstr>
      <vt:lpstr>et_List06_9_1</vt:lpstr>
      <vt:lpstr>et_List06_9_4</vt:lpstr>
      <vt:lpstr>et_List06_9_5</vt:lpstr>
      <vt:lpstr>et_List06_9_6</vt:lpstr>
      <vt:lpstr>et_List06_9_7</vt:lpstr>
      <vt:lpstr>et_List06_9_MC</vt:lpstr>
      <vt:lpstr>et_List06_9_MC2</vt:lpstr>
      <vt:lpstr>et_List06_9_MC3</vt:lpstr>
      <vt:lpstr>et_List06_9_Period</vt:lpstr>
      <vt:lpstr>et_List07</vt:lpstr>
      <vt:lpstr>et_List08</vt:lpstr>
      <vt:lpstr>et_List11_1</vt:lpstr>
      <vt:lpstr>et_List12_1</vt:lpstr>
      <vt:lpstr>et_List12_2</vt:lpstr>
      <vt:lpstr>et_List12_3</vt:lpstr>
      <vt:lpstr>et_List12_4</vt:lpstr>
      <vt:lpstr>et_List13_1</vt:lpstr>
      <vt:lpstr>et_List14_1_1</vt:lpstr>
      <vt:lpstr>et_List14_1_2</vt:lpstr>
      <vt:lpstr>et_List14_1_3</vt:lpstr>
      <vt:lpstr>et_List14_1_4</vt:lpstr>
      <vt:lpstr>et_OneRates_1</vt:lpstr>
      <vt:lpstr>et_OneRates_13</vt:lpstr>
      <vt:lpstr>et_OneRates_2</vt:lpstr>
      <vt:lpstr>et_OneRates_3</vt:lpstr>
      <vt:lpstr>et_OneRates_3_i</vt:lpstr>
      <vt:lpstr>et_OneRates_4</vt:lpstr>
      <vt:lpstr>et_OneRates_5</vt:lpstr>
      <vt:lpstr>et_OneRates_5_comp</vt:lpstr>
      <vt:lpstr>et_OneRates_5_comp_p</vt:lpstr>
      <vt:lpstr>et_OneRates_5_p</vt:lpstr>
      <vt:lpstr>et_OneRates_6</vt:lpstr>
      <vt:lpstr>et_OneRates_7</vt:lpstr>
      <vt:lpstr>et_pIns_List06_1_Period</vt:lpstr>
      <vt:lpstr>et_pIns_List06_10_Period</vt:lpstr>
      <vt:lpstr>et_pIns_List06_13_Period</vt:lpstr>
      <vt:lpstr>et_pIns_List06_2_Period</vt:lpstr>
      <vt:lpstr>et_pIns_List06_3_i_Period</vt:lpstr>
      <vt:lpstr>et_pIns_List06_3_Period</vt:lpstr>
      <vt:lpstr>et_pIns_List06_4_Period</vt:lpstr>
      <vt:lpstr>et_pIns_List06_5_Period</vt:lpstr>
      <vt:lpstr>et_pIns_List06_6_Period</vt:lpstr>
      <vt:lpstr>et_pIns_List06_7_Period</vt:lpstr>
      <vt:lpstr>et_pIns_List06_8_Period</vt:lpstr>
      <vt:lpstr>et_pIns_List06_9_Period</vt:lpstr>
      <vt:lpstr>et_TN_range</vt:lpstr>
      <vt:lpstr>et_TS_range</vt:lpstr>
      <vt:lpstr>et_TwoRates_1</vt:lpstr>
      <vt:lpstr>et_TwoRates_13</vt:lpstr>
      <vt:lpstr>et_TwoRates_2</vt:lpstr>
      <vt:lpstr>et_TwoRates_3</vt:lpstr>
      <vt:lpstr>et_TwoRates_3_i</vt:lpstr>
      <vt:lpstr>et_TwoRates_4</vt:lpstr>
      <vt:lpstr>et_TwoRates_5</vt:lpstr>
      <vt:lpstr>et_TwoRates_5_comp</vt:lpstr>
      <vt:lpstr>et_TwoRates_5_comp_p</vt:lpstr>
      <vt:lpstr>et_TwoRates_5_p</vt:lpstr>
      <vt:lpstr>et_TwoRates_6</vt:lpstr>
      <vt:lpstr>et_TwoRates_7</vt:lpstr>
      <vt:lpstr>fil</vt:lpstr>
      <vt:lpstr>fil_flag</vt:lpstr>
      <vt:lpstr>FirstLine</vt:lpstr>
      <vt:lpstr>flag_publication</vt:lpstr>
      <vt:lpstr>flagDS</vt:lpstr>
      <vt:lpstr>flagIndicat_List06_3</vt:lpstr>
      <vt:lpstr>flagMO</vt:lpstr>
      <vt:lpstr>flagSource</vt:lpstr>
      <vt:lpstr>flagST</vt:lpstr>
      <vt:lpstr>flagTN</vt:lpstr>
      <vt:lpstr>flagTS</vt:lpstr>
      <vt:lpstr>flagTwoTariff</vt:lpstr>
      <vt:lpstr>flagUsedTer_List01</vt:lpstr>
      <vt:lpstr>group_rates</vt:lpstr>
      <vt:lpstr>header_1</vt:lpstr>
      <vt:lpstr>header_10</vt:lpstr>
      <vt:lpstr>header_2</vt:lpstr>
      <vt:lpstr>header_3</vt:lpstr>
      <vt:lpstr>header_4</vt:lpstr>
      <vt:lpstr>header_5</vt:lpstr>
      <vt:lpstr>header_6</vt:lpstr>
      <vt:lpstr>header_7</vt:lpstr>
      <vt:lpstr>header_8</vt:lpstr>
      <vt:lpstr>header_9</vt:lpstr>
      <vt:lpstr>id_rates</vt:lpstr>
      <vt:lpstr>IDtariff_List05_1</vt:lpstr>
      <vt:lpstr>IDtariff_List05_10</vt:lpstr>
      <vt:lpstr>IDtariff_List05_11</vt:lpstr>
      <vt:lpstr>IDtariff_List05_13</vt:lpstr>
      <vt:lpstr>IDtariff_List05_2</vt:lpstr>
      <vt:lpstr>IDtariff_List05_3</vt:lpstr>
      <vt:lpstr>IDtariff_List05_3_i</vt:lpstr>
      <vt:lpstr>IDtariff_List05_4</vt:lpstr>
      <vt:lpstr>IDtariff_List05_5</vt:lpstr>
      <vt:lpstr>IDtariff_List05_6</vt:lpstr>
      <vt:lpstr>IDtariff_List05_7</vt:lpstr>
      <vt:lpstr>IDtariff_List05_8</vt:lpstr>
      <vt:lpstr>IDtariff_List05_9</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Instr_1</vt:lpstr>
      <vt:lpstr>Instr_2</vt:lpstr>
      <vt:lpstr>Instr_3</vt:lpstr>
      <vt:lpstr>Instr_4</vt:lpstr>
      <vt:lpstr>Instr_5</vt:lpstr>
      <vt:lpstr>Instr_6</vt:lpstr>
      <vt:lpstr>Instr_7</vt:lpstr>
      <vt:lpstr>Instr_8</vt:lpstr>
      <vt:lpstr>instr_hyp1</vt:lpstr>
      <vt:lpstr>instr_hyp2</vt:lpstr>
      <vt:lpstr>instr_hyp3</vt:lpstr>
      <vt:lpstr>isComponent</vt:lpstr>
      <vt:lpstr>isDiff</vt:lpstr>
      <vt:lpstr>isIndicat</vt:lpstr>
      <vt:lpstr>isSellers</vt:lpstr>
      <vt:lpstr>IstPub</vt:lpstr>
      <vt:lpstr>IstPub_ch</vt:lpstr>
      <vt:lpstr>kind_group_rates</vt:lpstr>
      <vt:lpstr>kind_group_rates_load</vt:lpstr>
      <vt:lpstr>kind_group_rates_load_ETS</vt:lpstr>
      <vt:lpstr>kind_group_rates_load_filter</vt:lpstr>
      <vt:lpstr>kind_group_rates_load_filter_ETS</vt:lpstr>
      <vt:lpstr>kind_of_activity</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kind_of_forms</vt:lpstr>
      <vt:lpstr>kind_of_fuel</vt:lpstr>
      <vt:lpstr>kind_of_heat_transfer</vt:lpstr>
      <vt:lpstr>kind_of_heat_transfer2</vt:lpstr>
      <vt:lpstr>kind_of_heat_transfer3</vt:lpstr>
      <vt:lpstr>kind_of_load</vt:lpstr>
      <vt:lpstr>kind_of_load2</vt:lpstr>
      <vt:lpstr>kind_of_load3</vt:lpstr>
      <vt:lpstr>kind_of_load4</vt:lpstr>
      <vt:lpstr>kind_of_nameforms</vt:lpstr>
      <vt:lpstr>kind_of_NDS</vt:lpstr>
      <vt:lpstr>kind_of_NDS_tariff</vt:lpstr>
      <vt:lpstr>kind_of_NDS_tariff_people</vt:lpstr>
      <vt:lpstr>kind_of_nets</vt:lpstr>
      <vt:lpstr>kind_of_org_type</vt:lpstr>
      <vt:lpstr>kind_of_publication</vt:lpstr>
      <vt:lpstr>kind_of_scheme_in</vt:lpstr>
      <vt:lpstr>kind_of_scheme_in2</vt:lpstr>
      <vt:lpstr>kind_of_tariff_unit</vt:lpstr>
      <vt:lpstr>kind_of_unit</vt:lpstr>
      <vt:lpstr>kind_of_zak</vt:lpstr>
      <vt:lpstr>kpp</vt:lpstr>
      <vt:lpstr>LINK_RANGE</vt:lpstr>
      <vt:lpstr>List_H</vt:lpstr>
      <vt:lpstr>List_M</vt:lpstr>
      <vt:lpstr>LIST_MR_MO_OKTMO</vt:lpstr>
      <vt:lpstr>List01_CheckC</vt:lpstr>
      <vt:lpstr>List01_NameCol</vt:lpstr>
      <vt:lpstr>List01_REESTR_MO</vt:lpstr>
      <vt:lpstr>List03_Date_1</vt:lpstr>
      <vt:lpstr>List03_GroundMaterials_1</vt:lpstr>
      <vt:lpstr>List03_NameForms</vt:lpstr>
      <vt:lpstr>List03_NameForms_Copy</vt:lpstr>
      <vt:lpstr>List03_note</vt:lpstr>
      <vt:lpstr>List03_NumForms</vt:lpstr>
      <vt:lpstr>List03_NumForms_Copy</vt:lpstr>
      <vt:lpstr>List06_1_DP</vt:lpstr>
      <vt:lpstr>List06_1_MC</vt:lpstr>
      <vt:lpstr>List06_1_MC2</vt:lpstr>
      <vt:lpstr>List06_1_note</vt:lpstr>
      <vt:lpstr>List06_1_Period</vt:lpstr>
      <vt:lpstr>List06_10_DP</vt:lpstr>
      <vt:lpstr>List06_10_MC2</vt:lpstr>
      <vt:lpstr>List06_10_note</vt:lpstr>
      <vt:lpstr>List06_10_Period</vt:lpstr>
      <vt:lpstr>List06_10_pl</vt:lpstr>
      <vt:lpstr>List06_10_region</vt:lpstr>
      <vt:lpstr>List06_13_DP</vt:lpstr>
      <vt:lpstr>List06_13_MC</vt:lpstr>
      <vt:lpstr>List06_13_MC2</vt:lpstr>
      <vt:lpstr>List06_13_note</vt:lpstr>
      <vt:lpstr>List06_13_Period</vt:lpstr>
      <vt:lpstr>List06_2_DP</vt:lpstr>
      <vt:lpstr>List06_2_MC</vt:lpstr>
      <vt:lpstr>List06_2_MC2</vt:lpstr>
      <vt:lpstr>List06_2_note</vt:lpstr>
      <vt:lpstr>List06_2_Period</vt:lpstr>
      <vt:lpstr>List06_3_DP</vt:lpstr>
      <vt:lpstr>List06_3_i_DP</vt:lpstr>
      <vt:lpstr>List06_3_i_GroundMaterials</vt:lpstr>
      <vt:lpstr>List06_3_i_MC</vt:lpstr>
      <vt:lpstr>List06_3_i_MC2</vt:lpstr>
      <vt:lpstr>List06_3_i_note</vt:lpstr>
      <vt:lpstr>List06_3_i_Period</vt:lpstr>
      <vt:lpstr>List06_3_MC</vt:lpstr>
      <vt:lpstr>List06_3_MC2</vt:lpstr>
      <vt:lpstr>List06_3_note</vt:lpstr>
      <vt:lpstr>List06_3_Period</vt:lpstr>
      <vt:lpstr>List06_4_DP</vt:lpstr>
      <vt:lpstr>List06_4_MC2</vt:lpstr>
      <vt:lpstr>List06_4_note</vt:lpstr>
      <vt:lpstr>List06_4_Period</vt:lpstr>
      <vt:lpstr>List06_5_0</vt:lpstr>
      <vt:lpstr>List06_5_DP</vt:lpstr>
      <vt:lpstr>List06_5_MC</vt:lpstr>
      <vt:lpstr>List06_5_MC2</vt:lpstr>
      <vt:lpstr>List06_5_note</vt:lpstr>
      <vt:lpstr>List06_5_Period</vt:lpstr>
      <vt:lpstr>List06_6_DP</vt:lpstr>
      <vt:lpstr>List06_6_MC</vt:lpstr>
      <vt:lpstr>List06_6_MC2</vt:lpstr>
      <vt:lpstr>List06_6_note</vt:lpstr>
      <vt:lpstr>List06_6_Period</vt:lpstr>
      <vt:lpstr>List06_7_DP</vt:lpstr>
      <vt:lpstr>List06_7_MC</vt:lpstr>
      <vt:lpstr>List06_7_MC2</vt:lpstr>
      <vt:lpstr>List06_7_note</vt:lpstr>
      <vt:lpstr>List06_7_Period</vt:lpstr>
      <vt:lpstr>List06_8_DP</vt:lpstr>
      <vt:lpstr>List06_8_MC</vt:lpstr>
      <vt:lpstr>List06_8_MC2</vt:lpstr>
      <vt:lpstr>List06_8_note</vt:lpstr>
      <vt:lpstr>List06_8_Period</vt:lpstr>
      <vt:lpstr>List06_9_DP</vt:lpstr>
      <vt:lpstr>List06_9_MC</vt:lpstr>
      <vt:lpstr>List06_9_MC2</vt:lpstr>
      <vt:lpstr>List06_9_note</vt:lpstr>
      <vt:lpstr>List06_9_Period</vt:lpstr>
      <vt:lpstr>List06_9_pl</vt:lpstr>
      <vt:lpstr>List13_GroundMaterials_1</vt:lpstr>
      <vt:lpstr>List13_note</vt:lpstr>
      <vt:lpstr>List14_1_Date</vt:lpstr>
      <vt:lpstr>List14_1_Date_1</vt:lpstr>
      <vt:lpstr>List14_1_DPR</vt:lpstr>
      <vt:lpstr>List14_1_flagIPR</vt:lpstr>
      <vt:lpstr>List14_1_GroundMaterials_1</vt:lpstr>
      <vt:lpstr>List14_1_hypIPR</vt:lpstr>
      <vt:lpstr>List14_1_method</vt:lpstr>
      <vt:lpstr>List14_1_note</vt:lpstr>
      <vt:lpstr>ListForms</vt:lpstr>
      <vt:lpstr>logical</vt:lpstr>
      <vt:lpstr>mo_List01</vt:lpstr>
      <vt:lpstr>MODesc</vt:lpstr>
      <vt:lpstr>MONTH</vt:lpstr>
      <vt:lpstr>mr_List01</vt:lpstr>
      <vt:lpstr>mrCopy_List01</vt:lpstr>
      <vt:lpstr>mrmoCopy_List01</vt:lpstr>
      <vt:lpstr>nalog</vt:lpstr>
      <vt:lpstr>name_rates</vt:lpstr>
      <vt:lpstr>name_rates_4</vt:lpstr>
      <vt:lpstr>name_rates_4_filter</vt:lpstr>
      <vt:lpstr>name_rates_8</vt:lpstr>
      <vt:lpstr>name_rates_8_filter</vt:lpstr>
      <vt:lpstr>nameApr</vt:lpstr>
      <vt:lpstr>NameOrPr</vt:lpstr>
      <vt:lpstr>NameOrPr_ch</vt:lpstr>
      <vt:lpstr>numberPr</vt:lpstr>
      <vt:lpstr>numberPr_ch</vt:lpstr>
      <vt:lpstr>OneRates_1</vt:lpstr>
      <vt:lpstr>OneRates_13</vt:lpstr>
      <vt:lpstr>OneRates_2</vt:lpstr>
      <vt:lpstr>OneRates_3</vt:lpstr>
      <vt:lpstr>OneRates_3_i</vt:lpstr>
      <vt:lpstr>OneRates_4</vt:lpstr>
      <vt:lpstr>OneRates_5</vt:lpstr>
      <vt:lpstr>OneRates_5_comp</vt:lpstr>
      <vt:lpstr>OneRates_5_comp_p</vt:lpstr>
      <vt:lpstr>OneRates_5_p</vt:lpstr>
      <vt:lpstr>OneRates_6</vt:lpstr>
      <vt:lpstr>OneRates_7</vt:lpstr>
      <vt:lpstr>org</vt:lpstr>
      <vt:lpstr>Org_Address</vt:lpstr>
      <vt:lpstr>ORG_END_DATE</vt:lpstr>
      <vt:lpstr>Org_main</vt:lpstr>
      <vt:lpstr>ORG_START_DATE</vt:lpstr>
      <vt:lpstr>otv_lico_name</vt:lpstr>
      <vt:lpstr>pCng_List13_1</vt:lpstr>
      <vt:lpstr>pDel_Comm</vt:lpstr>
      <vt:lpstr>pDel_List01_0</vt:lpstr>
      <vt:lpstr>pDel_List01_1</vt:lpstr>
      <vt:lpstr>pDel_List01_2</vt:lpstr>
      <vt:lpstr>pDel_List02</vt:lpstr>
      <vt:lpstr>pDel_List02_1</vt:lpstr>
      <vt:lpstr>pDel_List02_2</vt:lpstr>
      <vt:lpstr>pDel_List02_3</vt:lpstr>
      <vt:lpstr>pDel_List02_4</vt:lpstr>
      <vt:lpstr>pDel_List03</vt:lpstr>
      <vt:lpstr>pDel_List06_1_1</vt:lpstr>
      <vt:lpstr>pDel_List06_1_2</vt:lpstr>
      <vt:lpstr>pDel_List06_1_3</vt:lpstr>
      <vt:lpstr>pDel_List06_10_4</vt:lpstr>
      <vt:lpstr>pDel_List06_10_5</vt:lpstr>
      <vt:lpstr>pDel_List06_13_1</vt:lpstr>
      <vt:lpstr>pDel_List06_13_2</vt:lpstr>
      <vt:lpstr>pDel_List06_13_3</vt:lpstr>
      <vt:lpstr>pDel_List06_2_1</vt:lpstr>
      <vt:lpstr>pDel_List06_2_2</vt:lpstr>
      <vt:lpstr>pDel_List06_2_3</vt:lpstr>
      <vt:lpstr>pDel_List06_3_1</vt:lpstr>
      <vt:lpstr>pDel_List06_3_2</vt:lpstr>
      <vt:lpstr>pDel_List06_3_3</vt:lpstr>
      <vt:lpstr>pDel_List06_3_i_1</vt:lpstr>
      <vt:lpstr>pDel_List06_3_i_2</vt:lpstr>
      <vt:lpstr>pDel_List06_3_i_3</vt:lpstr>
      <vt:lpstr>pDel_List06_4_1</vt:lpstr>
      <vt:lpstr>pDel_List06_4_2</vt:lpstr>
      <vt:lpstr>pDel_List06_4_3</vt:lpstr>
      <vt:lpstr>pDel_List06_5_1</vt:lpstr>
      <vt:lpstr>pDel_List06_5_2</vt:lpstr>
      <vt:lpstr>pDel_List06_5_3</vt:lpstr>
      <vt:lpstr>pDel_List06_6_1</vt:lpstr>
      <vt:lpstr>pDel_List06_6_2</vt:lpstr>
      <vt:lpstr>pDel_List06_6_3</vt:lpstr>
      <vt:lpstr>pDel_List06_7_1</vt:lpstr>
      <vt:lpstr>pDel_List06_7_2</vt:lpstr>
      <vt:lpstr>pDel_List06_7_3</vt:lpstr>
      <vt:lpstr>pDel_List06_8_1</vt:lpstr>
      <vt:lpstr>pDel_List06_8_2</vt:lpstr>
      <vt:lpstr>pDel_List06_8_3</vt:lpstr>
      <vt:lpstr>pDel_List06_9_5</vt:lpstr>
      <vt:lpstr>pDel_List07</vt:lpstr>
      <vt:lpstr>pDel_List13_1</vt:lpstr>
      <vt:lpstr>pDel_List14_1_1</vt:lpstr>
      <vt:lpstr>pDel_List14_1_1_2</vt:lpstr>
      <vt:lpstr>pDel_List14_1_2</vt:lpstr>
      <vt:lpstr>pDel_List14_1_2_2</vt:lpstr>
      <vt:lpstr>pDel_List14_1_3</vt:lpstr>
      <vt:lpstr>pDel_List14_1_3_2</vt:lpstr>
      <vt:lpstr>pDel_List14_1_4</vt:lpstr>
      <vt:lpstr>pDel_List14_1_4_2</vt:lpstr>
      <vt:lpstr>pDel_List14_1_5</vt:lpstr>
      <vt:lpstr>pDel_List14_1_5_2</vt:lpstr>
      <vt:lpstr>periodEnd</vt:lpstr>
      <vt:lpstr>periodStart</vt:lpstr>
      <vt:lpstr>pIns_Comm</vt:lpstr>
      <vt:lpstr>pIns_List01_0</vt:lpstr>
      <vt:lpstr>pIns_List02</vt:lpstr>
      <vt:lpstr>pIns_List03</vt:lpstr>
      <vt:lpstr>pIns_List06_1_Period</vt:lpstr>
      <vt:lpstr>pIns_List06_10_Period</vt:lpstr>
      <vt:lpstr>pIns_List06_13_Period</vt:lpstr>
      <vt:lpstr>pIns_List06_2_Period</vt:lpstr>
      <vt:lpstr>pIns_List06_3_i_Period</vt:lpstr>
      <vt:lpstr>pIns_List06_3_Period</vt:lpstr>
      <vt:lpstr>pIns_List06_4_Period</vt:lpstr>
      <vt:lpstr>pIns_List06_5_Period</vt:lpstr>
      <vt:lpstr>pIns_List06_6_Period</vt:lpstr>
      <vt:lpstr>pIns_List06_7_Period</vt:lpstr>
      <vt:lpstr>pIns_List06_8_Period</vt:lpstr>
      <vt:lpstr>pIns_List06_9_Period</vt:lpstr>
      <vt:lpstr>pIns_List07</vt:lpstr>
      <vt:lpstr>pIns_List13_1</vt:lpstr>
      <vt:lpstr>pr_List06_1</vt:lpstr>
      <vt:lpstr>pr_List06_10</vt:lpstr>
      <vt:lpstr>pr_List06_13</vt:lpstr>
      <vt:lpstr>pr_List06_2</vt:lpstr>
      <vt:lpstr>pr_List06_3</vt:lpstr>
      <vt:lpstr>pr_List06_3_i</vt:lpstr>
      <vt:lpstr>pr_List06_4</vt:lpstr>
      <vt:lpstr>pr_List06_5</vt:lpstr>
      <vt:lpstr>pr_List06_6</vt:lpstr>
      <vt:lpstr>pr_List06_7</vt:lpstr>
      <vt:lpstr>pr_List06_8</vt:lpstr>
      <vt:lpstr>pr_List06_9</vt:lpstr>
      <vt:lpstr>pVDel_List06_1</vt:lpstr>
      <vt:lpstr>pVDel_List06_10</vt:lpstr>
      <vt:lpstr>pVDel_List06_13</vt:lpstr>
      <vt:lpstr>pVDel_List06_2</vt:lpstr>
      <vt:lpstr>pVDel_List06_3</vt:lpstr>
      <vt:lpstr>pVDel_List06_3_i</vt:lpstr>
      <vt:lpstr>pVDel_List06_4</vt:lpstr>
      <vt:lpstr>pVDel_List06_5</vt:lpstr>
      <vt:lpstr>pVDel_List06_6</vt:lpstr>
      <vt:lpstr>pVDel_List06_7</vt:lpstr>
      <vt:lpstr>pVDel_List06_8</vt:lpstr>
      <vt:lpstr>pVDel_List06_9</vt:lpstr>
      <vt:lpstr>QUARTER</vt:lpstr>
      <vt:lpstr>REESTR_LINK_RANGE</vt:lpstr>
      <vt:lpstr>REESTR_ORG_RANGE</vt:lpstr>
      <vt:lpstr>REESTR_VED_RANGE</vt:lpstr>
      <vt:lpstr>REESTR_VT_RANGE</vt:lpstr>
      <vt:lpstr>REGION</vt:lpstr>
      <vt:lpstr>region_name</vt:lpstr>
      <vt:lpstr>RegulatoryPeriod</vt:lpstr>
      <vt:lpstr>shema_podkl_2</vt:lpstr>
      <vt:lpstr>shema_podkl_3</vt:lpstr>
      <vt:lpstr>shema_podkl_3_i</vt:lpstr>
      <vt:lpstr>SKI_number</vt:lpstr>
      <vt:lpstr>tariffDesc</vt:lpstr>
      <vt:lpstr>TECH_ORG_ID</vt:lpstr>
      <vt:lpstr>ter_List01</vt:lpstr>
      <vt:lpstr>terCopy_List01</vt:lpstr>
      <vt:lpstr>TitlePr_ch</vt:lpstr>
      <vt:lpstr>TwoRates_1</vt:lpstr>
      <vt:lpstr>TwoRates_13</vt:lpstr>
      <vt:lpstr>TwoRates_2</vt:lpstr>
      <vt:lpstr>TwoRates_3</vt:lpstr>
      <vt:lpstr>TwoRates_3_i</vt:lpstr>
      <vt:lpstr>TwoRates_5</vt:lpstr>
      <vt:lpstr>TwoRates_5_comp</vt:lpstr>
      <vt:lpstr>TwoRates_5_comp_p</vt:lpstr>
      <vt:lpstr>TwoRates_5_p</vt:lpstr>
      <vt:lpstr>TwoRates_6</vt:lpstr>
      <vt:lpstr>TwoRates_7</vt:lpstr>
      <vt:lpstr>type_org</vt:lpstr>
      <vt:lpstr>UpdStatus</vt:lpstr>
      <vt:lpstr>VDET_END_DATE</vt:lpstr>
      <vt:lpstr>VDET_START_DATE</vt:lpstr>
      <vt:lpstr>version</vt:lpstr>
      <vt:lpstr>vid_teplnos_1</vt:lpstr>
      <vt:lpstr>vid_teplnos_10</vt:lpstr>
      <vt:lpstr>vid_teplnos_11</vt:lpstr>
      <vt:lpstr>vid_teplnos_12</vt:lpstr>
      <vt:lpstr>vid_teplnos_2</vt:lpstr>
      <vt:lpstr>vid_teplnos_3</vt:lpstr>
      <vt:lpstr>vid_teplnos_4</vt:lpstr>
      <vt:lpstr>vid_teplnos_5</vt:lpstr>
      <vt:lpstr>vid_teplnos_6</vt:lpstr>
      <vt:lpstr>vid_teplnos_7</vt:lpstr>
      <vt:lpstr>vid_teplnos_8</vt:lpstr>
      <vt:lpstr>vid_teplnos_9</vt:lpstr>
      <vt:lpstr>VidTopl</vt:lpstr>
      <vt:lpstr>VidTopl_1</vt:lpstr>
      <vt:lpstr>VidTopl_2</vt:lpstr>
      <vt:lpstr>VidTopl_3</vt:lpstr>
      <vt:lpstr>warmNote</vt:lpstr>
      <vt:lpstr>warmSource</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dc:title>
  <dc:subject>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dc:subject>
  <dc:creator>--</dc:creator>
  <cp:lastModifiedBy>Шилов Артур Сергеевич</cp:lastModifiedBy>
  <cp:lastPrinted>2013-08-29T08:11:20Z</cp:lastPrinted>
  <dcterms:created xsi:type="dcterms:W3CDTF">2004-05-21T07:18:45Z</dcterms:created>
  <dcterms:modified xsi:type="dcterms:W3CDTF">2022-11-09T12:50:25Z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FAS.JKH.OPEN.INFO.REQUEST.WARM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2</vt:lpwstr>
  </property>
  <property fmtid="{D5CDD505-2E9C-101B-9397-08002B2CF9AE}" pid="12" name="CurrentVersion">
    <vt:lpwstr>1.0.2</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3</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