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T:\1.Управление\9.ОИТ\на сайт\ТЭ Толстого,39 2023\"/>
    </mc:Choice>
  </mc:AlternateContent>
  <bookViews>
    <workbookView xWindow="930" yWindow="360" windowWidth="13665" windowHeight="7890" tabRatio="903" firstSheet="3" activeTab="4"/>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потр'!$M$18:$AD$28</definedName>
    <definedName name="checkCell_List06_13_double_date">'Форма 4.10.2 | Т-ТЭ | потр'!$AE$18:$AE$28</definedName>
    <definedName name="checkCell_List06_13_unique_t">'Форма 4.10.2 | Т-ТЭ | потр'!$M$18:$M$28</definedName>
    <definedName name="checkCell_List06_13_unique_t1">'Форма 4.10.2 | Т-ТЭ | потр'!$AF$18:$AF$28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REESTR_MO!$A$2:$D$958</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потр'!$AC$18:$AC$28</definedName>
    <definedName name="List06_13_note">'Форма 4.10.2 | Т-ТЭ | потр'!$AD$18:$AD$28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потр'!$AC$13:$AC$28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REESTR_ORG!$A$2:$J$213</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M8" i="642" l="1"/>
  <c r="O8" i="642"/>
  <c r="M9" i="642"/>
  <c r="O9" i="642"/>
  <c r="N17" i="642"/>
  <c r="O17" i="642" s="1"/>
  <c r="P17" i="642" s="1"/>
  <c r="Q17" i="642" s="1"/>
  <c r="R17" i="642" s="1"/>
  <c r="S17" i="642" s="1"/>
  <c r="U17" i="642" s="1"/>
  <c r="V17" i="642" s="1"/>
  <c r="W17" i="642" s="1"/>
  <c r="X17" i="642" s="1"/>
  <c r="Y17" i="642" s="1"/>
  <c r="Z17" i="642" s="1"/>
  <c r="AB17" i="642" s="1"/>
  <c r="AC17" i="642" s="1"/>
  <c r="AD17" i="642" s="1"/>
  <c r="O18" i="642"/>
  <c r="AG18" i="642"/>
  <c r="AG19" i="642"/>
  <c r="AG20" i="642"/>
  <c r="AG21" i="642"/>
  <c r="AG22" i="642"/>
  <c r="AG23" i="642"/>
  <c r="Q25" i="642"/>
  <c r="X25" i="642"/>
  <c r="AG24" i="642"/>
  <c r="AG25" i="642"/>
  <c r="AG26" i="642"/>
  <c r="AG27" i="642"/>
  <c r="AG28" i="642"/>
  <c r="X245" i="471"/>
  <c r="H12" i="649"/>
  <c r="H11" i="649"/>
  <c r="H9" i="649"/>
  <c r="H8" i="649"/>
  <c r="H7" i="649"/>
  <c r="H12" i="645"/>
  <c r="H9" i="645"/>
  <c r="H8" i="645"/>
  <c r="F31" i="647"/>
  <c r="E31" i="647"/>
  <c r="F28" i="647"/>
  <c r="E28" i="647"/>
  <c r="F25" i="647"/>
  <c r="E25" i="647"/>
  <c r="F22" i="647"/>
  <c r="E22" i="647"/>
  <c r="F17" i="647"/>
  <c r="E17" i="647"/>
  <c r="H12" i="643"/>
  <c r="H9" i="643"/>
  <c r="H8" i="643"/>
  <c r="R14" i="601"/>
  <c r="H13" i="649" s="1"/>
  <c r="R13" i="601"/>
  <c r="R12" i="601"/>
  <c r="P12" i="601"/>
  <c r="L19" i="642"/>
  <c r="L21" i="642"/>
  <c r="L23" i="642"/>
  <c r="F13" i="649"/>
  <c r="F9" i="649"/>
  <c r="M12" i="601"/>
  <c r="F10" i="649"/>
  <c r="L18" i="642"/>
  <c r="AE24" i="642"/>
  <c r="F12" i="649"/>
  <c r="F8" i="649"/>
  <c r="L20" i="642"/>
  <c r="L22" i="642"/>
  <c r="L24" i="642"/>
  <c r="F11" i="649"/>
  <c r="M14" i="601"/>
  <c r="M13" i="601"/>
  <c r="H13" i="645" l="1"/>
  <c r="H13" i="643"/>
  <c r="B2" i="525"/>
  <c r="B3"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1" i="624"/>
  <c r="L18" i="624"/>
  <c r="L23" i="624"/>
  <c r="L20" i="624"/>
  <c r="L24" i="624"/>
  <c r="L19" i="624"/>
  <c r="L22" i="624"/>
  <c r="X24" i="624"/>
  <c r="F8" i="647" l="1"/>
  <c r="E8" i="647"/>
  <c r="F7" i="647"/>
  <c r="E7" i="647"/>
  <c r="H11" i="645"/>
  <c r="H7" i="645"/>
  <c r="F11" i="645"/>
  <c r="F13" i="645"/>
  <c r="F10" i="645"/>
  <c r="F12" i="645"/>
  <c r="F8" i="645"/>
  <c r="F9"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2" i="437"/>
  <c r="E3" i="437"/>
  <c r="O17" i="627" l="1"/>
  <c r="P17" i="627" s="1"/>
  <c r="Q17" i="627" s="1"/>
  <c r="R17" i="627" s="1"/>
  <c r="S17" i="627" s="1"/>
  <c r="U17" i="627" s="1"/>
  <c r="V17" i="627" s="1"/>
  <c r="W17" i="627" s="1"/>
  <c r="Z24" i="627"/>
  <c r="Q25" i="627"/>
  <c r="L19" i="627"/>
  <c r="L20" i="627"/>
  <c r="L21" i="627"/>
  <c r="L24" i="627"/>
  <c r="L18" i="627"/>
  <c r="X24" i="627"/>
  <c r="Y23" i="627"/>
  <c r="L23" i="627"/>
  <c r="O18" i="632" l="1"/>
  <c r="P18" i="632" s="1"/>
  <c r="Q18" i="632" s="1"/>
  <c r="R18" i="632" s="1"/>
  <c r="S18" i="632" s="1"/>
  <c r="T18" i="632" s="1"/>
  <c r="V18" i="632" s="1"/>
  <c r="R24" i="632"/>
  <c r="L21" i="632"/>
  <c r="L20" i="632"/>
  <c r="L19" i="632"/>
  <c r="L23" i="632"/>
  <c r="L22" i="632"/>
  <c r="Y23" i="632"/>
  <c r="X18" i="632" l="1"/>
  <c r="M12" i="550"/>
  <c r="AG251" i="471" l="1"/>
  <c r="AG250" i="471"/>
  <c r="AG249" i="471"/>
  <c r="AG248" i="471"/>
  <c r="AG247" i="471"/>
  <c r="AG246" i="471"/>
  <c r="AG245" i="471"/>
  <c r="Q245" i="471"/>
  <c r="AG244" i="471"/>
  <c r="AG243" i="471"/>
  <c r="AG242" i="471"/>
  <c r="AG241" i="471"/>
  <c r="AG240" i="471"/>
  <c r="AG239" i="471"/>
  <c r="AG238" i="471"/>
  <c r="H11" i="643"/>
  <c r="H7" i="643"/>
  <c r="F10" i="643"/>
  <c r="F12" i="643"/>
  <c r="AE244" i="471"/>
  <c r="L239" i="471"/>
  <c r="L241" i="471"/>
  <c r="L238" i="471"/>
  <c r="F9" i="643"/>
  <c r="L240" i="471"/>
  <c r="F11" i="643"/>
  <c r="L243" i="471"/>
  <c r="F13" i="643"/>
  <c r="L244" i="471"/>
  <c r="L242" i="471"/>
  <c r="F8"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4" i="640"/>
  <c r="F12" i="641"/>
  <c r="L26" i="640"/>
  <c r="L20" i="640"/>
  <c r="F10" i="641"/>
  <c r="F11" i="641"/>
  <c r="L221" i="471"/>
  <c r="L224" i="471"/>
  <c r="F9" i="641"/>
  <c r="F13" i="641"/>
  <c r="L220" i="471"/>
  <c r="L223" i="471"/>
  <c r="L222" i="471"/>
  <c r="X226" i="471"/>
  <c r="L25" i="640"/>
  <c r="L22" i="640"/>
  <c r="L225" i="471"/>
  <c r="F8" i="641"/>
  <c r="L21" i="640"/>
  <c r="L23" i="640"/>
  <c r="X26" i="640"/>
  <c r="L226"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179" i="471"/>
  <c r="L196" i="471"/>
  <c r="F11" i="634"/>
  <c r="L146" i="471"/>
  <c r="L31" i="471"/>
  <c r="Y166" i="471"/>
  <c r="X91" i="471"/>
  <c r="F12" i="637"/>
  <c r="L183" i="471"/>
  <c r="L195" i="471"/>
  <c r="F9" i="635"/>
  <c r="L110" i="471"/>
  <c r="F10" i="637"/>
  <c r="L33" i="471"/>
  <c r="Y90" i="471"/>
  <c r="L87" i="471"/>
  <c r="L167" i="471"/>
  <c r="L125" i="471"/>
  <c r="L144" i="471"/>
  <c r="L109" i="471"/>
  <c r="L85" i="471"/>
  <c r="F8" i="634"/>
  <c r="L149" i="471"/>
  <c r="L67" i="471"/>
  <c r="L53" i="471"/>
  <c r="F9" i="639"/>
  <c r="L128" i="471"/>
  <c r="L181" i="471"/>
  <c r="L164" i="471"/>
  <c r="X55" i="471"/>
  <c r="F8" i="639"/>
  <c r="L73" i="471"/>
  <c r="L71" i="471"/>
  <c r="L91" i="471"/>
  <c r="L165" i="471"/>
  <c r="L35" i="471"/>
  <c r="F12" i="635"/>
  <c r="F9" i="636"/>
  <c r="F8" i="635"/>
  <c r="L126" i="471"/>
  <c r="L197" i="471"/>
  <c r="F12" i="639"/>
  <c r="Y130" i="471"/>
  <c r="F13" i="634"/>
  <c r="L36" i="471"/>
  <c r="L148" i="471"/>
  <c r="F10" i="634"/>
  <c r="L104" i="471"/>
  <c r="L143" i="471"/>
  <c r="AC110" i="471"/>
  <c r="L54" i="471"/>
  <c r="F9" i="637"/>
  <c r="F13" i="636"/>
  <c r="L162" i="471"/>
  <c r="L130" i="471"/>
  <c r="L105" i="471"/>
  <c r="L145" i="471"/>
  <c r="F12" i="636"/>
  <c r="Y183" i="471"/>
  <c r="F10" i="635"/>
  <c r="F13" i="637"/>
  <c r="X37" i="471"/>
  <c r="F9" i="638"/>
  <c r="F11" i="636"/>
  <c r="L34" i="471"/>
  <c r="F8" i="637"/>
  <c r="F13" i="638"/>
  <c r="X167" i="471"/>
  <c r="AC109" i="471"/>
  <c r="F12" i="634"/>
  <c r="X149" i="471"/>
  <c r="L163" i="471"/>
  <c r="L68" i="471"/>
  <c r="F8" i="636"/>
  <c r="L86" i="471"/>
  <c r="L120" i="471"/>
  <c r="L32" i="471"/>
  <c r="L49" i="471"/>
  <c r="F8" i="638"/>
  <c r="L55" i="471"/>
  <c r="AC120" i="471"/>
  <c r="L194" i="471"/>
  <c r="L90" i="471"/>
  <c r="L166" i="471"/>
  <c r="F12" i="638"/>
  <c r="L127" i="471"/>
  <c r="F10" i="638"/>
  <c r="AD108" i="471"/>
  <c r="L51" i="471"/>
  <c r="L37" i="471"/>
  <c r="L108" i="471"/>
  <c r="F11" i="638"/>
  <c r="L52" i="471"/>
  <c r="L193" i="471"/>
  <c r="L106" i="471"/>
  <c r="X131" i="471"/>
  <c r="X73" i="471"/>
  <c r="L70" i="471"/>
  <c r="Y148" i="471"/>
  <c r="F13" i="635"/>
  <c r="L131" i="471"/>
  <c r="F11" i="637"/>
  <c r="L103" i="471"/>
  <c r="F10" i="639"/>
  <c r="F11" i="639"/>
  <c r="F10" i="636"/>
  <c r="F13" i="639"/>
  <c r="L72" i="471"/>
  <c r="L182" i="471"/>
  <c r="AH197" i="471"/>
  <c r="L50" i="471"/>
  <c r="F9" i="634"/>
  <c r="L69" i="471"/>
  <c r="L88" i="471"/>
  <c r="L161" i="471"/>
  <c r="L180" i="471"/>
  <c r="F11" i="635"/>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4" i="625"/>
  <c r="L22" i="626"/>
  <c r="L20" i="626"/>
  <c r="L21" i="626"/>
  <c r="L23" i="626"/>
  <c r="L24" i="626"/>
  <c r="L23" i="625"/>
  <c r="L19" i="625"/>
  <c r="L26" i="626"/>
  <c r="L18" i="625"/>
  <c r="L21" i="625"/>
  <c r="L25" i="626"/>
  <c r="L20" i="625"/>
  <c r="X26" i="626"/>
  <c r="L22" i="625"/>
  <c r="X24"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0"/>
  <c r="L24" i="630"/>
  <c r="L19" i="631"/>
  <c r="L18" i="630"/>
  <c r="L23" i="631"/>
  <c r="L19" i="633"/>
  <c r="L22" i="631"/>
  <c r="X24" i="630"/>
  <c r="L19" i="630"/>
  <c r="L23" i="633"/>
  <c r="L18" i="631"/>
  <c r="L21" i="633"/>
  <c r="L22" i="633"/>
  <c r="L20" i="631"/>
  <c r="AH23" i="633"/>
  <c r="L23" i="630"/>
  <c r="Y23" i="630"/>
  <c r="X24" i="631"/>
  <c r="L20" i="633"/>
  <c r="L21" i="631"/>
  <c r="L24" i="631"/>
  <c r="Y23" i="631"/>
  <c r="L21"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9" i="628"/>
  <c r="L18" i="629"/>
  <c r="L19" i="629"/>
  <c r="L21" i="629"/>
  <c r="L25" i="628"/>
  <c r="AC24" i="628"/>
  <c r="L18" i="628"/>
  <c r="AC25" i="628"/>
  <c r="L20" i="629"/>
  <c r="L24" i="628"/>
  <c r="L23" i="629"/>
  <c r="Y23" i="629"/>
  <c r="L24" i="629"/>
  <c r="X24" i="629"/>
  <c r="L21" i="628"/>
  <c r="L20" i="628"/>
  <c r="L23" i="628"/>
  <c r="AD23"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338" i="471"/>
  <c r="F11" i="614"/>
  <c r="F339" i="471"/>
  <c r="M297" i="471"/>
  <c r="F12" i="614"/>
  <c r="F11" i="618"/>
  <c r="M307" i="471"/>
  <c r="F12" i="617"/>
  <c r="F9" i="616"/>
  <c r="F10" i="616"/>
  <c r="F341" i="471"/>
  <c r="F9" i="618"/>
  <c r="F12" i="616"/>
  <c r="F12" i="618"/>
  <c r="F8" i="614"/>
  <c r="F342" i="471"/>
  <c r="F13" i="618"/>
  <c r="F337" i="471"/>
  <c r="F340" i="471"/>
  <c r="F13" i="614"/>
  <c r="F10" i="617"/>
  <c r="F9" i="614"/>
  <c r="F8" i="616"/>
  <c r="F11" i="616"/>
  <c r="M302" i="471"/>
  <c r="F10" i="614"/>
  <c r="F8" i="618"/>
  <c r="F10" i="618"/>
  <c r="F8" i="617"/>
  <c r="F9" i="617"/>
  <c r="F13" i="617"/>
  <c r="F11" i="617"/>
  <c r="F13" i="616"/>
</calcChain>
</file>

<file path=xl/sharedStrings.xml><?xml version="1.0" encoding="utf-8"?>
<sst xmlns="http://schemas.openxmlformats.org/spreadsheetml/2006/main" count="6578" uniqueCount="3398">
  <si>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</si>
  <si>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</si>
  <si>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</si>
  <si>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</si>
  <si>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</si>
  <si>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</si>
  <si>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</si>
  <si>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</si>
  <si>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</si>
  <si>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</si>
  <si>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</si>
  <si>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</si>
  <si>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</si>
  <si>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</si>
  <si>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</si>
  <si>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</si>
  <si>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</si>
  <si>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</si>
  <si>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</si>
  <si>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</si>
  <si>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</si>
  <si>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</si>
  <si>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</si>
  <si>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</si>
  <si>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</si>
  <si>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</si>
  <si>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</si>
  <si>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</si>
  <si>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</si>
  <si>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</si>
  <si>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</si>
  <si>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</si>
  <si>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</si>
  <si>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</si>
  <si>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</si>
  <si>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</si>
  <si>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</si>
  <si>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</si>
  <si>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</si>
  <si>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</si>
  <si>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</si>
  <si>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</si>
  <si>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</si>
  <si>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</si>
  <si>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</si>
  <si>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</si>
  <si>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</si>
  <si>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</si>
  <si>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</si>
  <si>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</si>
  <si>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</si>
  <si>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</si>
  <si>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</si>
  <si>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</si>
  <si>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</si>
  <si>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</si>
  <si>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</si>
  <si>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</si>
  <si>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</si>
  <si>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</si>
  <si>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</si>
  <si>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</si>
  <si>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</si>
  <si>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</si>
  <si>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</si>
  <si>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</si>
  <si>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</si>
  <si>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</si>
  <si>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</si>
  <si>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</si>
  <si>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</si>
  <si>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</si>
  <si>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</si>
  <si>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</si>
  <si>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</si>
  <si>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</si>
  <si>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</si>
  <si>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</si>
  <si>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</si>
  <si>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</si>
  <si>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</si>
  <si>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</si>
  <si>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</si>
  <si>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</si>
  <si>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</si>
  <si>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</si>
  <si>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</si>
  <si>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</si>
  <si>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</si>
  <si>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</si>
  <si>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</si>
  <si>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</si>
  <si>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</si>
  <si>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</si>
  <si>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</si>
  <si>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</si>
  <si>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</si>
  <si>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</si>
  <si>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</si>
  <si>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</si>
  <si>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</si>
  <si>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</si>
  <si>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</si>
  <si>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</si>
  <si>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</si>
  <si>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</si>
  <si>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</si>
  <si>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</si>
  <si>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</si>
  <si>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</si>
  <si>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</si>
  <si>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</si>
  <si>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</si>
  <si>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</si>
  <si>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</si>
  <si>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</si>
  <si>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</si>
  <si>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</si>
  <si>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</si>
  <si>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</si>
  <si>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</si>
  <si>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</si>
  <si>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</si>
  <si>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</si>
  <si>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</si>
  <si>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</si>
  <si>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</si>
  <si>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</si>
  <si>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</si>
  <si>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</si>
  <si>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</si>
  <si>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</si>
  <si>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</si>
  <si>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</si>
  <si>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</si>
  <si>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</si>
  <si>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</si>
  <si>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</si>
  <si>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</si>
  <si>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</si>
  <si>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</si>
  <si>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</si>
  <si>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</si>
  <si>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</si>
  <si>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</si>
  <si>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</si>
  <si>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</si>
  <si>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</si>
  <si>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</si>
  <si>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</si>
  <si>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</si>
  <si>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</si>
  <si>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</si>
  <si>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</si>
  <si>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</si>
  <si>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</si>
  <si>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</si>
  <si>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</si>
  <si>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</si>
  <si>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</si>
  <si>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</si>
  <si>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</si>
  <si>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</si>
  <si>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</si>
  <si>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</si>
  <si>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</si>
  <si>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</si>
  <si>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</si>
  <si>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</si>
  <si>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</si>
  <si>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</si>
  <si>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</si>
  <si>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</si>
  <si>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</si>
  <si>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</si>
  <si>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</si>
  <si>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</si>
  <si>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</si>
  <si>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</si>
  <si>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</si>
  <si>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</si>
  <si>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</si>
  <si>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</si>
  <si>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</si>
  <si>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</si>
  <si>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</si>
  <si>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</si>
  <si>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</si>
  <si>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</si>
  <si>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</si>
  <si>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</si>
  <si>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</si>
  <si>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</si>
  <si>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</si>
  <si>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</si>
  <si>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</si>
  <si>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</si>
  <si>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</si>
  <si>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</si>
  <si>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</si>
  <si>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</si>
  <si>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</si>
  <si>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</si>
  <si>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</si>
  <si>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</si>
  <si>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</si>
  <si>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</si>
  <si>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</si>
  <si>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</si>
  <si>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</si>
  <si>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</si>
  <si>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</si>
  <si>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</si>
  <si>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</si>
  <si>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</si>
  <si>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</si>
  <si>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</si>
  <si>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</si>
  <si>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</si>
  <si>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</si>
  <si>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</si>
  <si>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</si>
  <si>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</si>
  <si>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</si>
  <si>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</si>
  <si>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</si>
  <si>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</si>
  <si>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</si>
  <si>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</si>
  <si>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</si>
  <si>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</si>
  <si>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</si>
  <si>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</si>
  <si>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</si>
  <si>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</si>
  <si>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</si>
  <si>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</si>
  <si>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</si>
  <si>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</si>
  <si>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</si>
  <si>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</si>
  <si>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</si>
  <si>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</si>
  <si>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</si>
  <si>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</si>
  <si>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</si>
  <si>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</si>
  <si>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</si>
  <si>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</si>
  <si>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</si>
  <si>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</si>
  <si>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</si>
  <si>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</si>
  <si>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</si>
  <si>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</si>
  <si>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</si>
  <si>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</si>
  <si>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</si>
  <si>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</si>
  <si>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</si>
  <si>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</si>
  <si>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</si>
  <si>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</si>
  <si>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</si>
  <si>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</si>
  <si>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</si>
  <si>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</si>
  <si>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</si>
  <si>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</si>
  <si>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</si>
  <si>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</si>
  <si>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</si>
  <si>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</si>
  <si>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</si>
  <si>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</si>
  <si>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</si>
  <si>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</si>
  <si>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</si>
  <si>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</si>
  <si>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</si>
  <si>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</si>
  <si>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</si>
  <si>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</si>
  <si>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</si>
  <si>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</si>
  <si>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</si>
  <si>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</si>
  <si>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</si>
  <si>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</si>
  <si>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</si>
  <si>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</si>
  <si>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</si>
  <si>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</si>
  <si>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</si>
  <si>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</si>
  <si>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</si>
  <si>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</si>
  <si>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</si>
  <si>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</si>
  <si>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</si>
  <si>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</si>
  <si>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</si>
  <si>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</si>
  <si>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</si>
  <si>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</si>
  <si>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</si>
  <si>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</si>
  <si>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</si>
  <si>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</si>
  <si>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</si>
  <si>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</si>
  <si>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</si>
  <si>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</si>
  <si>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</si>
  <si>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</si>
  <si>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</si>
  <si>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</si>
  <si>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</si>
  <si>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</si>
  <si>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</si>
  <si>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</si>
  <si>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</si>
  <si>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</si>
  <si>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</si>
  <si>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</si>
  <si>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</si>
  <si>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</si>
  <si>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</si>
  <si>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</si>
  <si>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</si>
  <si>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</si>
  <si>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</si>
  <si>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</si>
  <si>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</si>
  <si>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</si>
  <si>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</si>
  <si>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</si>
  <si>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</si>
  <si>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</si>
  <si>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</si>
  <si>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</si>
  <si>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</si>
  <si>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</si>
  <si>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</si>
  <si>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</si>
  <si>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</si>
  <si>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</si>
  <si>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</si>
  <si>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</si>
  <si>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</si>
  <si>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</si>
  <si>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</si>
  <si>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</si>
  <si>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</si>
  <si>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</si>
  <si>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</si>
  <si>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</si>
  <si>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</si>
  <si>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</si>
  <si>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</si>
  <si>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</si>
  <si>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</si>
  <si>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</si>
  <si>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</si>
  <si>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</si>
  <si>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</si>
  <si>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</si>
  <si>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</si>
  <si>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</si>
  <si>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</si>
  <si>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</si>
  <si>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</si>
  <si>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</si>
  <si>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</si>
  <si>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</si>
  <si>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</si>
  <si>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</si>
  <si>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</si>
  <si>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</si>
  <si>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</si>
  <si>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</si>
  <si>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</si>
  <si>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</si>
  <si>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</si>
  <si>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</si>
  <si>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</si>
  <si>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</si>
  <si>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</si>
  <si>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</si>
  <si>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</si>
  <si>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</si>
  <si>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</si>
  <si>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</si>
  <si>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</si>
  <si>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</si>
  <si>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</si>
  <si>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</si>
  <si>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</si>
  <si>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</si>
  <si>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</si>
  <si>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</si>
  <si>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</si>
  <si>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</si>
  <si>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</si>
  <si>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</si>
  <si>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</si>
  <si>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</si>
  <si>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</si>
  <si>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</si>
  <si>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</si>
  <si>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</si>
  <si>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</si>
  <si>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</si>
  <si>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</si>
  <si>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</si>
  <si>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</si>
  <si>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</si>
  <si>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</si>
  <si>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</si>
  <si>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</si>
  <si>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</si>
  <si>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</si>
  <si>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</si>
  <si>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</si>
  <si>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</si>
  <si>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</si>
  <si>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</si>
  <si>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</si>
  <si>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</si>
  <si>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</si>
  <si>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</si>
  <si>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</si>
  <si>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</si>
  <si>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</si>
  <si>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</si>
  <si>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</si>
  <si>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</si>
  <si>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</si>
  <si>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</si>
  <si>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</si>
  <si>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</si>
  <si>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</si>
  <si>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</si>
  <si>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</si>
  <si>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</si>
  <si>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</si>
  <si>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</si>
  <si>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</si>
  <si>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</si>
  <si>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</si>
  <si>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</si>
  <si>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</si>
  <si>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</si>
  <si>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</si>
  <si>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</si>
  <si>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</si>
  <si>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</si>
  <si>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</si>
  <si>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</si>
  <si>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</si>
  <si>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</si>
  <si>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</si>
  <si>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</si>
  <si>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</si>
  <si>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</si>
  <si>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</si>
  <si>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</si>
  <si>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</si>
  <si>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</si>
  <si>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</si>
  <si>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</si>
  <si>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</si>
  <si>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</si>
  <si>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</si>
  <si>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</si>
  <si>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</si>
  <si>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</si>
  <si>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</si>
  <si>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</si>
  <si>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</si>
  <si>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</si>
  <si>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</si>
  <si>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</si>
  <si>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</si>
  <si>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</si>
  <si>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</si>
  <si>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</si>
  <si>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</si>
  <si>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</si>
  <si>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</si>
  <si>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</si>
  <si>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</si>
  <si>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</si>
  <si>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</si>
  <si>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</si>
  <si>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</si>
  <si>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</si>
  <si>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</si>
  <si>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</si>
  <si>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</si>
  <si>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</si>
  <si>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</si>
  <si>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</si>
  <si>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</si>
  <si>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</si>
  <si>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</si>
  <si>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</si>
  <si>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</si>
  <si>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</si>
  <si>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</si>
  <si>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</si>
  <si>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</si>
  <si>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</si>
  <si>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</si>
  <si>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</si>
  <si>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</si>
  <si>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</si>
  <si>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</si>
  <si>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</si>
  <si>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</si>
  <si>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</si>
  <si>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</si>
  <si>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</si>
  <si>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</si>
  <si>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</si>
  <si>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</si>
  <si>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</si>
  <si>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</si>
  <si>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</si>
  <si>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</si>
  <si>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</si>
  <si>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</si>
  <si>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</si>
  <si>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</si>
  <si>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</si>
  <si>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</si>
  <si>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</si>
  <si>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</si>
  <si>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</si>
  <si>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</si>
  <si>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</si>
  <si>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</si>
  <si>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</si>
  <si>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</si>
  <si>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</si>
  <si>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</si>
  <si>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</si>
  <si>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</si>
  <si>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</si>
  <si>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</si>
  <si>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</si>
  <si>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</si>
  <si>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</si>
  <si>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</si>
  <si>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</si>
  <si>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</si>
  <si>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</si>
  <si>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</si>
  <si>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</si>
  <si>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</si>
  <si>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</si>
  <si>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</si>
  <si>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</si>
  <si>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</si>
  <si>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</si>
  <si>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</si>
  <si>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</si>
  <si>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</si>
  <si>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</si>
  <si>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</si>
  <si>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</si>
  <si>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</si>
  <si>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</si>
  <si>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</si>
  <si>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</si>
  <si>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</si>
  <si>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</si>
  <si>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</si>
  <si>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</si>
  <si>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</si>
  <si>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</si>
  <si>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</si>
  <si>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</si>
  <si>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</si>
  <si>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</si>
  <si>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</si>
  <si>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</si>
  <si>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</si>
  <si>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</si>
  <si>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</si>
  <si>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</si>
  <si>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</si>
  <si>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</si>
  <si>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</si>
  <si>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</si>
  <si>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</si>
  <si>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</si>
  <si>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</si>
  <si>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</si>
  <si>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</si>
  <si>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</si>
  <si>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</si>
  <si>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</si>
  <si>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</si>
  <si>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</si>
  <si>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</si>
  <si>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</si>
  <si>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</si>
  <si>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</si>
  <si>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</si>
  <si>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</si>
  <si>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</si>
  <si>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</si>
  <si>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</si>
  <si>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</si>
  <si>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</si>
  <si>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</si>
  <si>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</si>
  <si>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</si>
  <si>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</si>
  <si>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</si>
  <si>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</si>
  <si>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</si>
  <si>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</si>
  <si>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</si>
  <si>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</si>
  <si>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</si>
  <si>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</si>
  <si>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</si>
  <si>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</si>
  <si>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</si>
  <si>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</si>
  <si>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</si>
  <si>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</si>
  <si>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</si>
  <si>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</si>
  <si>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</si>
  <si>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</si>
  <si>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</si>
  <si>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</si>
  <si>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</si>
  <si>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</si>
  <si>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</si>
  <si>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</si>
  <si>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</si>
  <si>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</si>
  <si>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</si>
  <si>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</si>
  <si>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</si>
  <si>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</si>
  <si>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</si>
  <si>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</si>
  <si>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</si>
  <si>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</si>
  <si>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</si>
  <si>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</si>
  <si>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</si>
  <si>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</si>
  <si>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</si>
  <si>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</si>
  <si>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</si>
  <si>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</si>
  <si>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</si>
  <si>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</si>
  <si>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</si>
  <si>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</si>
  <si>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</si>
  <si>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</si>
  <si>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</si>
  <si>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</si>
  <si>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</si>
  <si>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</si>
  <si>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</si>
  <si>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</si>
  <si>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</si>
  <si>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</si>
  <si>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</si>
  <si>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</si>
  <si>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</si>
  <si>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</si>
  <si>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</si>
  <si>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</si>
  <si>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</si>
  <si>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</si>
  <si>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</si>
  <si>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</si>
  <si>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</si>
  <si>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</si>
  <si>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</si>
  <si>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</si>
  <si>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</si>
  <si>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</si>
  <si>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</si>
  <si>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</si>
  <si>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</si>
  <si>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</si>
  <si>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</si>
  <si>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</si>
  <si>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</si>
  <si>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</si>
  <si>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</si>
  <si>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</si>
  <si>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</si>
  <si>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</si>
  <si>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</si>
  <si>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</si>
  <si>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</si>
  <si>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</si>
  <si>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</si>
  <si>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</si>
  <si>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</si>
  <si>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</si>
  <si>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</si>
  <si>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</si>
  <si>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</si>
  <si>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</si>
  <si>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</si>
  <si>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</si>
  <si>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</si>
  <si>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</si>
  <si>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</si>
  <si>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</si>
  <si>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</si>
  <si>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</si>
  <si>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</si>
  <si>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</si>
  <si>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</si>
  <si>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</si>
  <si>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</si>
  <si>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</si>
  <si>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</si>
  <si>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</si>
  <si>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</si>
  <si>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</si>
  <si>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</si>
  <si>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</si>
  <si>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</si>
  <si>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</si>
  <si>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</si>
  <si>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</si>
  <si>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</si>
  <si>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</si>
  <si>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</si>
  <si>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</si>
  <si>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</si>
  <si>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</si>
  <si>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</si>
  <si>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</si>
  <si>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</si>
  <si>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</si>
  <si>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</si>
  <si>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</si>
  <si>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</si>
  <si>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</si>
  <si>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</si>
  <si>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</si>
  <si>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</si>
  <si>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</si>
  <si>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</si>
  <si>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</si>
  <si>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</si>
  <si>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</si>
  <si>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03.11.2022</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</si>
  <si>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</si>
  <si>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</si>
  <si>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</si>
  <si>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</si>
  <si>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</si>
  <si>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</si>
  <si>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</si>
  <si>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</si>
  <si>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</si>
  <si>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</si>
  <si>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</si>
  <si>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</si>
  <si>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</si>
  <si>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</si>
  <si>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</si>
  <si>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</si>
  <si>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</si>
  <si>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</si>
  <si>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</si>
  <si>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</si>
  <si>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</si>
  <si>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</si>
  <si>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</si>
  <si>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</si>
  <si>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</si>
  <si>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</si>
  <si>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</si>
  <si>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</si>
  <si>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</si>
  <si>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</si>
  <si>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</si>
  <si>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</si>
  <si>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</si>
  <si>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</si>
  <si>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</si>
  <si>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</si>
  <si>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</si>
  <si>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</si>
  <si>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</si>
  <si>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</si>
  <si>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</si>
  <si>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</si>
  <si>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</si>
  <si>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</si>
  <si>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</si>
  <si>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</si>
  <si>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</si>
  <si>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</si>
  <si>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</si>
  <si>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</si>
  <si>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</si>
  <si>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</si>
  <si>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</si>
  <si>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</si>
  <si>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</si>
  <si>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</si>
  <si>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</si>
  <si>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</si>
  <si>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</si>
  <si>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</si>
  <si>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</si>
  <si>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</si>
  <si>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</si>
  <si>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</si>
  <si>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</si>
  <si>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</si>
  <si>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</si>
  <si>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</si>
  <si>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</si>
  <si>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</si>
  <si>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</si>
  <si>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</si>
  <si>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</si>
  <si>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</si>
  <si>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</si>
  <si>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</si>
  <si>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</si>
  <si>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</si>
  <si>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</si>
  <si>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</si>
  <si>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</si>
  <si>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</si>
  <si>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</si>
  <si>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</si>
  <si>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</si>
  <si>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</si>
  <si>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</si>
  <si>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</si>
  <si>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</si>
  <si>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</si>
  <si>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</si>
  <si>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</si>
  <si>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</si>
  <si>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</si>
  <si>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</si>
  <si>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</si>
  <si>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</si>
  <si>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</si>
  <si>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</si>
  <si>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</si>
  <si>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</si>
  <si>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</si>
  <si>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</si>
  <si>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</si>
  <si>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</si>
  <si>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</si>
  <si>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</si>
  <si>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</si>
  <si>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</si>
  <si>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</si>
  <si>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</si>
  <si>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</si>
  <si>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</si>
  <si>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</si>
  <si>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</si>
  <si>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</si>
  <si>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</si>
  <si>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</si>
  <si>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</si>
  <si>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</si>
  <si>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</si>
  <si>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</si>
  <si>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</si>
  <si>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</si>
  <si>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</si>
  <si>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</si>
  <si>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</si>
  <si>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</si>
  <si>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</si>
  <si>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</si>
  <si>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</si>
  <si>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</si>
  <si>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</si>
  <si>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</si>
  <si>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</si>
  <si>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</si>
  <si>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</si>
  <si>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</si>
  <si>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</si>
  <si>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</si>
  <si>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</si>
  <si>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</si>
  <si>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</si>
  <si>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</si>
  <si>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</si>
  <si>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</si>
  <si>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</si>
  <si>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</si>
  <si>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</si>
  <si>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</si>
  <si>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</si>
  <si>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</si>
  <si>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</si>
  <si>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</si>
  <si>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</si>
  <si>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</si>
  <si>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</si>
  <si>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</si>
  <si>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</si>
  <si>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</si>
  <si>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</si>
  <si>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</si>
  <si>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</si>
  <si>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</si>
  <si>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</si>
  <si>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</si>
  <si>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</si>
  <si>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</si>
  <si>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</si>
  <si>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</si>
  <si>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</si>
  <si>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</si>
  <si>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</si>
  <si>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</si>
  <si>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</si>
  <si>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</si>
  <si>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</si>
  <si>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</si>
  <si>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</si>
  <si>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</si>
  <si>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</si>
  <si>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</si>
  <si>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</si>
  <si>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</si>
  <si>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</si>
  <si>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</si>
  <si>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</si>
  <si>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</si>
  <si>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</si>
  <si>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</si>
  <si>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</si>
  <si>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</si>
  <si>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</si>
  <si>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</si>
  <si>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</si>
  <si>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</si>
  <si>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</si>
  <si>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</si>
  <si>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</si>
  <si>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</si>
  <si>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</si>
  <si>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</si>
  <si>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</si>
  <si>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</si>
  <si>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</si>
  <si>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</si>
  <si>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</si>
  <si>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</si>
  <si>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</si>
  <si>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</si>
  <si>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</si>
  <si>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</si>
  <si>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</si>
  <si>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</si>
  <si>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</si>
  <si>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</si>
  <si>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</si>
  <si>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</si>
  <si>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</si>
  <si>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</si>
  <si>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</si>
  <si>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</si>
  <si>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</si>
  <si>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</si>
  <si>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</si>
  <si>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</si>
  <si>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</si>
  <si>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</si>
  <si>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</si>
  <si>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</si>
  <si>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</si>
  <si>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</si>
  <si>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</si>
  <si>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</si>
  <si>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</si>
  <si>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</si>
  <si>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</si>
  <si>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</si>
  <si>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</si>
  <si>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</si>
  <si>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</si>
  <si>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</si>
  <si>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</si>
  <si>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</si>
  <si>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</si>
  <si>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</si>
  <si>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</si>
  <si>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</si>
  <si>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</si>
  <si>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</si>
  <si>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</si>
  <si>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</si>
  <si>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</si>
  <si>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</si>
  <si>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</si>
  <si>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</si>
  <si>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</si>
  <si>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</si>
  <si>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</si>
  <si>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</si>
  <si>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</si>
  <si>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</si>
  <si>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</si>
  <si>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</si>
  <si>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</si>
  <si>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</si>
  <si>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</si>
  <si>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</si>
  <si>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</si>
  <si>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</si>
  <si>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</si>
  <si>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</si>
  <si>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</si>
  <si>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</si>
  <si>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</si>
  <si>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</si>
  <si>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</si>
  <si>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</si>
  <si>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</si>
  <si>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</si>
  <si>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</si>
  <si>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</si>
  <si>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</si>
  <si>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</si>
  <si>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</si>
  <si>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</si>
  <si>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</si>
  <si>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</si>
  <si>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</si>
  <si>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</si>
  <si>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</si>
  <si>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</si>
  <si>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</si>
  <si>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</si>
  <si>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</si>
  <si>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</si>
  <si>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</si>
  <si>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</si>
  <si>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</si>
  <si>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</si>
  <si>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</si>
  <si>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</si>
  <si>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</si>
  <si>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</si>
  <si>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</si>
  <si>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</si>
  <si>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</si>
  <si>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</si>
  <si>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</si>
  <si>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</si>
  <si>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</si>
  <si>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</si>
  <si>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</si>
  <si>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</si>
  <si>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</si>
  <si>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</si>
  <si>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</si>
  <si>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</si>
  <si>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</si>
  <si>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</si>
  <si>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</si>
  <si>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</si>
  <si>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</si>
  <si>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</si>
  <si>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</si>
  <si>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</si>
  <si>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</si>
  <si>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</si>
  <si>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</si>
  <si>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</si>
  <si>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</si>
  <si>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</si>
  <si>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</si>
  <si>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</si>
  <si>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</si>
  <si>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</si>
  <si>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</si>
  <si>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</si>
  <si>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</si>
  <si>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</si>
  <si>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</si>
  <si>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</si>
  <si>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</si>
  <si>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</si>
  <si>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</si>
  <si>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</si>
  <si>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</si>
  <si>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</si>
  <si>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</si>
  <si>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</si>
  <si>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</si>
  <si>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</si>
  <si>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</si>
  <si>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</si>
  <si>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</si>
  <si>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</si>
  <si>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</si>
  <si>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</si>
  <si>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</si>
  <si>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</si>
  <si>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</si>
  <si>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</si>
  <si>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</si>
  <si>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</si>
  <si>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</si>
  <si>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</si>
  <si>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</si>
  <si>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</si>
  <si>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</si>
  <si>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</si>
  <si>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</si>
  <si>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</si>
  <si>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</si>
  <si>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</si>
  <si>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</si>
  <si>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</si>
  <si>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</si>
  <si>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</si>
  <si>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</si>
  <si>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</si>
  <si>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</si>
  <si>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</si>
  <si>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</si>
  <si>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</si>
  <si>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</si>
  <si>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</si>
  <si>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</si>
  <si>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</si>
  <si>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</si>
  <si>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</si>
  <si>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</si>
  <si>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</si>
  <si>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</si>
  <si>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</si>
  <si>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</si>
  <si>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</si>
  <si>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</si>
  <si>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</si>
  <si>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</si>
  <si>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</si>
  <si>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</si>
  <si>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</si>
  <si>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</si>
  <si>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</si>
  <si>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</si>
  <si>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</si>
  <si>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</si>
  <si>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</si>
  <si>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</si>
  <si>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</si>
  <si>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</si>
  <si>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</si>
  <si>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</si>
  <si>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</si>
  <si>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</si>
  <si>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</si>
  <si>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</si>
  <si>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</si>
  <si>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</si>
  <si>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</si>
  <si>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</si>
  <si>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</si>
  <si>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</si>
  <si>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</si>
  <si>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</si>
  <si>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</si>
  <si>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</si>
  <si>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</si>
  <si>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</si>
  <si>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</si>
  <si>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</si>
  <si>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</si>
  <si>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</si>
  <si>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</si>
  <si>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</si>
  <si>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</si>
  <si>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</si>
  <si>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</si>
  <si>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</si>
  <si>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</si>
  <si>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</si>
  <si>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</si>
  <si>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</si>
  <si>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</si>
  <si>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</si>
  <si>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</si>
  <si>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</si>
  <si>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</si>
  <si>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</si>
  <si>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</si>
  <si>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</si>
  <si>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</si>
  <si>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</si>
  <si>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</si>
  <si>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</si>
  <si>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</si>
  <si>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</si>
  <si>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</si>
  <si>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</si>
  <si>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</si>
  <si>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</si>
  <si>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</si>
  <si>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</si>
  <si>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</si>
  <si>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</si>
  <si>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</si>
  <si>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</si>
  <si>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</si>
  <si>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</si>
  <si>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</si>
  <si>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</si>
  <si>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</si>
  <si>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</si>
  <si>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</si>
  <si>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</si>
  <si>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</si>
  <si>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</si>
  <si>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</si>
  <si>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</si>
  <si>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</si>
  <si>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</si>
  <si>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</si>
  <si>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</si>
  <si>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</si>
  <si>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</si>
  <si>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</si>
  <si>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</si>
  <si>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</si>
  <si>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</si>
  <si>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</si>
  <si>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</si>
  <si>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</si>
  <si>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</si>
  <si>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</si>
  <si>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</si>
  <si>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</si>
  <si>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</si>
  <si>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</si>
  <si>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</si>
  <si>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</si>
  <si>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</si>
  <si>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</si>
  <si>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</si>
  <si>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</si>
  <si>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</si>
  <si>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</si>
  <si>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</si>
  <si>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</si>
  <si>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</si>
  <si>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</si>
  <si>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</si>
  <si>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</si>
  <si>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</si>
  <si>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</si>
  <si>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</si>
  <si>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</si>
  <si>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</si>
  <si>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</si>
  <si>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</si>
  <si>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</si>
  <si>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</si>
  <si>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</si>
  <si>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</si>
  <si>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</si>
  <si>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</si>
  <si>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</si>
  <si>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</si>
  <si>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</si>
  <si>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</si>
  <si>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</si>
  <si>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</si>
  <si>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</si>
  <si>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</si>
  <si>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</si>
  <si>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</si>
  <si>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</si>
  <si>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</si>
  <si>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</si>
  <si>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</si>
  <si>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</si>
  <si>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</si>
  <si>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</si>
  <si>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</si>
  <si>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</si>
  <si>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</si>
  <si>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</si>
  <si>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</si>
  <si>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</si>
  <si>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</si>
  <si>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</si>
  <si>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</si>
  <si>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</si>
  <si>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</si>
  <si>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</si>
  <si>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</si>
  <si>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</si>
  <si>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</si>
  <si>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</si>
  <si>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</si>
  <si>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</si>
  <si>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</si>
  <si>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</si>
  <si>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</si>
  <si>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</si>
  <si>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</si>
  <si>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</si>
  <si>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</si>
  <si>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</si>
  <si>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</si>
  <si>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</si>
  <si>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</si>
  <si>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</si>
  <si>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</si>
  <si>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</si>
  <si>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</si>
  <si>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</si>
  <si>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</si>
  <si>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</si>
  <si>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</si>
  <si>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</si>
  <si>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</si>
  <si>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</si>
  <si>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</si>
  <si>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</si>
  <si>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</si>
  <si>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</si>
  <si>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</si>
  <si>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</si>
  <si>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</si>
  <si>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</si>
  <si>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</si>
  <si>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</si>
  <si>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</si>
  <si>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</si>
  <si>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</si>
  <si>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</si>
  <si>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</si>
  <si>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</si>
  <si>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</si>
  <si>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</si>
  <si>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</si>
  <si>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</si>
  <si>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</si>
  <si>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</si>
  <si>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</si>
  <si>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</si>
  <si>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</si>
  <si>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</si>
  <si>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</si>
  <si>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</si>
  <si>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</si>
  <si>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</si>
  <si>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</si>
  <si>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</si>
  <si>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</si>
  <si>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</si>
  <si>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</si>
  <si>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</si>
  <si>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</si>
  <si>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</si>
  <si>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</si>
  <si>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</si>
  <si>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</si>
  <si>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</si>
  <si>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</si>
  <si>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</si>
  <si>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</si>
  <si>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</si>
  <si>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</si>
  <si>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</si>
  <si>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</si>
  <si>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</si>
  <si>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</si>
  <si>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</si>
  <si>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</si>
  <si>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</si>
  <si>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</si>
  <si>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</si>
  <si>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</si>
  <si>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</si>
  <si>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</si>
  <si>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</si>
  <si>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</si>
  <si>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</si>
  <si>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</si>
  <si>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</si>
  <si>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</si>
  <si>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</si>
  <si>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</si>
  <si>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</si>
  <si>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</si>
  <si>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</si>
  <si>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</si>
  <si>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</si>
  <si>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</si>
  <si>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</si>
  <si>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</si>
  <si>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</si>
  <si>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</si>
  <si>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</si>
  <si>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</si>
  <si>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</si>
  <si>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</si>
  <si>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</si>
  <si>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</si>
  <si>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</si>
  <si>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</si>
  <si>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</si>
  <si>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</si>
  <si>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</si>
  <si>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</si>
  <si>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</si>
  <si>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</si>
  <si>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</si>
  <si>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</si>
  <si>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</si>
  <si>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</si>
  <si>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</si>
  <si>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</si>
  <si>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</si>
  <si>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</si>
  <si>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</si>
  <si>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</si>
  <si>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</si>
  <si>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</si>
  <si>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</si>
  <si>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</si>
  <si>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</si>
  <si>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</si>
  <si>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</si>
  <si>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</si>
  <si>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</si>
  <si>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</si>
  <si>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</si>
  <si>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</si>
  <si>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</si>
  <si>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</si>
  <si>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</si>
  <si>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</si>
  <si>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</si>
  <si>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</si>
  <si>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</si>
  <si>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</si>
  <si>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</si>
  <si>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</si>
  <si>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</si>
  <si>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</si>
  <si>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</si>
  <si>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</si>
  <si>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</si>
  <si>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</si>
  <si>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</si>
  <si>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</si>
  <si>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</si>
  <si>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</si>
  <si>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</si>
  <si>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</si>
  <si>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</si>
  <si>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</si>
  <si>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</si>
  <si>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</si>
  <si>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</si>
  <si>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</si>
  <si>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</si>
  <si>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</si>
  <si>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</si>
  <si>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</si>
  <si>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</si>
  <si>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</si>
  <si>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</si>
  <si>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</si>
  <si>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</si>
  <si>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</si>
  <si>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</si>
  <si>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</si>
  <si>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</si>
  <si>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</si>
  <si>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</si>
  <si>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</si>
  <si>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</si>
  <si>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</si>
  <si>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</si>
  <si>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</si>
  <si>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</si>
  <si>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</si>
  <si>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</si>
  <si>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</si>
  <si>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</si>
  <si>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</si>
  <si>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</si>
  <si>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</si>
  <si>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</si>
  <si>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</si>
  <si>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</si>
  <si>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</si>
  <si>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</si>
  <si>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</si>
  <si>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</si>
  <si>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</si>
  <si>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</si>
  <si>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</si>
  <si>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</si>
  <si>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</si>
  <si>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</si>
  <si>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</si>
  <si>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</si>
  <si>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</si>
  <si>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</si>
  <si>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</si>
  <si>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</si>
  <si>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</si>
  <si>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</si>
  <si>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</si>
  <si>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</si>
  <si>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</si>
  <si>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</si>
  <si>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</si>
  <si>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</si>
  <si>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</si>
  <si>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</si>
  <si>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</si>
  <si>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</si>
  <si>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</si>
  <si>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</si>
  <si>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</si>
  <si>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</si>
  <si>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</si>
  <si>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</si>
  <si>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</si>
  <si>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</si>
  <si>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</si>
  <si>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</si>
  <si>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</si>
  <si>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</si>
  <si>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</si>
  <si>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</si>
  <si>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</si>
  <si>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</si>
  <si>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</si>
  <si>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</si>
  <si>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</si>
  <si>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</si>
  <si>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</si>
  <si>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</si>
  <si>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</si>
  <si>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</si>
  <si>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</si>
  <si>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</si>
  <si>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</si>
  <si>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</si>
  <si>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</si>
  <si>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</si>
  <si>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</si>
  <si>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</si>
  <si>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</si>
  <si>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</si>
  <si>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</si>
  <si>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</si>
  <si>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</si>
  <si>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</si>
  <si>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</si>
  <si>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</si>
  <si>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</si>
  <si>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</si>
  <si>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</si>
  <si>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</si>
  <si>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</si>
  <si>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</si>
  <si>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</si>
  <si>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</si>
  <si>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</si>
  <si>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</si>
  <si>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</si>
  <si>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</si>
  <si>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</si>
  <si>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</si>
  <si>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</si>
  <si>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</si>
  <si>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</si>
  <si>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</si>
  <si>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</si>
  <si>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</si>
  <si>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</si>
  <si>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</si>
  <si>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</si>
  <si>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</si>
  <si>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</si>
  <si>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</si>
  <si>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</si>
  <si>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</si>
  <si>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</si>
  <si>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</si>
  <si>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</si>
  <si>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</si>
  <si>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</si>
  <si>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</si>
  <si>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</si>
  <si>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</si>
  <si>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</si>
  <si>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</si>
  <si>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</si>
  <si>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</si>
  <si>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</si>
  <si>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</si>
  <si>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</si>
  <si>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</si>
  <si>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</si>
  <si>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</si>
  <si>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</si>
  <si>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</si>
  <si>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</si>
  <si>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</si>
  <si>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</si>
  <si>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</si>
  <si>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</si>
  <si>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</si>
  <si>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</si>
  <si>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</si>
  <si>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</si>
  <si>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</si>
  <si>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</si>
  <si>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</si>
  <si>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</si>
  <si>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</si>
  <si>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</si>
  <si>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</si>
  <si>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</si>
  <si>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</si>
  <si>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</si>
  <si>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</si>
  <si>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</si>
  <si>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</si>
  <si>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</si>
  <si>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</si>
  <si>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</si>
  <si>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</si>
  <si>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</si>
  <si>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</si>
  <si>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</si>
  <si>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</si>
  <si>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</si>
  <si>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</si>
  <si>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</si>
  <si>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</si>
  <si>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</si>
  <si>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</si>
  <si>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</si>
  <si>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</si>
  <si>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</si>
  <si>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</si>
  <si>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</si>
  <si>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</si>
  <si>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</si>
  <si>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</si>
  <si>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</si>
  <si>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</si>
  <si>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</si>
  <si>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</si>
  <si>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</si>
  <si>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</si>
  <si>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</si>
  <si>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</si>
  <si>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</si>
  <si>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</si>
  <si>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</si>
  <si>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</si>
  <si>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</si>
  <si>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</si>
  <si>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</si>
  <si>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</si>
  <si>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</si>
  <si>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</si>
  <si>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</si>
  <si>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</si>
  <si>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</si>
  <si>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</si>
  <si>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</si>
  <si>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</si>
  <si>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</si>
  <si>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</si>
  <si>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</si>
  <si>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</si>
  <si>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</si>
  <si>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</si>
  <si>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</si>
  <si>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</si>
  <si>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</si>
  <si>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</si>
  <si>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</si>
  <si>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</si>
  <si>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</si>
  <si>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</si>
  <si>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</si>
  <si>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</si>
  <si>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</si>
  <si>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</si>
  <si>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</si>
  <si>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</si>
  <si>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</si>
  <si>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</si>
  <si>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</si>
  <si>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</si>
  <si>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</si>
  <si>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</si>
  <si>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</si>
  <si>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</si>
  <si>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</si>
  <si>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</si>
  <si>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</si>
  <si>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</si>
  <si>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</si>
  <si>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</si>
  <si>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</si>
  <si>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</si>
  <si>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</si>
  <si>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</si>
  <si>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</si>
  <si>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</si>
  <si>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</si>
  <si>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</si>
  <si>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</si>
  <si>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</si>
  <si>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</si>
  <si>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</si>
  <si>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</si>
  <si>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</si>
  <si>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</si>
  <si>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</si>
  <si>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</si>
  <si>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</si>
  <si>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</si>
  <si>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</si>
  <si>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</si>
  <si>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</si>
  <si>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</si>
  <si>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</si>
  <si>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</si>
  <si>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</si>
  <si>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</si>
  <si>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</si>
  <si>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</si>
  <si>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</si>
  <si>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</si>
  <si>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</si>
  <si>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</si>
  <si>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</si>
  <si>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</si>
  <si>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</si>
  <si>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</si>
  <si>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</si>
  <si>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</si>
  <si>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</si>
  <si>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</si>
  <si>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</si>
  <si>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</si>
  <si>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</si>
  <si>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</si>
  <si>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</si>
  <si>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</si>
  <si>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</si>
  <si>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</si>
  <si>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</si>
  <si>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</si>
  <si>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</si>
  <si>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</si>
  <si>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</si>
  <si>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</si>
  <si>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</si>
  <si>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</si>
  <si>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</si>
  <si>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</si>
  <si>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</si>
  <si>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</si>
  <si>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</si>
  <si>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</si>
  <si>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</si>
  <si>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</si>
  <si>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</si>
  <si>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</si>
  <si>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</si>
  <si>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</si>
  <si>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</si>
  <si>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поселок городского типа Кукмор</t>
  </si>
  <si>
    <t>92633151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</si>
  <si>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</si>
  <si>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</si>
  <si>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</si>
  <si>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</si>
  <si>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</si>
  <si>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</si>
  <si>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</si>
  <si>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</si>
  <si>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</si>
  <si>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</si>
  <si>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</si>
  <si>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</si>
  <si>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</si>
  <si>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</si>
  <si>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</si>
  <si>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</si>
  <si>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</si>
  <si>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</si>
  <si>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</si>
  <si>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</si>
  <si>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</si>
  <si>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</si>
  <si>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</si>
  <si>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</si>
  <si>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</si>
  <si>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</si>
  <si>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</si>
  <si>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</si>
  <si>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</si>
  <si>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</si>
  <si>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</si>
  <si>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</si>
  <si>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</si>
  <si>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</si>
  <si>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</si>
  <si>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</si>
  <si>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</si>
  <si>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</si>
  <si>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</si>
  <si>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</si>
  <si>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</si>
  <si>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</si>
  <si>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</si>
  <si>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</si>
  <si>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</si>
  <si>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</si>
  <si>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</si>
  <si>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</si>
  <si>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</si>
  <si>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</si>
  <si>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</si>
  <si>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</si>
  <si>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</si>
  <si>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</si>
  <si>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</si>
  <si>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</si>
  <si>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</si>
  <si>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</si>
  <si>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</si>
  <si>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</si>
  <si>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</si>
  <si>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</si>
  <si>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</si>
  <si>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</si>
  <si>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</si>
  <si>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</si>
  <si>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</si>
  <si>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</si>
  <si>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</si>
  <si>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</si>
  <si>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</si>
  <si>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</si>
  <si>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</si>
  <si>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</si>
  <si>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</si>
  <si>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</si>
  <si>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</si>
  <si>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</si>
  <si>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</si>
  <si>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</si>
  <si>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</si>
  <si>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</si>
  <si>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</si>
  <si>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</si>
  <si>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</si>
  <si>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</si>
  <si>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</si>
  <si>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</si>
  <si>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</si>
  <si>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</si>
  <si>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</si>
  <si>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</si>
  <si>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</si>
  <si>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</si>
  <si>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</si>
  <si>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</si>
  <si>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</si>
  <si>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</si>
  <si>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</si>
  <si>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</si>
  <si>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</si>
  <si>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</si>
  <si>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</si>
  <si>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</si>
  <si>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</si>
  <si>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</si>
  <si>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</si>
  <si>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</si>
  <si>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</si>
  <si>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</si>
  <si>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</si>
  <si>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</si>
  <si>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</si>
  <si>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</si>
  <si>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</si>
  <si>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</si>
  <si>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</si>
  <si>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</si>
  <si>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</si>
  <si>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</si>
  <si>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</si>
  <si>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</si>
  <si>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</si>
  <si>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</si>
  <si>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</si>
  <si>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</si>
  <si>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</si>
  <si>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</si>
  <si>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</si>
  <si>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</si>
  <si>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</si>
  <si>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</si>
  <si>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</si>
  <si>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</si>
  <si>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</si>
  <si>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</si>
  <si>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</si>
  <si>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</si>
  <si>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</si>
  <si>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</si>
  <si>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</si>
  <si>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</si>
  <si>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</si>
  <si>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</si>
  <si>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</si>
  <si>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</si>
  <si>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</si>
  <si>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</si>
  <si>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</si>
  <si>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</si>
  <si>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</si>
  <si>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</si>
  <si>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</si>
  <si>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</si>
  <si>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</si>
  <si>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</si>
  <si>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</si>
  <si>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</si>
  <si>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</si>
  <si>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</si>
  <si>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</si>
  <si>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</si>
  <si>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</si>
  <si>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</si>
  <si>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</si>
  <si>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</si>
  <si>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</si>
  <si>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</si>
  <si>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</si>
  <si>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</si>
  <si>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</si>
  <si>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</si>
  <si>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</si>
  <si>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</si>
  <si>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</si>
  <si>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</si>
  <si>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</si>
  <si>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</si>
  <si>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</si>
  <si>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</si>
  <si>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</si>
  <si>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</si>
  <si>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</si>
  <si>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</si>
  <si>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</si>
  <si>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</si>
  <si>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</si>
  <si>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</si>
  <si>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</si>
  <si>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</si>
  <si>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</si>
  <si>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</si>
  <si>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</si>
  <si>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</si>
  <si>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</si>
  <si>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</si>
  <si>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</si>
  <si>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</si>
  <si>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</si>
  <si>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</si>
  <si>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</si>
  <si>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</si>
  <si>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</si>
  <si>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</si>
  <si>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</si>
  <si>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</si>
  <si>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</si>
  <si>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</si>
  <si>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</si>
  <si>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</si>
  <si>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</si>
  <si>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</si>
  <si>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</si>
  <si>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</si>
  <si>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</si>
  <si>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</si>
  <si>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</si>
  <si>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</si>
  <si>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</si>
  <si>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</si>
  <si>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</si>
  <si>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</si>
  <si>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</si>
  <si>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</si>
  <si>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</si>
  <si>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</si>
  <si>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</si>
  <si>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</si>
  <si>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</si>
  <si>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</si>
  <si>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</si>
  <si>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</si>
  <si>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</si>
  <si>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</si>
  <si>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</si>
  <si>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</si>
  <si>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</si>
  <si>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</si>
  <si>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</si>
  <si>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</si>
  <si>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</si>
  <si>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</si>
  <si>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</si>
  <si>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</si>
  <si>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</si>
  <si>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</si>
  <si>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</si>
  <si>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</si>
  <si>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</si>
  <si>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</si>
  <si>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</si>
  <si>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</si>
  <si>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</si>
  <si>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</si>
  <si>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</si>
  <si>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</si>
  <si>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</si>
  <si>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</si>
  <si>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</si>
  <si>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</si>
  <si>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</si>
  <si>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</si>
  <si>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</si>
  <si>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</si>
  <si>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</si>
  <si>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</si>
  <si>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</si>
  <si>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</si>
  <si>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</si>
  <si>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</si>
  <si>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</si>
  <si>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</si>
  <si>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</si>
  <si>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</si>
  <si>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</si>
  <si>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</si>
  <si>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</si>
  <si>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</si>
  <si>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</si>
  <si>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</si>
  <si>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</si>
  <si>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</si>
  <si>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</si>
  <si>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</si>
  <si>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</si>
  <si>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</si>
  <si>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</si>
  <si>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</si>
  <si>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</si>
  <si>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</si>
  <si>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</si>
  <si>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</si>
  <si>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</si>
  <si>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</si>
  <si>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</si>
  <si>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</si>
  <si>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</si>
  <si>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</si>
  <si>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</si>
  <si>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</si>
  <si>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</si>
  <si>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</si>
  <si>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</si>
  <si>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</si>
  <si>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</si>
  <si>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</si>
  <si>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</si>
  <si>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</si>
  <si>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</si>
  <si>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</si>
  <si>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</si>
  <si>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</si>
  <si>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</si>
  <si>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</si>
  <si>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</si>
  <si>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</si>
  <si>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</si>
  <si>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</si>
  <si>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</si>
  <si>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</si>
  <si>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</si>
  <si>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</si>
  <si>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</si>
  <si>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</si>
  <si>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</si>
  <si>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</si>
  <si>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</si>
  <si>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</si>
  <si>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</si>
  <si>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</si>
  <si>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</si>
  <si>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</si>
  <si>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</si>
  <si>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</si>
  <si>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</si>
  <si>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</si>
  <si>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</si>
  <si>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</si>
  <si>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</si>
  <si>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</si>
  <si>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</si>
  <si>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</si>
  <si>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</si>
  <si>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</si>
  <si>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</si>
  <si>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</si>
  <si>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</si>
  <si>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</si>
  <si>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</si>
  <si>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</si>
  <si>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</si>
  <si>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</si>
  <si>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</si>
  <si>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</si>
  <si>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</si>
  <si>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</si>
  <si>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</si>
  <si>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</si>
  <si>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</si>
  <si>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</si>
  <si>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</si>
  <si>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</si>
  <si>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</si>
  <si>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</si>
  <si>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</si>
  <si>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</si>
  <si>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</si>
  <si>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</si>
  <si>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</si>
  <si>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</si>
  <si>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</si>
  <si>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</si>
  <si>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</si>
  <si>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</si>
  <si>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</si>
  <si>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</si>
  <si>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</si>
  <si>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</si>
  <si>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</si>
  <si>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</si>
  <si>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</si>
  <si>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</si>
  <si>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</si>
  <si>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</si>
  <si>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</si>
  <si>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</si>
  <si>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</si>
  <si>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</si>
  <si>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</si>
  <si>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</si>
  <si>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</si>
  <si>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</si>
  <si>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</si>
  <si>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</si>
  <si>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</si>
  <si>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</si>
  <si>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</si>
  <si>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</si>
  <si>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</si>
  <si>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</si>
  <si>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</si>
  <si>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</si>
  <si>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</si>
  <si>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</si>
  <si>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</si>
  <si>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</si>
  <si>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</si>
  <si>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</si>
  <si>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</si>
  <si>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</si>
  <si>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</si>
  <si>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</si>
  <si>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</si>
  <si>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</si>
  <si>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</si>
  <si>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</si>
  <si>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</si>
  <si>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</si>
  <si>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</si>
  <si>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</si>
  <si>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</si>
  <si>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</si>
  <si>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</si>
  <si>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</si>
  <si>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</si>
  <si>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</si>
  <si>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</si>
  <si>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</si>
  <si>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</si>
  <si>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</si>
  <si>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</si>
  <si>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</si>
  <si>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</si>
  <si>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</si>
  <si>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</si>
  <si>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</si>
  <si>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</si>
  <si>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</si>
  <si>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</si>
  <si>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</si>
  <si>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</si>
  <si>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</si>
  <si>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</si>
  <si>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</si>
  <si>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</si>
  <si>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</si>
  <si>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</si>
  <si>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</si>
  <si>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</si>
  <si>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</si>
  <si>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</si>
  <si>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</si>
  <si>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</si>
  <si>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</si>
  <si>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</si>
  <si>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</si>
  <si>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</si>
  <si>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</si>
  <si>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</si>
  <si>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</si>
  <si>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</si>
  <si>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</si>
  <si>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</si>
  <si>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</si>
  <si>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</si>
  <si>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</si>
  <si>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</si>
  <si>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</si>
  <si>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</si>
  <si>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</si>
  <si>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</si>
  <si>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</si>
  <si>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</si>
  <si>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</si>
  <si>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</si>
  <si>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</si>
  <si>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</si>
  <si>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</si>
  <si>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</si>
  <si>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</si>
  <si>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</si>
  <si>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</si>
  <si>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</si>
  <si>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</si>
  <si>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</si>
  <si>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</si>
  <si>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</si>
  <si>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</si>
  <si>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</si>
  <si>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</si>
  <si>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</si>
  <si>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</si>
  <si>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</si>
  <si>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</si>
  <si>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</si>
  <si>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</si>
  <si>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</si>
  <si>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</si>
  <si>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</si>
  <si>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</si>
  <si>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</si>
  <si>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</si>
  <si>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</si>
  <si>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</si>
  <si>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</si>
  <si>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</si>
  <si>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</si>
  <si>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</si>
  <si>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</si>
  <si>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</si>
  <si>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</si>
  <si>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</si>
  <si>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</si>
  <si>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</si>
  <si>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</si>
  <si>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</si>
  <si>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</si>
  <si>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</si>
  <si>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</si>
  <si>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</si>
  <si>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</si>
  <si>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</si>
  <si>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</si>
  <si>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</si>
  <si>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</si>
  <si>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</si>
  <si>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</si>
  <si>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</si>
  <si>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</si>
  <si>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</si>
  <si>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</si>
  <si>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</si>
  <si>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</si>
  <si>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</si>
  <si>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</si>
  <si>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</si>
  <si>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</si>
  <si>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</si>
  <si>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</si>
  <si>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</si>
  <si>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</si>
  <si>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</si>
  <si>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</si>
  <si>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</si>
  <si>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</si>
  <si>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</si>
  <si>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</si>
  <si>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</si>
  <si>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</si>
  <si>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</si>
  <si>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</si>
  <si>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</si>
  <si>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</si>
  <si>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</si>
  <si>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</si>
  <si>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</si>
  <si>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</si>
  <si>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</si>
  <si>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</si>
  <si>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</si>
  <si>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</si>
  <si>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</si>
  <si>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</si>
  <si>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</si>
  <si>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</si>
  <si>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</si>
  <si>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</si>
  <si>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</si>
  <si>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</si>
  <si>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</si>
  <si>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</si>
  <si>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</si>
  <si>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</si>
  <si>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</si>
  <si>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</si>
  <si>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</si>
  <si>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</si>
  <si>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</si>
  <si>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</si>
  <si>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</si>
  <si>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</si>
  <si>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</si>
  <si>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</si>
  <si>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</si>
  <si>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</si>
  <si>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</si>
  <si>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</si>
  <si>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</si>
  <si>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</si>
  <si>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</si>
  <si>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</si>
  <si>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</si>
  <si>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</si>
  <si>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</si>
  <si>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</si>
  <si>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</si>
  <si>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</si>
  <si>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</si>
  <si>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</si>
  <si>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</si>
  <si>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</si>
  <si>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</si>
  <si>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</si>
  <si>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</si>
  <si>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</si>
  <si>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</si>
  <si>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</si>
  <si>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</si>
  <si>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</si>
  <si>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</si>
  <si>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</si>
  <si>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</si>
  <si>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</si>
  <si>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</si>
  <si>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</si>
  <si>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</si>
  <si>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</si>
  <si>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</si>
  <si>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</si>
  <si>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</si>
  <si>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</si>
  <si>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</si>
  <si>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</si>
  <si>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</si>
  <si>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</si>
  <si>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</si>
  <si>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</si>
  <si>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</si>
  <si>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</si>
  <si>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</si>
  <si>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</si>
  <si>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</si>
  <si>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</si>
  <si>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</si>
  <si>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</si>
  <si>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</si>
  <si>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</si>
  <si>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</si>
  <si>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</si>
  <si>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</si>
  <si>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</si>
  <si>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</si>
  <si>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</si>
  <si>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</si>
  <si>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</si>
  <si>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</si>
  <si>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</si>
  <si>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</si>
  <si>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</si>
  <si>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</si>
  <si>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</si>
  <si>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</si>
  <si>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</si>
  <si>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</si>
  <si>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</si>
  <si>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</si>
  <si>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</si>
  <si>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</si>
  <si>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</si>
  <si>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</si>
  <si>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</si>
  <si>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</si>
  <si>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</si>
  <si>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</si>
  <si>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</si>
  <si>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</si>
  <si>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</si>
  <si>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</si>
  <si>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</si>
  <si>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</si>
  <si>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</si>
  <si>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</si>
  <si>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</si>
  <si>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</si>
  <si>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</si>
  <si>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</si>
  <si>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</si>
  <si>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</si>
  <si>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</si>
  <si>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</si>
  <si>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</si>
  <si>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</si>
  <si>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</si>
  <si>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</si>
  <si>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</si>
  <si>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</si>
  <si>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</si>
  <si>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</si>
  <si>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</si>
  <si>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</si>
  <si>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</si>
  <si>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</si>
  <si>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</si>
  <si>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</si>
  <si>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</si>
  <si>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</si>
  <si>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</si>
  <si>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</si>
  <si>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</si>
  <si>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</si>
  <si>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</si>
  <si>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</si>
  <si>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</si>
  <si>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</si>
  <si>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</si>
  <si>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</si>
  <si>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</si>
  <si>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</si>
  <si>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</si>
  <si>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</si>
  <si>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</si>
  <si>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</si>
  <si>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</si>
  <si>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</si>
  <si>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</si>
  <si>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</si>
  <si>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</si>
  <si>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</si>
  <si>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</si>
  <si>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</si>
  <si>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</si>
  <si>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</si>
  <si>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</si>
  <si>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</si>
  <si>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</si>
  <si>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</si>
  <si>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</si>
  <si>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</si>
  <si>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</si>
  <si>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</si>
  <si>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</si>
  <si>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</si>
  <si>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</si>
  <si>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</si>
  <si>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</si>
  <si>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</si>
  <si>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</si>
  <si>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</si>
  <si>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</si>
  <si>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</si>
  <si>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</si>
  <si>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</si>
  <si>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</si>
  <si>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</si>
  <si>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</si>
  <si>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</si>
  <si>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</si>
  <si>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</si>
  <si>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</si>
  <si>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</si>
  <si>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</si>
  <si>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</si>
  <si>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</si>
  <si>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</si>
  <si>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</si>
  <si>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</si>
  <si>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</si>
  <si>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</si>
  <si>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</si>
  <si>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</si>
  <si>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</si>
  <si>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</si>
  <si>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</si>
  <si>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</si>
  <si>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</si>
  <si>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</si>
  <si>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</si>
  <si>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</si>
  <si>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</si>
  <si>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</si>
  <si>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</si>
  <si>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</si>
  <si>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</si>
  <si>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</si>
  <si>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</si>
  <si>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</si>
  <si>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</si>
  <si>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</si>
  <si>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</si>
  <si>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</si>
  <si>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</si>
  <si>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</si>
  <si>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</si>
  <si>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</si>
  <si>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</si>
  <si>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</si>
  <si>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</si>
  <si>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</si>
  <si>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</si>
  <si>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</si>
  <si>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</si>
  <si>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</si>
  <si>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</si>
  <si>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</si>
  <si>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</si>
  <si>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</si>
  <si>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</si>
  <si>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</si>
  <si>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</si>
  <si>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</si>
  <si>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</si>
  <si>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</si>
  <si>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</si>
  <si>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</si>
  <si>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</si>
  <si>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</si>
  <si>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</si>
  <si>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</si>
  <si>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</si>
  <si>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</si>
  <si>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</si>
  <si>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</si>
  <si>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</si>
  <si>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</si>
  <si>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</si>
  <si>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</si>
  <si>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</si>
  <si>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</si>
  <si>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</si>
  <si>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</si>
  <si>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</si>
  <si>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</si>
  <si>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</si>
  <si>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</si>
  <si>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</si>
  <si>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</si>
  <si>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</si>
  <si>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</si>
  <si>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</si>
  <si>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</si>
  <si>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</si>
  <si>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</si>
  <si>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</si>
  <si>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</si>
  <si>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</si>
  <si>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</si>
  <si>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</si>
  <si>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</si>
  <si>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</si>
  <si>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</si>
  <si>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</si>
  <si>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</si>
  <si>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</si>
  <si>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</si>
  <si>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</si>
  <si>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</si>
  <si>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</si>
  <si>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</si>
  <si>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</si>
  <si>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</si>
  <si>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</si>
  <si>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01.01.2023</t>
  </si>
  <si>
    <t>31.12.2023</t>
  </si>
  <si>
    <t>03.11.2022 20:24:11</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</si>
  <si>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</si>
  <si>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</si>
  <si>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</si>
  <si>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</si>
  <si>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</si>
  <si>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</si>
  <si>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</si>
  <si>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</si>
  <si>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</si>
  <si>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</si>
  <si>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</si>
  <si>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</si>
  <si>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</si>
  <si>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</si>
  <si>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</si>
  <si>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</si>
  <si>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</si>
  <si>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</si>
  <si>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</si>
  <si>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</si>
  <si>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</si>
  <si>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</si>
  <si>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</si>
  <si>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</si>
  <si>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</si>
  <si>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</si>
  <si>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</si>
  <si>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</si>
  <si>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</si>
  <si>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</si>
  <si>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</si>
  <si>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</si>
  <si>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</si>
  <si>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</si>
  <si>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</si>
  <si>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</si>
  <si>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</si>
  <si>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</si>
  <si>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</si>
  <si>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</si>
  <si>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</si>
  <si>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</si>
  <si>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</si>
  <si>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</si>
  <si>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</si>
  <si>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</si>
  <si>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</si>
  <si>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</si>
  <si>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</si>
  <si>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</si>
  <si>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</si>
  <si>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</si>
  <si>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</si>
  <si>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</si>
  <si>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</si>
  <si>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</si>
  <si>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</si>
  <si>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</si>
  <si>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</si>
  <si>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</si>
  <si>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</si>
  <si>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</si>
  <si>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</si>
  <si>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</si>
  <si>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</si>
  <si>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</si>
  <si>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</si>
  <si>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</si>
  <si>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</si>
  <si>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</si>
  <si>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</si>
  <si>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</si>
  <si>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</si>
  <si>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</si>
  <si>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</si>
  <si>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</si>
  <si>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</si>
  <si>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</si>
  <si>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</si>
  <si>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</si>
  <si>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26508783</t>
  </si>
  <si>
    <t>АО "КОМЗ"</t>
  </si>
  <si>
    <t>1660004229</t>
  </si>
  <si>
    <t>166001001</t>
  </si>
  <si>
    <t>26406031</t>
  </si>
  <si>
    <t>АО "Казанский жировой комбинат"</t>
  </si>
  <si>
    <t>1624004583</t>
  </si>
  <si>
    <t>162401001</t>
  </si>
  <si>
    <t>26322530</t>
  </si>
  <si>
    <t>АО "Казанькомпрессормаш"</t>
  </si>
  <si>
    <t>1660004878</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</si>
  <si>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</si>
  <si>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</si>
  <si>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</si>
  <si>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</si>
  <si>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</si>
  <si>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</si>
  <si>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</si>
  <si>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</si>
  <si>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</si>
  <si>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</si>
  <si>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</si>
  <si>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</si>
  <si>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</si>
  <si>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</si>
  <si>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162601001</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</si>
  <si>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</si>
  <si>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</si>
  <si>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</si>
  <si>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</si>
  <si>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</si>
  <si>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</si>
  <si>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</si>
  <si>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</si>
  <si>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</si>
  <si>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</si>
  <si>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</si>
  <si>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</si>
  <si>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</si>
  <si>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168150001</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</si>
  <si>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</si>
  <si>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</si>
  <si>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</si>
  <si>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</si>
  <si>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</si>
  <si>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</si>
  <si>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</si>
  <si>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</si>
  <si>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</si>
  <si>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</si>
  <si>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</si>
  <si>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</si>
  <si>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</si>
  <si>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</si>
  <si>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</si>
  <si>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</si>
  <si>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</si>
  <si>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</si>
  <si>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</si>
  <si>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</si>
  <si>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</si>
  <si>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</si>
  <si>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</si>
  <si>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</si>
  <si>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</si>
  <si>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</si>
  <si>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</si>
  <si>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</si>
  <si>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</si>
  <si>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</si>
  <si>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</si>
  <si>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</si>
  <si>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</si>
  <si>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</si>
  <si>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</si>
  <si>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</si>
  <si>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</si>
  <si>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</si>
  <si>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</si>
  <si>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</si>
  <si>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</si>
  <si>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</si>
  <si>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</si>
  <si>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</si>
  <si>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</si>
  <si>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</si>
  <si>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</si>
  <si>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</si>
  <si>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</si>
  <si>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</si>
  <si>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</si>
  <si>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</si>
  <si>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</si>
  <si>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</si>
  <si>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</si>
  <si>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</si>
  <si>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</si>
  <si>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</si>
  <si>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</si>
  <si>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</si>
  <si>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</si>
  <si>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</si>
  <si>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</si>
  <si>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</si>
  <si>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</si>
  <si>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</si>
  <si>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</si>
  <si>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</si>
  <si>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</si>
  <si>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</si>
  <si>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</si>
  <si>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</si>
  <si>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</si>
  <si>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</si>
  <si>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</si>
  <si>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</si>
  <si>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</si>
  <si>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</si>
  <si>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</si>
  <si>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</si>
  <si>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</si>
  <si>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</si>
  <si>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</si>
  <si>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</si>
  <si>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</si>
  <si>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</si>
  <si>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</si>
  <si>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</si>
  <si>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</si>
  <si>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</si>
  <si>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</si>
  <si>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</si>
  <si>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</si>
  <si>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</si>
  <si>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</si>
  <si>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</si>
  <si>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</si>
  <si>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</si>
  <si>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</si>
  <si>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</si>
  <si>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</si>
  <si>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</si>
  <si>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</si>
  <si>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</si>
  <si>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</si>
  <si>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</si>
  <si>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</si>
  <si>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</si>
  <si>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</si>
  <si>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</si>
  <si>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</si>
  <si>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</si>
  <si>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</si>
  <si>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</si>
  <si>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</si>
  <si>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</si>
  <si>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</si>
  <si>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</si>
  <si>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</si>
  <si>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</si>
  <si>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</si>
  <si>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</si>
  <si>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</si>
  <si>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</si>
  <si>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</si>
  <si>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31503625</t>
  </si>
  <si>
    <t>МКП "Водоканал"</t>
  </si>
  <si>
    <t>1651088938</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</si>
  <si>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</si>
  <si>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</si>
  <si>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</si>
  <si>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</si>
  <si>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</si>
  <si>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</si>
  <si>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</si>
  <si>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</si>
  <si>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</si>
  <si>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</si>
  <si>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</si>
  <si>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</si>
  <si>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</si>
  <si>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</si>
  <si>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</si>
  <si>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</si>
  <si>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</si>
  <si>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</si>
  <si>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</si>
  <si>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</si>
  <si>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</si>
  <si>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</si>
  <si>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</si>
  <si>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</si>
  <si>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</si>
  <si>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</si>
  <si>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</si>
  <si>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</si>
  <si>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</si>
  <si>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</si>
  <si>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</si>
  <si>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</si>
  <si>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</si>
  <si>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</si>
  <si>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</si>
  <si>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</si>
  <si>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</si>
  <si>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</si>
  <si>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</si>
  <si>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</si>
  <si>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</si>
  <si>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</si>
  <si>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</si>
  <si>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</si>
  <si>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27840693</t>
  </si>
  <si>
    <t>МУП "Уют"</t>
  </si>
  <si>
    <t>1622006909</t>
  </si>
  <si>
    <t>11-03-2012 00:00:00</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</si>
  <si>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</si>
  <si>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</si>
  <si>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</si>
  <si>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</si>
  <si>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</si>
  <si>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</si>
  <si>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</si>
  <si>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</si>
  <si>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</si>
  <si>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</si>
  <si>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</si>
  <si>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</si>
  <si>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</si>
  <si>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</si>
  <si>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</si>
  <si>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</si>
  <si>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</si>
  <si>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</si>
  <si>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</si>
  <si>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</si>
  <si>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</si>
  <si>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</si>
  <si>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</si>
  <si>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</si>
  <si>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</si>
  <si>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</si>
  <si>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</si>
  <si>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</si>
  <si>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</si>
  <si>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</si>
  <si>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</si>
  <si>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</si>
  <si>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</si>
  <si>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</si>
  <si>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</si>
  <si>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</si>
  <si>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</si>
  <si>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</si>
  <si>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</si>
  <si>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</si>
  <si>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</si>
  <si>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</si>
  <si>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</si>
  <si>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</si>
  <si>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</si>
  <si>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</si>
  <si>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</si>
  <si>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</si>
  <si>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</si>
  <si>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</si>
  <si>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</si>
  <si>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</si>
  <si>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</si>
  <si>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</si>
  <si>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</si>
  <si>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</si>
  <si>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</si>
  <si>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</si>
  <si>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</si>
  <si>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</si>
  <si>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</si>
  <si>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</si>
  <si>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</si>
  <si>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</si>
  <si>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</si>
  <si>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</si>
  <si>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</si>
  <si>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</si>
  <si>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</si>
  <si>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</si>
  <si>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</si>
  <si>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</si>
  <si>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</si>
  <si>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</si>
  <si>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</si>
  <si>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</si>
  <si>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</si>
  <si>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</si>
  <si>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</si>
  <si>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</si>
  <si>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</si>
  <si>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</si>
  <si>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</si>
  <si>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</si>
  <si>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</si>
  <si>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</si>
  <si>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</si>
  <si>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</si>
  <si>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</si>
  <si>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</si>
  <si>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</si>
  <si>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</si>
  <si>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</si>
  <si>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</si>
  <si>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</si>
  <si>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</si>
  <si>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</si>
  <si>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</si>
  <si>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</si>
  <si>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</si>
  <si>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</si>
  <si>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</si>
  <si>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</si>
  <si>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</si>
  <si>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</si>
  <si>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</si>
  <si>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</si>
  <si>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</si>
  <si>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</si>
  <si>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</si>
  <si>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</si>
  <si>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</si>
  <si>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</si>
  <si>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165001001</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</si>
  <si>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</si>
  <si>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</si>
  <si>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</si>
  <si>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</si>
  <si>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</si>
  <si>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</si>
  <si>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</si>
  <si>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</si>
  <si>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</si>
  <si>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</si>
  <si>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</si>
  <si>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</si>
  <si>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</si>
  <si>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</si>
  <si>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</si>
  <si>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</si>
  <si>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31560472</t>
  </si>
  <si>
    <t>ООО "Казэнергоцентр"</t>
  </si>
  <si>
    <t>1655282333</t>
  </si>
  <si>
    <t>26824663</t>
  </si>
  <si>
    <t>ООО "КамгэсЗЯБ"</t>
  </si>
  <si>
    <t>1650220799</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</si>
  <si>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</si>
  <si>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</si>
  <si>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</si>
  <si>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</si>
  <si>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</si>
  <si>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</si>
  <si>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</si>
  <si>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</si>
  <si>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</si>
  <si>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</si>
  <si>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</si>
  <si>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</si>
  <si>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</si>
  <si>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</si>
  <si>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</si>
  <si>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</si>
  <si>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</si>
  <si>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</si>
  <si>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</si>
  <si>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</si>
  <si>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</si>
  <si>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</si>
  <si>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</si>
  <si>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</si>
  <si>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</si>
  <si>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</si>
  <si>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</si>
  <si>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</si>
  <si>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</si>
  <si>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</si>
  <si>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</si>
  <si>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</si>
  <si>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</si>
  <si>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</si>
  <si>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</si>
  <si>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</si>
  <si>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</si>
  <si>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</si>
  <si>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</si>
  <si>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</si>
  <si>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</si>
  <si>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</si>
  <si>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</si>
  <si>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</si>
  <si>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</si>
  <si>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</si>
  <si>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</si>
  <si>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</si>
  <si>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</si>
  <si>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</si>
  <si>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</si>
  <si>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</si>
  <si>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</si>
  <si>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</si>
  <si>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</si>
  <si>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</si>
  <si>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</si>
  <si>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</si>
  <si>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</si>
  <si>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</si>
  <si>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</si>
  <si>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</si>
  <si>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</si>
  <si>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</si>
  <si>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</si>
  <si>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</si>
  <si>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</si>
  <si>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</si>
  <si>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</si>
  <si>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</si>
  <si>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31439881</t>
  </si>
  <si>
    <t>ООО "РегНефтеТорг-7"</t>
  </si>
  <si>
    <t>1655398641</t>
  </si>
  <si>
    <t>14-02-2018 00:00:00</t>
  </si>
  <si>
    <t>31243870</t>
  </si>
  <si>
    <t>ООО "СК-16"</t>
  </si>
  <si>
    <t>1658159338</t>
  </si>
  <si>
    <t>01-10-2014 00:00:00</t>
  </si>
  <si>
    <t>26354446</t>
  </si>
  <si>
    <t>ООО "СКП "Татнефть-Ак Барс"</t>
  </si>
  <si>
    <t>1655085014</t>
  </si>
  <si>
    <t>31594265</t>
  </si>
  <si>
    <t>ООО "СМУ-ТЕХСТРОЙ"</t>
  </si>
  <si>
    <t>1661040854</t>
  </si>
  <si>
    <t>168601001</t>
  </si>
  <si>
    <t>31423166</t>
  </si>
  <si>
    <t>ООО "СТК КОМПЛЕКТ"</t>
  </si>
  <si>
    <t>1659188444</t>
  </si>
  <si>
    <t>12-02-2018 00:00:00</t>
  </si>
  <si>
    <t>31633518</t>
  </si>
  <si>
    <t>ООО "СмартРесурс"</t>
  </si>
  <si>
    <t>1655406532</t>
  </si>
  <si>
    <t>26354364</t>
  </si>
  <si>
    <t>ООО "Спасские коммунальные сети"</t>
  </si>
  <si>
    <t>1637005369</t>
  </si>
  <si>
    <t>163701001</t>
  </si>
  <si>
    <t>31608077</t>
  </si>
  <si>
    <t>ООО "Строймастер"</t>
  </si>
  <si>
    <t>1684003288</t>
  </si>
  <si>
    <t>168401001</t>
  </si>
  <si>
    <t>31509043</t>
  </si>
  <si>
    <t>ООО "ТГ"</t>
  </si>
  <si>
    <t>1659216451</t>
  </si>
  <si>
    <t>31317287</t>
  </si>
  <si>
    <t>ООО "ТЕПЛОГАРАНТ"</t>
  </si>
  <si>
    <t>1655418400</t>
  </si>
  <si>
    <t>31293680</t>
  </si>
  <si>
    <t>ООО "ТТК"</t>
  </si>
  <si>
    <t>1659186172</t>
  </si>
  <si>
    <t>31558293</t>
  </si>
  <si>
    <t>ООО "ТаграС-ЭнергоСервис"</t>
  </si>
  <si>
    <t>1644031472</t>
  </si>
  <si>
    <t>31060076</t>
  </si>
  <si>
    <t>ООО "Татинтек"</t>
  </si>
  <si>
    <t>1644055843</t>
  </si>
  <si>
    <t>31458245</t>
  </si>
  <si>
    <t>ООО "Тепло"</t>
  </si>
  <si>
    <t>1656109973</t>
  </si>
  <si>
    <t>26354324</t>
  </si>
  <si>
    <t>ООО "Тепло-Сервис"</t>
  </si>
  <si>
    <t>1609010695</t>
  </si>
  <si>
    <t>28423143</t>
  </si>
  <si>
    <t>ООО "Тепло-Энергосервис+"</t>
  </si>
  <si>
    <t>1644067711</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</si>
  <si>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</si>
  <si>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</si>
  <si>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</si>
  <si>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</si>
  <si>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</si>
  <si>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</si>
  <si>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</si>
  <si>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</si>
  <si>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</si>
  <si>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</si>
  <si>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</si>
  <si>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</si>
  <si>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</si>
  <si>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</si>
  <si>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</si>
  <si>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</si>
  <si>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</si>
  <si>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</si>
  <si>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</si>
  <si>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</si>
  <si>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</si>
  <si>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</si>
  <si>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</si>
  <si>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</si>
  <si>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</si>
  <si>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</si>
  <si>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</si>
  <si>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</si>
  <si>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</si>
  <si>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</si>
  <si>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</si>
  <si>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</si>
  <si>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</si>
  <si>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</si>
  <si>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</si>
  <si>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</si>
  <si>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</si>
  <si>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</si>
  <si>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</si>
  <si>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</si>
  <si>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31628080</t>
  </si>
  <si>
    <t>ООО "ТрансЭнерго"</t>
  </si>
  <si>
    <t>1683008413</t>
  </si>
  <si>
    <t>168301001</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</si>
  <si>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</si>
  <si>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</si>
  <si>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</si>
  <si>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</si>
  <si>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</si>
  <si>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</si>
  <si>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</si>
  <si>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</si>
  <si>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</si>
  <si>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</si>
  <si>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</si>
  <si>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</si>
  <si>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</si>
  <si>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</si>
  <si>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</si>
  <si>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</si>
  <si>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</si>
  <si>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</si>
  <si>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</si>
  <si>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</si>
  <si>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</si>
  <si>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</si>
  <si>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</si>
  <si>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</si>
  <si>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</si>
  <si>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</si>
  <si>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</si>
  <si>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</si>
  <si>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</si>
  <si>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</si>
  <si>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</si>
  <si>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</si>
  <si>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</si>
  <si>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</si>
  <si>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</si>
  <si>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</si>
  <si>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</si>
  <si>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</si>
  <si>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</si>
  <si>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</si>
  <si>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</si>
  <si>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</si>
  <si>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</si>
  <si>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</si>
  <si>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</si>
  <si>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</si>
  <si>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</si>
  <si>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</si>
  <si>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</si>
  <si>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</si>
  <si>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</si>
  <si>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</si>
  <si>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</si>
  <si>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</si>
  <si>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31605557</t>
  </si>
  <si>
    <t>Общество с ограниченной ответственностью Управляющая компания "ВМ-Сервис"</t>
  </si>
  <si>
    <t>1639060573</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</si>
  <si>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</si>
  <si>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</si>
  <si>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</si>
  <si>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</si>
  <si>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</si>
  <si>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</si>
  <si>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</si>
  <si>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</si>
  <si>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</si>
  <si>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</si>
  <si>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</si>
  <si>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</si>
  <si>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</si>
  <si>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</si>
  <si>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</si>
  <si>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</si>
  <si>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</si>
  <si>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</si>
  <si>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</si>
  <si>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</si>
  <si>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</si>
  <si>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</si>
  <si>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</si>
  <si>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</si>
  <si>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</si>
  <si>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</si>
  <si>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</si>
  <si>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</si>
  <si>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</si>
  <si>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</si>
  <si>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</si>
  <si>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</si>
  <si>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</si>
  <si>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</si>
  <si>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</si>
  <si>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</si>
  <si>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</si>
  <si>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29648390</t>
  </si>
  <si>
    <t>ФГБУН "Федеральный исследовательский центр " Казанский научный центр Российской академии наук (ФИЦ КазНЦ РАН)</t>
  </si>
  <si>
    <t>1655022127</t>
  </si>
  <si>
    <t>26354459</t>
  </si>
  <si>
    <t>ФКП "Казанский государственный казенный пороховой завод"</t>
  </si>
  <si>
    <t>1656025681</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</si>
  <si>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</si>
  <si>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</si>
  <si>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</si>
  <si>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</si>
  <si>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</si>
  <si>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</si>
  <si>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</si>
  <si>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</si>
  <si>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</si>
  <si>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</si>
  <si>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</si>
  <si>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</si>
  <si>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</si>
  <si>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</si>
  <si>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</si>
  <si>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</si>
  <si>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</si>
  <si>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</si>
  <si>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</si>
  <si>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</si>
  <si>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28.10.2022</t>
  </si>
  <si>
    <t>№6351/05-02 (Вх.№9729)</t>
  </si>
  <si>
    <t>420021, Казань, ул. Габдуллы Тукая, 162</t>
  </si>
  <si>
    <t>Абдулхаков Рустам Рифгатович</t>
  </si>
  <si>
    <t>Камалова Эльвира Салиховна</t>
  </si>
  <si>
    <t>начальник ПФО</t>
  </si>
  <si>
    <t>(843)2111296</t>
  </si>
  <si>
    <t>pfo-kazenergo@mail.ru</t>
  </si>
  <si>
    <t>О</t>
  </si>
  <si>
    <t>Город Казань, Город Казань (92701000);</t>
  </si>
  <si>
    <t>Производство тепловой энергии. Некомбинированная выработка; Передача. Тепловая энергия; Сбыт. Тепловая энергия</t>
  </si>
  <si>
    <t>Тариф на тепловую энергию (мощность), поставляемую Акционерным обществом "Казэнерго" потребителям от источника, расположенного по адресу: г.Казань, ул. Толстого,39</t>
  </si>
  <si>
    <t>30.06.2023</t>
  </si>
  <si>
    <t>01.07.2023</t>
  </si>
  <si>
    <t>https://portal.eias.ru/Portal/DownloadPage.aspx?type=12&amp;guid=b968570b-25c9-4bfb-b0ab-3ddadc6664e5</t>
  </si>
  <si>
    <t>Результаты проведения закупки, заключенные договоры</t>
  </si>
  <si>
    <t>Сведения о правовых актах, регламентирующих правила закупки(положение о закупках) в организации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</si>
</sst>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6"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4" fontId="4" fillId="0" borderId="0" applyFont="0" applyFill="0" applyBorder="0" applyAlignment="0" applyProtection="0"/>
    <xf numFmtId="168" fontId="6" fillId="2" borderId="0">
      <protection locked="0"/>
    </xf>
    <xf numFmtId="0" fontId="15" fillId="0" borderId="0" applyFill="0" applyBorder="0" applyProtection="0">
      <alignment vertical="center"/>
    </xf>
    <xf numFmtId="165" fontId="6" fillId="2" borderId="0">
      <protection locked="0"/>
    </xf>
    <xf numFmtId="169"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5">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7" fontId="6" fillId="0" borderId="5" xfId="54" applyNumberFormat="1" applyFont="1" applyFill="1" applyBorder="1" applyAlignment="1" applyProtection="1">
      <alignment horizontal="center" vertical="center" wrapText="1"/>
    </xf>
    <xf numFmtId="167"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5"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5" fontId="6" fillId="0" borderId="5" xfId="30" applyNumberFormat="1" applyFont="1" applyFill="1" applyBorder="1" applyAlignment="1" applyProtection="1">
      <alignment horizontal="right" vertical="center" wrapText="1"/>
    </xf>
    <xf numFmtId="165"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5"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6"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69" fillId="9"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49" fontId="69" fillId="2" borderId="5" xfId="30" applyNumberFormat="1" applyFont="1" applyFill="1" applyBorder="1" applyAlignment="1" applyProtection="1">
      <alignment horizontal="left" vertical="center" wrapText="1"/>
      <protection locked="0"/>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7" fontId="6" fillId="0" borderId="13" xfId="54" applyNumberFormat="1" applyFont="1" applyFill="1" applyBorder="1" applyAlignment="1" applyProtection="1">
      <alignment horizontal="center" vertical="center" wrapText="1"/>
    </xf>
    <xf numFmtId="167" fontId="6" fillId="0" borderId="14" xfId="54" applyNumberFormat="1" applyFont="1" applyFill="1" applyBorder="1" applyAlignment="1" applyProtection="1">
      <alignment horizontal="center" vertical="center" wrapText="1"/>
    </xf>
    <xf numFmtId="167"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78</xdr:row>
      <xdr:rowOff>177800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76</xdr:row>
      <xdr:rowOff>9525</xdr:rowOff>
    </xdr:from>
    <xdr:to>
      <xdr:col>3</xdr:col>
      <xdr:colOff>0</xdr:colOff>
      <xdr:row>78</xdr:row>
      <xdr:rowOff>177800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74</xdr:row>
      <xdr:rowOff>117475</xdr:rowOff>
    </xdr:from>
    <xdr:to>
      <xdr:col>3</xdr:col>
      <xdr:colOff>0</xdr:colOff>
      <xdr:row>76</xdr:row>
      <xdr:rowOff>9525</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73</xdr:row>
      <xdr:rowOff>34925</xdr:rowOff>
    </xdr:from>
    <xdr:to>
      <xdr:col>3</xdr:col>
      <xdr:colOff>0</xdr:colOff>
      <xdr:row>74</xdr:row>
      <xdr:rowOff>117475</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72</xdr:row>
      <xdr:rowOff>371475</xdr:rowOff>
    </xdr:from>
    <xdr:to>
      <xdr:col>3</xdr:col>
      <xdr:colOff>0</xdr:colOff>
      <xdr:row>73</xdr:row>
      <xdr:rowOff>34925</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71</xdr:row>
      <xdr:rowOff>422275</xdr:rowOff>
    </xdr:from>
    <xdr:to>
      <xdr:col>3</xdr:col>
      <xdr:colOff>0</xdr:colOff>
      <xdr:row>72</xdr:row>
      <xdr:rowOff>371475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70</xdr:row>
      <xdr:rowOff>149225</xdr:rowOff>
    </xdr:from>
    <xdr:to>
      <xdr:col>3</xdr:col>
      <xdr:colOff>0</xdr:colOff>
      <xdr:row>71</xdr:row>
      <xdr:rowOff>422275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70</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70</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70</xdr:row>
      <xdr:rowOff>180975</xdr:rowOff>
    </xdr:from>
    <xdr:to>
      <xdr:col>1</xdr:col>
      <xdr:colOff>428625</xdr:colOff>
      <xdr:row>71</xdr:row>
      <xdr:rowOff>381000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71</xdr:row>
      <xdr:rowOff>457200</xdr:rowOff>
    </xdr:from>
    <xdr:to>
      <xdr:col>1</xdr:col>
      <xdr:colOff>428625</xdr:colOff>
      <xdr:row>72</xdr:row>
      <xdr:rowOff>342900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72</xdr:row>
      <xdr:rowOff>419100</xdr:rowOff>
    </xdr:from>
    <xdr:to>
      <xdr:col>1</xdr:col>
      <xdr:colOff>428625</xdr:colOff>
      <xdr:row>73</xdr:row>
      <xdr:rowOff>19050</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73</xdr:row>
      <xdr:rowOff>85725</xdr:rowOff>
    </xdr:from>
    <xdr:to>
      <xdr:col>1</xdr:col>
      <xdr:colOff>428625</xdr:colOff>
      <xdr:row>74</xdr:row>
      <xdr:rowOff>85725</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74</xdr:row>
      <xdr:rowOff>180975</xdr:rowOff>
    </xdr:from>
    <xdr:to>
      <xdr:col>1</xdr:col>
      <xdr:colOff>447675</xdr:colOff>
      <xdr:row>75</xdr:row>
      <xdr:rowOff>180975</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76</xdr:row>
      <xdr:rowOff>85725</xdr:rowOff>
    </xdr:from>
    <xdr:to>
      <xdr:col>1</xdr:col>
      <xdr:colOff>457200</xdr:colOff>
      <xdr:row>78</xdr:row>
      <xdr:rowOff>152400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78</xdr:row>
      <xdr:rowOff>209550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hidden="1"/>
        <xdr:cNvGrpSpPr>
          <a:grpSpLocks/>
        </xdr:cNvGrpSpPr>
      </xdr:nvGrpSpPr>
      <xdr:grpSpPr bwMode="auto">
        <a:xfrm>
          <a:off x="12763500" y="39719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38100</xdr:colOff>
      <xdr:row>21</xdr:row>
      <xdr:rowOff>0</xdr:rowOff>
    </xdr:from>
    <xdr:ext cx="190500" cy="190500"/>
    <xdr:grpSp>
      <xdr:nvGrpSpPr>
        <xdr:cNvPr id="7" name="shCalendar" hidden="1"/>
        <xdr:cNvGrpSpPr>
          <a:grpSpLocks/>
        </xdr:cNvGrpSpPr>
      </xdr:nvGrpSpPr>
      <xdr:grpSpPr bwMode="auto">
        <a:xfrm>
          <a:off x="7229475" y="5429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294" t="s">
        <v>717</v>
      </c>
      <c r="M5" s="1294"/>
      <c r="N5" s="1294"/>
      <c r="O5" s="1294"/>
      <c r="P5" s="1294"/>
      <c r="Q5" s="1294"/>
      <c r="R5" s="1294"/>
      <c r="S5" s="1294"/>
      <c r="T5" s="1294"/>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28.10.2022</v>
      </c>
      <c r="P8" s="1301"/>
      <c r="Q8" s="1301"/>
      <c r="R8" s="1301"/>
      <c r="S8" s="1301"/>
      <c r="T8" s="1301"/>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№6351/05-02 (Вх.№9729)</v>
      </c>
      <c r="P9" s="1301"/>
      <c r="Q9" s="1301"/>
      <c r="R9" s="1301"/>
      <c r="S9" s="1301"/>
      <c r="T9" s="1301"/>
      <c r="U9" s="551"/>
      <c r="V9" s="551"/>
      <c r="W9" s="489"/>
      <c r="X9" s="559"/>
      <c r="Y9" s="559"/>
      <c r="Z9" s="559"/>
      <c r="AA9" s="559"/>
      <c r="AB9" s="559"/>
      <c r="AC9" s="559"/>
    </row>
    <row r="10" spans="1:29" s="746" customFormat="1" ht="5.25"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29" s="539" customFormat="1" ht="11.25" hidden="1">
      <c r="A11" s="559"/>
      <c r="B11" s="559"/>
      <c r="C11" s="559"/>
      <c r="D11" s="559"/>
      <c r="E11" s="559"/>
      <c r="F11" s="559"/>
      <c r="G11" s="559"/>
      <c r="H11" s="559"/>
      <c r="L11" s="1295"/>
      <c r="M11" s="1295"/>
      <c r="N11" s="536"/>
      <c r="O11" s="551"/>
      <c r="P11" s="551"/>
      <c r="Q11" s="551"/>
      <c r="R11" s="551"/>
      <c r="S11" s="551"/>
      <c r="T11" s="551"/>
      <c r="U11" s="557" t="s">
        <v>371</v>
      </c>
      <c r="X11" s="559"/>
      <c r="Y11" s="559"/>
      <c r="Z11" s="559"/>
      <c r="AA11" s="559"/>
      <c r="AB11" s="559"/>
      <c r="AC11" s="559"/>
    </row>
    <row r="12" spans="1:29">
      <c r="J12" s="499"/>
      <c r="K12" s="499"/>
      <c r="L12" s="494"/>
      <c r="M12" s="494"/>
      <c r="N12" s="472"/>
      <c r="O12" s="1302"/>
      <c r="P12" s="1302"/>
      <c r="Q12" s="1302"/>
      <c r="R12" s="1302"/>
      <c r="S12" s="1302"/>
      <c r="T12" s="1302"/>
      <c r="U12" s="1302"/>
    </row>
    <row r="13" spans="1:29">
      <c r="J13" s="499"/>
      <c r="K13" s="499"/>
      <c r="L13" s="1227" t="s">
        <v>445</v>
      </c>
      <c r="M13" s="1227"/>
      <c r="N13" s="1227"/>
      <c r="O13" s="1227"/>
      <c r="P13" s="1227"/>
      <c r="Q13" s="1227"/>
      <c r="R13" s="1227"/>
      <c r="S13" s="1227"/>
      <c r="T13" s="1227"/>
      <c r="U13" s="1227"/>
      <c r="V13" s="1227"/>
      <c r="W13" s="1227" t="s">
        <v>446</v>
      </c>
    </row>
    <row r="14" spans="1:29" ht="14.25" customHeight="1">
      <c r="J14" s="499"/>
      <c r="K14" s="499"/>
      <c r="L14" s="1308" t="s">
        <v>91</v>
      </c>
      <c r="M14" s="1308" t="s">
        <v>602</v>
      </c>
      <c r="N14" s="630"/>
      <c r="O14" s="1309" t="s">
        <v>604</v>
      </c>
      <c r="P14" s="1310"/>
      <c r="Q14" s="1310"/>
      <c r="R14" s="1310"/>
      <c r="S14" s="1310"/>
      <c r="T14" s="1311"/>
      <c r="U14" s="1291" t="s">
        <v>339</v>
      </c>
      <c r="V14" s="1305" t="s">
        <v>274</v>
      </c>
      <c r="W14" s="1227"/>
    </row>
    <row r="15" spans="1:29" ht="14.25" customHeight="1">
      <c r="J15" s="499"/>
      <c r="K15" s="499"/>
      <c r="L15" s="1308"/>
      <c r="M15" s="1308"/>
      <c r="N15" s="631"/>
      <c r="O15" s="1314" t="s">
        <v>578</v>
      </c>
      <c r="P15" s="1312" t="s">
        <v>270</v>
      </c>
      <c r="Q15" s="1313"/>
      <c r="R15" s="1288" t="s">
        <v>615</v>
      </c>
      <c r="S15" s="1289"/>
      <c r="T15" s="1290"/>
      <c r="U15" s="1292"/>
      <c r="V15" s="1306"/>
      <c r="W15" s="1227"/>
    </row>
    <row r="16" spans="1:29" ht="33.75" customHeight="1">
      <c r="J16" s="499"/>
      <c r="K16" s="499"/>
      <c r="L16" s="1308"/>
      <c r="M16" s="1308"/>
      <c r="N16" s="632"/>
      <c r="O16" s="1315"/>
      <c r="P16" s="505" t="s">
        <v>579</v>
      </c>
      <c r="Q16" s="505" t="s">
        <v>6</v>
      </c>
      <c r="R16" s="506" t="s">
        <v>273</v>
      </c>
      <c r="S16" s="1303" t="s">
        <v>272</v>
      </c>
      <c r="T16" s="1304"/>
      <c r="U16" s="1293"/>
      <c r="V16" s="1307"/>
      <c r="W16" s="1227"/>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296">
        <f ca="1">OFFSET(S17,0,-1)+1</f>
        <v>7</v>
      </c>
      <c r="T17" s="1296"/>
      <c r="U17" s="617">
        <f ca="1">OFFSET(U17,0,-2)+1</f>
        <v>8</v>
      </c>
      <c r="V17" s="618">
        <f ca="1">OFFSET(V17,0,-1)</f>
        <v>8</v>
      </c>
      <c r="W17" s="617">
        <f ca="1">OFFSET(W17,0,-1)+1</f>
        <v>9</v>
      </c>
    </row>
    <row r="18" spans="1:29" ht="22.5">
      <c r="A18" s="1279">
        <v>1</v>
      </c>
      <c r="B18" s="813"/>
      <c r="C18" s="813"/>
      <c r="D18" s="813"/>
      <c r="E18" s="814"/>
      <c r="F18" s="815"/>
      <c r="G18" s="815"/>
      <c r="H18" s="815"/>
      <c r="I18" s="816"/>
      <c r="J18" s="811"/>
      <c r="K18" s="818"/>
      <c r="L18" s="562" t="e">
        <f ca="1">mergeValue(A18)</f>
        <v>#NAME?</v>
      </c>
      <c r="M18" s="610" t="s">
        <v>19</v>
      </c>
      <c r="N18" s="615"/>
      <c r="O18" s="1280"/>
      <c r="P18" s="1280"/>
      <c r="Q18" s="1280"/>
      <c r="R18" s="1280"/>
      <c r="S18" s="1280"/>
      <c r="T18" s="1280"/>
      <c r="U18" s="1280"/>
      <c r="V18" s="1280"/>
      <c r="W18" s="1129" t="s">
        <v>718</v>
      </c>
      <c r="Y18" s="558"/>
      <c r="Z18" s="558" t="str">
        <f t="shared" ref="Z18:Z31" si="0">IF(M18="","",M18 )</f>
        <v>Наименование тарифа</v>
      </c>
      <c r="AA18" s="558"/>
      <c r="AB18" s="558"/>
      <c r="AC18" s="558"/>
    </row>
    <row r="19" spans="1:29" ht="22.5">
      <c r="A19" s="1279"/>
      <c r="B19" s="1279">
        <v>1</v>
      </c>
      <c r="C19" s="813"/>
      <c r="D19" s="813"/>
      <c r="E19" s="815"/>
      <c r="F19" s="815"/>
      <c r="G19" s="815"/>
      <c r="H19" s="815"/>
      <c r="I19" s="810"/>
      <c r="J19" s="809"/>
      <c r="K19" s="812"/>
      <c r="L19" s="562" t="e">
        <f ca="1">mergeValue(A19) &amp;"."&amp; mergeValue(B19)</f>
        <v>#NAME?</v>
      </c>
      <c r="M19" s="516" t="s">
        <v>15</v>
      </c>
      <c r="N19" s="615"/>
      <c r="O19" s="1280"/>
      <c r="P19" s="1280"/>
      <c r="Q19" s="1280"/>
      <c r="R19" s="1280"/>
      <c r="S19" s="1280"/>
      <c r="T19" s="1280"/>
      <c r="U19" s="1280"/>
      <c r="V19" s="1280"/>
      <c r="W19" s="1129" t="s">
        <v>459</v>
      </c>
      <c r="Y19" s="558"/>
      <c r="Z19" s="558" t="str">
        <f t="shared" si="0"/>
        <v>Территория действия тарифа</v>
      </c>
      <c r="AA19" s="558"/>
      <c r="AB19" s="558"/>
      <c r="AC19" s="558"/>
    </row>
    <row r="20" spans="1:29" ht="22.5">
      <c r="A20" s="1279"/>
      <c r="B20" s="1279"/>
      <c r="C20" s="1279">
        <v>1</v>
      </c>
      <c r="D20" s="813"/>
      <c r="E20" s="815"/>
      <c r="F20" s="815"/>
      <c r="G20" s="815"/>
      <c r="H20" s="815"/>
      <c r="I20" s="817"/>
      <c r="J20" s="809"/>
      <c r="K20" s="812"/>
      <c r="L20" s="562" t="e">
        <f ca="1">mergeValue(A20) &amp;"."&amp; mergeValue(B20)&amp;"."&amp; mergeValue(C20)</f>
        <v>#NAME?</v>
      </c>
      <c r="M20" s="517" t="s">
        <v>7</v>
      </c>
      <c r="N20" s="615"/>
      <c r="O20" s="1280"/>
      <c r="P20" s="1280"/>
      <c r="Q20" s="1280"/>
      <c r="R20" s="1280"/>
      <c r="S20" s="1280"/>
      <c r="T20" s="1280"/>
      <c r="U20" s="1280"/>
      <c r="V20" s="1280"/>
      <c r="W20" s="1129" t="s">
        <v>600</v>
      </c>
      <c r="Y20" s="558"/>
      <c r="Z20" s="558" t="str">
        <f t="shared" si="0"/>
        <v xml:space="preserve">Наименование системы теплоснабжения </v>
      </c>
      <c r="AA20" s="558"/>
      <c r="AB20" s="558"/>
      <c r="AC20" s="558"/>
    </row>
    <row r="21" spans="1:29" ht="22.5">
      <c r="A21" s="1279"/>
      <c r="B21" s="1279"/>
      <c r="C21" s="1279"/>
      <c r="D21" s="1279">
        <v>1</v>
      </c>
      <c r="E21" s="815"/>
      <c r="F21" s="815"/>
      <c r="G21" s="815"/>
      <c r="H21" s="815"/>
      <c r="I21" s="817"/>
      <c r="J21" s="809"/>
      <c r="K21" s="812"/>
      <c r="L21" s="562" t="e">
        <f ca="1">mergeValue(A21) &amp;"."&amp; mergeValue(B21)&amp;"."&amp; mergeValue(C21)&amp;"."&amp; mergeValue(D21)</f>
        <v>#NAME?</v>
      </c>
      <c r="M21" s="518" t="s">
        <v>21</v>
      </c>
      <c r="N21" s="615"/>
      <c r="O21" s="1280"/>
      <c r="P21" s="1280"/>
      <c r="Q21" s="1280"/>
      <c r="R21" s="1280"/>
      <c r="S21" s="1280"/>
      <c r="T21" s="1280"/>
      <c r="U21" s="1280"/>
      <c r="V21" s="1280"/>
      <c r="W21" s="1129" t="s">
        <v>601</v>
      </c>
      <c r="Y21" s="558"/>
      <c r="Z21" s="558" t="str">
        <f t="shared" si="0"/>
        <v xml:space="preserve">Источник тепловой энергии  </v>
      </c>
      <c r="AA21" s="558"/>
      <c r="AB21" s="558"/>
      <c r="AC21" s="558"/>
    </row>
    <row r="22" spans="1:29" ht="78.75">
      <c r="A22" s="1279"/>
      <c r="B22" s="1279"/>
      <c r="C22" s="1279"/>
      <c r="D22" s="1279"/>
      <c r="E22" s="1279">
        <v>1</v>
      </c>
      <c r="F22" s="815"/>
      <c r="G22" s="815"/>
      <c r="H22" s="813">
        <v>1</v>
      </c>
      <c r="I22" s="1279">
        <v>1</v>
      </c>
      <c r="J22" s="815"/>
      <c r="K22" s="820"/>
      <c r="L22" s="562" t="e">
        <f ca="1">mergeValue(A22) &amp;"."&amp; mergeValue(B22)&amp;"."&amp; mergeValue(C22)&amp;"."&amp; mergeValue(D22)&amp;"."&amp; mergeValue(E22)</f>
        <v>#NAME?</v>
      </c>
      <c r="M22" s="524" t="s">
        <v>8</v>
      </c>
      <c r="N22" s="615"/>
      <c r="O22" s="1281"/>
      <c r="P22" s="1281"/>
      <c r="Q22" s="1281"/>
      <c r="R22" s="1281"/>
      <c r="S22" s="1281"/>
      <c r="T22" s="1281"/>
      <c r="U22" s="1281"/>
      <c r="V22" s="1281"/>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79"/>
      <c r="B23" s="1279"/>
      <c r="C23" s="1279"/>
      <c r="D23" s="1279"/>
      <c r="E23" s="1279"/>
      <c r="F23" s="1279">
        <v>1</v>
      </c>
      <c r="G23" s="813"/>
      <c r="H23" s="813"/>
      <c r="I23" s="1279"/>
      <c r="J23" s="1279">
        <v>1</v>
      </c>
      <c r="K23" s="821"/>
      <c r="L23" s="562" t="e">
        <f ca="1">mergeValue(A23) &amp;"."&amp; mergeValue(B23)&amp;"."&amp; mergeValue(C23)&amp;"."&amp; mergeValue(D23)&amp;"."&amp; mergeValue(E23)&amp;"."&amp; mergeValue(F23)</f>
        <v>#NAME?</v>
      </c>
      <c r="M23" s="525" t="s">
        <v>9</v>
      </c>
      <c r="N23" s="615"/>
      <c r="O23" s="1282"/>
      <c r="P23" s="1283"/>
      <c r="Q23" s="1283"/>
      <c r="R23" s="1283"/>
      <c r="S23" s="1283"/>
      <c r="T23" s="1283"/>
      <c r="U23" s="1283"/>
      <c r="V23" s="1284"/>
      <c r="W23" s="1129" t="s">
        <v>720</v>
      </c>
      <c r="Y23" s="558"/>
      <c r="Z23" s="558" t="str">
        <f t="shared" si="0"/>
        <v>Группа потребителей</v>
      </c>
      <c r="AA23" s="558"/>
      <c r="AB23" s="558"/>
      <c r="AC23" s="558"/>
    </row>
    <row r="24" spans="1:29" ht="122.1" customHeight="1">
      <c r="A24" s="1279"/>
      <c r="B24" s="1279"/>
      <c r="C24" s="1279"/>
      <c r="D24" s="1279"/>
      <c r="E24" s="1279"/>
      <c r="F24" s="1279"/>
      <c r="G24" s="813">
        <v>1</v>
      </c>
      <c r="H24" s="813"/>
      <c r="I24" s="1279"/>
      <c r="J24" s="1279"/>
      <c r="K24" s="821">
        <v>1</v>
      </c>
      <c r="L24" s="562" t="e">
        <f ca="1">mergeValue(A24) &amp;"."&amp; mergeValue(B24)&amp;"."&amp; mergeValue(C24)&amp;"."&amp; mergeValue(D24)&amp;"."&amp; mergeValue(E24)&amp;"."&amp; mergeValue(F24)&amp;"."&amp; mergeValue(G24)</f>
        <v>#NAME?</v>
      </c>
      <c r="M24" s="1088"/>
      <c r="N24" s="615"/>
      <c r="O24" s="532"/>
      <c r="P24" s="532"/>
      <c r="Q24" s="1040"/>
      <c r="R24" s="1286"/>
      <c r="S24" s="1287" t="s">
        <v>83</v>
      </c>
      <c r="T24" s="1286"/>
      <c r="U24" s="1287" t="s">
        <v>84</v>
      </c>
      <c r="V24" s="532"/>
      <c r="W24" s="1297" t="s">
        <v>721</v>
      </c>
      <c r="X24" s="554" t="e">
        <f ca="1">strCheckDate(O25:V25)</f>
        <v>#NAME?</v>
      </c>
      <c r="Y24" s="558"/>
      <c r="Z24" s="558" t="str">
        <f t="shared" si="0"/>
        <v/>
      </c>
      <c r="AA24" s="558"/>
      <c r="AB24" s="558"/>
      <c r="AC24" s="558"/>
    </row>
    <row r="25" spans="1:29" ht="11.25" hidden="1">
      <c r="A25" s="1279"/>
      <c r="B25" s="1279"/>
      <c r="C25" s="1279"/>
      <c r="D25" s="1279"/>
      <c r="E25" s="1279"/>
      <c r="F25" s="1279"/>
      <c r="G25" s="813"/>
      <c r="H25" s="813"/>
      <c r="I25" s="1279"/>
      <c r="J25" s="1279"/>
      <c r="K25" s="821"/>
      <c r="L25" s="569"/>
      <c r="M25" s="615"/>
      <c r="N25" s="615"/>
      <c r="O25" s="532"/>
      <c r="P25" s="532"/>
      <c r="Q25" s="553" t="str">
        <f>R24 &amp; "-" &amp; T24</f>
        <v>-</v>
      </c>
      <c r="R25" s="1286"/>
      <c r="S25" s="1287"/>
      <c r="T25" s="1286"/>
      <c r="U25" s="1287"/>
      <c r="V25" s="532"/>
      <c r="W25" s="1298"/>
      <c r="Y25" s="558"/>
      <c r="Z25" s="558" t="str">
        <f t="shared" si="0"/>
        <v/>
      </c>
      <c r="AA25" s="558"/>
      <c r="AB25" s="558"/>
      <c r="AC25" s="558"/>
    </row>
    <row r="26" spans="1:29" ht="15" customHeight="1">
      <c r="A26" s="1279"/>
      <c r="B26" s="1279"/>
      <c r="C26" s="1279"/>
      <c r="D26" s="1279"/>
      <c r="E26" s="1279"/>
      <c r="F26" s="1279"/>
      <c r="G26" s="815"/>
      <c r="H26" s="813"/>
      <c r="I26" s="1279"/>
      <c r="J26" s="1279"/>
      <c r="K26" s="820"/>
      <c r="L26" s="508"/>
      <c r="M26" s="527" t="s">
        <v>24</v>
      </c>
      <c r="N26" s="534"/>
      <c r="O26" s="534"/>
      <c r="P26" s="534"/>
      <c r="Q26" s="534"/>
      <c r="R26" s="534"/>
      <c r="S26" s="534"/>
      <c r="T26" s="534"/>
      <c r="U26" s="534"/>
      <c r="V26" s="530"/>
      <c r="W26" s="1299"/>
      <c r="Y26" s="558"/>
      <c r="Z26" s="558" t="str">
        <f t="shared" si="0"/>
        <v>Добавить вид теплоносителя (параметры теплоносителя)</v>
      </c>
      <c r="AA26" s="558"/>
      <c r="AB26" s="558"/>
      <c r="AC26" s="558"/>
    </row>
    <row r="27" spans="1:29" ht="15" customHeight="1">
      <c r="A27" s="1279"/>
      <c r="B27" s="1279"/>
      <c r="C27" s="1279"/>
      <c r="D27" s="1279"/>
      <c r="E27" s="1279"/>
      <c r="F27" s="815"/>
      <c r="G27" s="815"/>
      <c r="H27" s="813"/>
      <c r="I27" s="1279"/>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79"/>
      <c r="B28" s="1279"/>
      <c r="C28" s="1279"/>
      <c r="D28" s="1279"/>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79"/>
      <c r="B29" s="1279"/>
      <c r="C29" s="1279"/>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79"/>
      <c r="B30" s="1279"/>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79"/>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3" t="s">
        <v>470</v>
      </c>
      <c r="G2" s="1274"/>
      <c r="H2" s="1275"/>
      <c r="I2" s="757"/>
    </row>
    <row r="3" spans="1:20" ht="3" customHeight="1"/>
    <row r="4" spans="1:20" s="955" customFormat="1" ht="11.25">
      <c r="A4" s="961"/>
      <c r="B4" s="961"/>
      <c r="C4" s="961"/>
      <c r="D4" s="961"/>
      <c r="F4" s="1227" t="s">
        <v>445</v>
      </c>
      <c r="G4" s="1227"/>
      <c r="H4" s="1227"/>
      <c r="I4" s="1276"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6"/>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03.11.2022</v>
      </c>
      <c r="I7" s="767" t="s">
        <v>472</v>
      </c>
      <c r="J7" s="584"/>
      <c r="K7" s="961"/>
      <c r="L7" s="961"/>
      <c r="M7" s="961"/>
      <c r="N7" s="961"/>
      <c r="O7" s="961"/>
      <c r="P7" s="961"/>
      <c r="Q7" s="961"/>
      <c r="R7" s="961"/>
      <c r="S7" s="961"/>
      <c r="T7" s="961"/>
    </row>
    <row r="8" spans="1:20" s="955" customFormat="1" ht="45">
      <c r="A8" s="1277">
        <v>1</v>
      </c>
      <c r="B8" s="961"/>
      <c r="C8" s="961"/>
      <c r="D8" s="961"/>
      <c r="F8" s="977" t="e">
        <f ca="1">"2." &amp;mergeValue(A8)</f>
        <v>#NAME?</v>
      </c>
      <c r="G8" s="766" t="s">
        <v>473</v>
      </c>
      <c r="H8" s="975" t="str">
        <f>IF('Перечень тарифов'!R21="","наименование отсутствует","" &amp; 'Перечень тарифов'!R21 &amp; "")</f>
        <v>наименование отсутствует</v>
      </c>
      <c r="I8" s="767" t="s">
        <v>568</v>
      </c>
      <c r="J8" s="584"/>
      <c r="K8" s="961"/>
      <c r="L8" s="961"/>
      <c r="M8" s="961"/>
      <c r="N8" s="961"/>
      <c r="O8" s="961"/>
      <c r="P8" s="961"/>
      <c r="Q8" s="961"/>
      <c r="R8" s="961"/>
      <c r="S8" s="961"/>
      <c r="T8" s="961"/>
    </row>
    <row r="9" spans="1:20" s="955" customFormat="1" ht="22.5">
      <c r="A9" s="1277"/>
      <c r="B9" s="961"/>
      <c r="C9" s="961"/>
      <c r="D9" s="961"/>
      <c r="F9" s="977" t="e">
        <f ca="1">"3." &amp;mergeValue(A9)</f>
        <v>#NAME?</v>
      </c>
      <c r="G9" s="766" t="s">
        <v>474</v>
      </c>
      <c r="H9" s="97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767" t="s">
        <v>566</v>
      </c>
      <c r="J9" s="584"/>
      <c r="K9" s="961"/>
      <c r="L9" s="961"/>
      <c r="M9" s="961"/>
      <c r="N9" s="961"/>
      <c r="O9" s="961"/>
      <c r="P9" s="961"/>
      <c r="Q9" s="961"/>
      <c r="R9" s="961"/>
      <c r="S9" s="961"/>
      <c r="T9" s="961"/>
    </row>
    <row r="10" spans="1:20" s="955" customFormat="1" ht="22.5">
      <c r="A10" s="1277"/>
      <c r="B10" s="961"/>
      <c r="C10" s="961"/>
      <c r="D10" s="961"/>
      <c r="F10" s="977" t="e">
        <f ca="1">"4."&amp;mergeValue(A10)</f>
        <v>#NAME?</v>
      </c>
      <c r="G10" s="766" t="s">
        <v>475</v>
      </c>
      <c r="H10" s="979" t="s">
        <v>449</v>
      </c>
      <c r="I10" s="767"/>
      <c r="J10" s="584"/>
      <c r="K10" s="961"/>
      <c r="L10" s="961"/>
      <c r="M10" s="961"/>
      <c r="N10" s="961"/>
      <c r="O10" s="961"/>
      <c r="P10" s="961"/>
      <c r="Q10" s="961"/>
      <c r="R10" s="961"/>
      <c r="S10" s="961"/>
      <c r="T10" s="961"/>
    </row>
    <row r="11" spans="1:20" s="955" customFormat="1" ht="18.75">
      <c r="A11" s="1277"/>
      <c r="B11" s="1277">
        <v>1</v>
      </c>
      <c r="C11" s="971"/>
      <c r="D11" s="971"/>
      <c r="F11" s="977" t="e">
        <f ca="1">"4."&amp;mergeValue(A11) &amp;"."&amp;mergeValue(B11)</f>
        <v>#NAME?</v>
      </c>
      <c r="G11" s="778" t="s">
        <v>570</v>
      </c>
      <c r="H11" s="975" t="str">
        <f>IF(region_name="","",region_name)</f>
        <v>Республика Татарстан</v>
      </c>
      <c r="I11" s="767" t="s">
        <v>478</v>
      </c>
      <c r="J11" s="584"/>
      <c r="K11" s="961"/>
      <c r="L11" s="961"/>
      <c r="M11" s="961"/>
      <c r="N11" s="961"/>
      <c r="O11" s="961"/>
      <c r="P11" s="961"/>
      <c r="Q11" s="961"/>
      <c r="R11" s="961"/>
      <c r="S11" s="961"/>
      <c r="T11" s="961"/>
    </row>
    <row r="12" spans="1:20" s="955" customFormat="1" ht="22.5">
      <c r="A12" s="1277"/>
      <c r="B12" s="1277"/>
      <c r="C12" s="1277">
        <v>1</v>
      </c>
      <c r="D12" s="971"/>
      <c r="F12" s="977" t="e">
        <f ca="1">"4."&amp;mergeValue(A12) &amp;"."&amp;mergeValue(B12)&amp;"."&amp;mergeValue(C12)</f>
        <v>#NAME?</v>
      </c>
      <c r="G12" s="768" t="s">
        <v>476</v>
      </c>
      <c r="H12" s="975" t="str">
        <f>IF(Территории!H13="","","" &amp; Территории!H13 &amp; "")</f>
        <v>Город Казань</v>
      </c>
      <c r="I12" s="767" t="s">
        <v>479</v>
      </c>
      <c r="J12" s="584"/>
      <c r="K12" s="961"/>
      <c r="L12" s="961"/>
      <c r="M12" s="961"/>
      <c r="N12" s="961"/>
      <c r="O12" s="961"/>
      <c r="P12" s="961"/>
      <c r="Q12" s="961"/>
      <c r="R12" s="961"/>
      <c r="S12" s="961"/>
      <c r="T12" s="961"/>
    </row>
    <row r="13" spans="1:20" s="955" customFormat="1" ht="56.25">
      <c r="A13" s="1277"/>
      <c r="B13" s="1277"/>
      <c r="C13" s="1277"/>
      <c r="D13" s="971">
        <v>1</v>
      </c>
      <c r="F13" s="977" t="e">
        <f ca="1">"4."&amp;mergeValue(A13) &amp;"."&amp;mergeValue(B13)&amp;"."&amp;mergeValue(C13)&amp;"."&amp;mergeValue(D13)</f>
        <v>#NAME?</v>
      </c>
      <c r="G13" s="769" t="s">
        <v>477</v>
      </c>
      <c r="H13" s="975" t="str">
        <f>IF(Территории!R14="","","" &amp; Территории!R14 &amp; "")</f>
        <v>Город Казань (92701000)</v>
      </c>
      <c r="I13" s="1184" t="s">
        <v>569</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2" t="s">
        <v>571</v>
      </c>
      <c r="H15" s="1272"/>
      <c r="I15" s="931"/>
      <c r="J15" s="736"/>
      <c r="K15" s="736"/>
      <c r="L15" s="736"/>
      <c r="M15" s="736"/>
      <c r="N15" s="736"/>
      <c r="O15" s="736"/>
      <c r="P15" s="736"/>
      <c r="Q15" s="736"/>
      <c r="R15" s="736"/>
      <c r="S15" s="736"/>
      <c r="T15" s="736"/>
    </row>
  </sheetData>
  <sheetProtection algorithmName="SHA-512" hashValue="+1E2LzNZnT/HEa90SSMnyBwGKKoUYCG0IKf2P62smLvGnuQzebHSKG4Yh+mxjkccXiUCkgQQaE8D/zqlBQdG4Q==" saltValue="q9JuuzrqUT9TlYEVb7C16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0"/>
  <sheetViews>
    <sheetView showGridLines="0" topLeftCell="I5" zoomScaleNormal="100" workbookViewId="0">
      <selection activeCell="V24" sqref="V24"/>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customWidth="1"/>
    <col min="22" max="22" width="29.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hidden="1" customWidth="1"/>
    <col min="29" max="29" width="4.7109375" style="938" customWidth="1"/>
    <col min="30" max="30" width="115.7109375" style="938" customWidth="1"/>
    <col min="31" max="32" width="10.5703125" style="956"/>
    <col min="33" max="33" width="11.140625" style="956" customWidth="1"/>
    <col min="34" max="41" width="10.5703125" style="956"/>
    <col min="42" max="263" width="10.5703125" style="938"/>
    <col min="264" max="271" width="0" style="938" hidden="1" customWidth="1"/>
    <col min="272" max="272" width="3.7109375" style="938" customWidth="1"/>
    <col min="273" max="273" width="3.85546875" style="938" customWidth="1"/>
    <col min="274" max="274" width="3.7109375" style="938" customWidth="1"/>
    <col min="275" max="275" width="12.7109375" style="938" customWidth="1"/>
    <col min="276" max="276" width="52.7109375" style="938" customWidth="1"/>
    <col min="277" max="280" width="0" style="938" hidden="1" customWidth="1"/>
    <col min="281" max="281" width="12.28515625" style="938" customWidth="1"/>
    <col min="282" max="282" width="6.42578125" style="938" customWidth="1"/>
    <col min="283" max="283" width="12.28515625" style="938" customWidth="1"/>
    <col min="284" max="284" width="0" style="938" hidden="1" customWidth="1"/>
    <col min="285" max="285" width="3.7109375" style="938" customWidth="1"/>
    <col min="286" max="286" width="11.140625" style="938" bestFit="1" customWidth="1"/>
    <col min="287" max="288" width="10.5703125" style="938"/>
    <col min="289" max="289" width="11.140625" style="938" customWidth="1"/>
    <col min="290" max="519" width="10.5703125" style="938"/>
    <col min="520" max="527" width="0" style="938" hidden="1" customWidth="1"/>
    <col min="528" max="528" width="3.7109375" style="938" customWidth="1"/>
    <col min="529" max="529" width="3.85546875" style="938" customWidth="1"/>
    <col min="530" max="530" width="3.7109375" style="938" customWidth="1"/>
    <col min="531" max="531" width="12.7109375" style="938" customWidth="1"/>
    <col min="532" max="532" width="52.7109375" style="938" customWidth="1"/>
    <col min="533" max="536" width="0" style="938" hidden="1" customWidth="1"/>
    <col min="537" max="537" width="12.28515625" style="938" customWidth="1"/>
    <col min="538" max="538" width="6.42578125" style="938" customWidth="1"/>
    <col min="539" max="539" width="12.28515625" style="938" customWidth="1"/>
    <col min="540" max="540" width="0" style="938" hidden="1" customWidth="1"/>
    <col min="541" max="541" width="3.7109375" style="938" customWidth="1"/>
    <col min="542" max="542" width="11.140625" style="938" bestFit="1" customWidth="1"/>
    <col min="543" max="544" width="10.5703125" style="938"/>
    <col min="545" max="545" width="11.140625" style="938" customWidth="1"/>
    <col min="546" max="775" width="10.5703125" style="938"/>
    <col min="776" max="783" width="0" style="938" hidden="1" customWidth="1"/>
    <col min="784" max="784" width="3.7109375" style="938" customWidth="1"/>
    <col min="785" max="785" width="3.85546875" style="938" customWidth="1"/>
    <col min="786" max="786" width="3.7109375" style="938" customWidth="1"/>
    <col min="787" max="787" width="12.7109375" style="938" customWidth="1"/>
    <col min="788" max="788" width="52.7109375" style="938" customWidth="1"/>
    <col min="789" max="792" width="0" style="938" hidden="1" customWidth="1"/>
    <col min="793" max="793" width="12.28515625" style="938" customWidth="1"/>
    <col min="794" max="794" width="6.42578125" style="938" customWidth="1"/>
    <col min="795" max="795" width="12.28515625" style="938" customWidth="1"/>
    <col min="796" max="796" width="0" style="938" hidden="1" customWidth="1"/>
    <col min="797" max="797" width="3.7109375" style="938" customWidth="1"/>
    <col min="798" max="798" width="11.140625" style="938" bestFit="1" customWidth="1"/>
    <col min="799" max="800" width="10.5703125" style="938"/>
    <col min="801" max="801" width="11.140625" style="938" customWidth="1"/>
    <col min="802" max="1031" width="10.5703125" style="938"/>
    <col min="1032" max="1039" width="0" style="938" hidden="1" customWidth="1"/>
    <col min="1040" max="1040" width="3.7109375" style="938" customWidth="1"/>
    <col min="1041" max="1041" width="3.85546875" style="938" customWidth="1"/>
    <col min="1042" max="1042" width="3.7109375" style="938" customWidth="1"/>
    <col min="1043" max="1043" width="12.7109375" style="938" customWidth="1"/>
    <col min="1044" max="1044" width="52.7109375" style="938" customWidth="1"/>
    <col min="1045" max="1048" width="0" style="938" hidden="1" customWidth="1"/>
    <col min="1049" max="1049" width="12.28515625" style="938" customWidth="1"/>
    <col min="1050" max="1050" width="6.42578125" style="938" customWidth="1"/>
    <col min="1051" max="1051" width="12.28515625" style="938" customWidth="1"/>
    <col min="1052" max="1052" width="0" style="938" hidden="1" customWidth="1"/>
    <col min="1053" max="1053" width="3.7109375" style="938" customWidth="1"/>
    <col min="1054" max="1054" width="11.140625" style="938" bestFit="1" customWidth="1"/>
    <col min="1055" max="1056" width="10.5703125" style="938"/>
    <col min="1057" max="1057" width="11.140625" style="938" customWidth="1"/>
    <col min="1058" max="1287" width="10.5703125" style="938"/>
    <col min="1288" max="1295" width="0" style="938" hidden="1" customWidth="1"/>
    <col min="1296" max="1296" width="3.7109375" style="938" customWidth="1"/>
    <col min="1297" max="1297" width="3.85546875" style="938" customWidth="1"/>
    <col min="1298" max="1298" width="3.7109375" style="938" customWidth="1"/>
    <col min="1299" max="1299" width="12.7109375" style="938" customWidth="1"/>
    <col min="1300" max="1300" width="52.7109375" style="938" customWidth="1"/>
    <col min="1301" max="1304" width="0" style="938" hidden="1" customWidth="1"/>
    <col min="1305" max="1305" width="12.28515625" style="938" customWidth="1"/>
    <col min="1306" max="1306" width="6.42578125" style="938" customWidth="1"/>
    <col min="1307" max="1307" width="12.28515625" style="938" customWidth="1"/>
    <col min="1308" max="1308" width="0" style="938" hidden="1" customWidth="1"/>
    <col min="1309" max="1309" width="3.7109375" style="938" customWidth="1"/>
    <col min="1310" max="1310" width="11.140625" style="938" bestFit="1" customWidth="1"/>
    <col min="1311" max="1312" width="10.5703125" style="938"/>
    <col min="1313" max="1313" width="11.140625" style="938" customWidth="1"/>
    <col min="1314" max="1543" width="10.5703125" style="938"/>
    <col min="1544" max="1551" width="0" style="938" hidden="1" customWidth="1"/>
    <col min="1552" max="1552" width="3.7109375" style="938" customWidth="1"/>
    <col min="1553" max="1553" width="3.85546875" style="938" customWidth="1"/>
    <col min="1554" max="1554" width="3.7109375" style="938" customWidth="1"/>
    <col min="1555" max="1555" width="12.7109375" style="938" customWidth="1"/>
    <col min="1556" max="1556" width="52.7109375" style="938" customWidth="1"/>
    <col min="1557" max="1560" width="0" style="938" hidden="1" customWidth="1"/>
    <col min="1561" max="1561" width="12.28515625" style="938" customWidth="1"/>
    <col min="1562" max="1562" width="6.42578125" style="938" customWidth="1"/>
    <col min="1563" max="1563" width="12.28515625" style="938" customWidth="1"/>
    <col min="1564" max="1564" width="0" style="938" hidden="1" customWidth="1"/>
    <col min="1565" max="1565" width="3.7109375" style="938" customWidth="1"/>
    <col min="1566" max="1566" width="11.140625" style="938" bestFit="1" customWidth="1"/>
    <col min="1567" max="1568" width="10.5703125" style="938"/>
    <col min="1569" max="1569" width="11.140625" style="938" customWidth="1"/>
    <col min="1570" max="1799" width="10.5703125" style="938"/>
    <col min="1800" max="1807" width="0" style="938" hidden="1" customWidth="1"/>
    <col min="1808" max="1808" width="3.7109375" style="938" customWidth="1"/>
    <col min="1809" max="1809" width="3.85546875" style="938" customWidth="1"/>
    <col min="1810" max="1810" width="3.7109375" style="938" customWidth="1"/>
    <col min="1811" max="1811" width="12.7109375" style="938" customWidth="1"/>
    <col min="1812" max="1812" width="52.7109375" style="938" customWidth="1"/>
    <col min="1813" max="1816" width="0" style="938" hidden="1" customWidth="1"/>
    <col min="1817" max="1817" width="12.28515625" style="938" customWidth="1"/>
    <col min="1818" max="1818" width="6.42578125" style="938" customWidth="1"/>
    <col min="1819" max="1819" width="12.28515625" style="938" customWidth="1"/>
    <col min="1820" max="1820" width="0" style="938" hidden="1" customWidth="1"/>
    <col min="1821" max="1821" width="3.7109375" style="938" customWidth="1"/>
    <col min="1822" max="1822" width="11.140625" style="938" bestFit="1" customWidth="1"/>
    <col min="1823" max="1824" width="10.5703125" style="938"/>
    <col min="1825" max="1825" width="11.140625" style="938" customWidth="1"/>
    <col min="1826" max="2055" width="10.5703125" style="938"/>
    <col min="2056" max="2063" width="0" style="938" hidden="1" customWidth="1"/>
    <col min="2064" max="2064" width="3.7109375" style="938" customWidth="1"/>
    <col min="2065" max="2065" width="3.85546875" style="938" customWidth="1"/>
    <col min="2066" max="2066" width="3.7109375" style="938" customWidth="1"/>
    <col min="2067" max="2067" width="12.7109375" style="938" customWidth="1"/>
    <col min="2068" max="2068" width="52.7109375" style="938" customWidth="1"/>
    <col min="2069" max="2072" width="0" style="938" hidden="1" customWidth="1"/>
    <col min="2073" max="2073" width="12.28515625" style="938" customWidth="1"/>
    <col min="2074" max="2074" width="6.42578125" style="938" customWidth="1"/>
    <col min="2075" max="2075" width="12.28515625" style="938" customWidth="1"/>
    <col min="2076" max="2076" width="0" style="938" hidden="1" customWidth="1"/>
    <col min="2077" max="2077" width="3.7109375" style="938" customWidth="1"/>
    <col min="2078" max="2078" width="11.140625" style="938" bestFit="1" customWidth="1"/>
    <col min="2079" max="2080" width="10.5703125" style="938"/>
    <col min="2081" max="2081" width="11.140625" style="938" customWidth="1"/>
    <col min="2082" max="2311" width="10.5703125" style="938"/>
    <col min="2312" max="2319" width="0" style="938" hidden="1" customWidth="1"/>
    <col min="2320" max="2320" width="3.7109375" style="938" customWidth="1"/>
    <col min="2321" max="2321" width="3.85546875" style="938" customWidth="1"/>
    <col min="2322" max="2322" width="3.7109375" style="938" customWidth="1"/>
    <col min="2323" max="2323" width="12.7109375" style="938" customWidth="1"/>
    <col min="2324" max="2324" width="52.7109375" style="938" customWidth="1"/>
    <col min="2325" max="2328" width="0" style="938" hidden="1" customWidth="1"/>
    <col min="2329" max="2329" width="12.28515625" style="938" customWidth="1"/>
    <col min="2330" max="2330" width="6.42578125" style="938" customWidth="1"/>
    <col min="2331" max="2331" width="12.28515625" style="938" customWidth="1"/>
    <col min="2332" max="2332" width="0" style="938" hidden="1" customWidth="1"/>
    <col min="2333" max="2333" width="3.7109375" style="938" customWidth="1"/>
    <col min="2334" max="2334" width="11.140625" style="938" bestFit="1" customWidth="1"/>
    <col min="2335" max="2336" width="10.5703125" style="938"/>
    <col min="2337" max="2337" width="11.140625" style="938" customWidth="1"/>
    <col min="2338" max="2567" width="10.5703125" style="938"/>
    <col min="2568" max="2575" width="0" style="938" hidden="1" customWidth="1"/>
    <col min="2576" max="2576" width="3.7109375" style="938" customWidth="1"/>
    <col min="2577" max="2577" width="3.85546875" style="938" customWidth="1"/>
    <col min="2578" max="2578" width="3.7109375" style="938" customWidth="1"/>
    <col min="2579" max="2579" width="12.7109375" style="938" customWidth="1"/>
    <col min="2580" max="2580" width="52.7109375" style="938" customWidth="1"/>
    <col min="2581" max="2584" width="0" style="938" hidden="1" customWidth="1"/>
    <col min="2585" max="2585" width="12.28515625" style="938" customWidth="1"/>
    <col min="2586" max="2586" width="6.42578125" style="938" customWidth="1"/>
    <col min="2587" max="2587" width="12.28515625" style="938" customWidth="1"/>
    <col min="2588" max="2588" width="0" style="938" hidden="1" customWidth="1"/>
    <col min="2589" max="2589" width="3.7109375" style="938" customWidth="1"/>
    <col min="2590" max="2590" width="11.140625" style="938" bestFit="1" customWidth="1"/>
    <col min="2591" max="2592" width="10.5703125" style="938"/>
    <col min="2593" max="2593" width="11.140625" style="938" customWidth="1"/>
    <col min="2594" max="2823" width="10.5703125" style="938"/>
    <col min="2824" max="2831" width="0" style="938" hidden="1" customWidth="1"/>
    <col min="2832" max="2832" width="3.7109375" style="938" customWidth="1"/>
    <col min="2833" max="2833" width="3.85546875" style="938" customWidth="1"/>
    <col min="2834" max="2834" width="3.7109375" style="938" customWidth="1"/>
    <col min="2835" max="2835" width="12.7109375" style="938" customWidth="1"/>
    <col min="2836" max="2836" width="52.7109375" style="938" customWidth="1"/>
    <col min="2837" max="2840" width="0" style="938" hidden="1" customWidth="1"/>
    <col min="2841" max="2841" width="12.28515625" style="938" customWidth="1"/>
    <col min="2842" max="2842" width="6.42578125" style="938" customWidth="1"/>
    <col min="2843" max="2843" width="12.28515625" style="938" customWidth="1"/>
    <col min="2844" max="2844" width="0" style="938" hidden="1" customWidth="1"/>
    <col min="2845" max="2845" width="3.7109375" style="938" customWidth="1"/>
    <col min="2846" max="2846" width="11.140625" style="938" bestFit="1" customWidth="1"/>
    <col min="2847" max="2848" width="10.5703125" style="938"/>
    <col min="2849" max="2849" width="11.140625" style="938" customWidth="1"/>
    <col min="2850" max="3079" width="10.5703125" style="938"/>
    <col min="3080" max="3087" width="0" style="938" hidden="1" customWidth="1"/>
    <col min="3088" max="3088" width="3.7109375" style="938" customWidth="1"/>
    <col min="3089" max="3089" width="3.85546875" style="938" customWidth="1"/>
    <col min="3090" max="3090" width="3.7109375" style="938" customWidth="1"/>
    <col min="3091" max="3091" width="12.7109375" style="938" customWidth="1"/>
    <col min="3092" max="3092" width="52.7109375" style="938" customWidth="1"/>
    <col min="3093" max="3096" width="0" style="938" hidden="1" customWidth="1"/>
    <col min="3097" max="3097" width="12.28515625" style="938" customWidth="1"/>
    <col min="3098" max="3098" width="6.42578125" style="938" customWidth="1"/>
    <col min="3099" max="3099" width="12.28515625" style="938" customWidth="1"/>
    <col min="3100" max="3100" width="0" style="938" hidden="1" customWidth="1"/>
    <col min="3101" max="3101" width="3.7109375" style="938" customWidth="1"/>
    <col min="3102" max="3102" width="11.140625" style="938" bestFit="1" customWidth="1"/>
    <col min="3103" max="3104" width="10.5703125" style="938"/>
    <col min="3105" max="3105" width="11.140625" style="938" customWidth="1"/>
    <col min="3106" max="3335" width="10.5703125" style="938"/>
    <col min="3336" max="3343" width="0" style="938" hidden="1" customWidth="1"/>
    <col min="3344" max="3344" width="3.7109375" style="938" customWidth="1"/>
    <col min="3345" max="3345" width="3.85546875" style="938" customWidth="1"/>
    <col min="3346" max="3346" width="3.7109375" style="938" customWidth="1"/>
    <col min="3347" max="3347" width="12.7109375" style="938" customWidth="1"/>
    <col min="3348" max="3348" width="52.7109375" style="938" customWidth="1"/>
    <col min="3349" max="3352" width="0" style="938" hidden="1" customWidth="1"/>
    <col min="3353" max="3353" width="12.28515625" style="938" customWidth="1"/>
    <col min="3354" max="3354" width="6.42578125" style="938" customWidth="1"/>
    <col min="3355" max="3355" width="12.28515625" style="938" customWidth="1"/>
    <col min="3356" max="3356" width="0" style="938" hidden="1" customWidth="1"/>
    <col min="3357" max="3357" width="3.7109375" style="938" customWidth="1"/>
    <col min="3358" max="3358" width="11.140625" style="938" bestFit="1" customWidth="1"/>
    <col min="3359" max="3360" width="10.5703125" style="938"/>
    <col min="3361" max="3361" width="11.140625" style="938" customWidth="1"/>
    <col min="3362" max="3591" width="10.5703125" style="938"/>
    <col min="3592" max="3599" width="0" style="938" hidden="1" customWidth="1"/>
    <col min="3600" max="3600" width="3.7109375" style="938" customWidth="1"/>
    <col min="3601" max="3601" width="3.85546875" style="938" customWidth="1"/>
    <col min="3602" max="3602" width="3.7109375" style="938" customWidth="1"/>
    <col min="3603" max="3603" width="12.7109375" style="938" customWidth="1"/>
    <col min="3604" max="3604" width="52.7109375" style="938" customWidth="1"/>
    <col min="3605" max="3608" width="0" style="938" hidden="1" customWidth="1"/>
    <col min="3609" max="3609" width="12.28515625" style="938" customWidth="1"/>
    <col min="3610" max="3610" width="6.42578125" style="938" customWidth="1"/>
    <col min="3611" max="3611" width="12.28515625" style="938" customWidth="1"/>
    <col min="3612" max="3612" width="0" style="938" hidden="1" customWidth="1"/>
    <col min="3613" max="3613" width="3.7109375" style="938" customWidth="1"/>
    <col min="3614" max="3614" width="11.140625" style="938" bestFit="1" customWidth="1"/>
    <col min="3615" max="3616" width="10.5703125" style="938"/>
    <col min="3617" max="3617" width="11.140625" style="938" customWidth="1"/>
    <col min="3618" max="3847" width="10.5703125" style="938"/>
    <col min="3848" max="3855" width="0" style="938" hidden="1" customWidth="1"/>
    <col min="3856" max="3856" width="3.7109375" style="938" customWidth="1"/>
    <col min="3857" max="3857" width="3.85546875" style="938" customWidth="1"/>
    <col min="3858" max="3858" width="3.7109375" style="938" customWidth="1"/>
    <col min="3859" max="3859" width="12.7109375" style="938" customWidth="1"/>
    <col min="3860" max="3860" width="52.7109375" style="938" customWidth="1"/>
    <col min="3861" max="3864" width="0" style="938" hidden="1" customWidth="1"/>
    <col min="3865" max="3865" width="12.28515625" style="938" customWidth="1"/>
    <col min="3866" max="3866" width="6.42578125" style="938" customWidth="1"/>
    <col min="3867" max="3867" width="12.28515625" style="938" customWidth="1"/>
    <col min="3868" max="3868" width="0" style="938" hidden="1" customWidth="1"/>
    <col min="3869" max="3869" width="3.7109375" style="938" customWidth="1"/>
    <col min="3870" max="3870" width="11.140625" style="938" bestFit="1" customWidth="1"/>
    <col min="3871" max="3872" width="10.5703125" style="938"/>
    <col min="3873" max="3873" width="11.140625" style="938" customWidth="1"/>
    <col min="3874" max="4103" width="10.5703125" style="938"/>
    <col min="4104" max="4111" width="0" style="938" hidden="1" customWidth="1"/>
    <col min="4112" max="4112" width="3.7109375" style="938" customWidth="1"/>
    <col min="4113" max="4113" width="3.85546875" style="938" customWidth="1"/>
    <col min="4114" max="4114" width="3.7109375" style="938" customWidth="1"/>
    <col min="4115" max="4115" width="12.7109375" style="938" customWidth="1"/>
    <col min="4116" max="4116" width="52.7109375" style="938" customWidth="1"/>
    <col min="4117" max="4120" width="0" style="938" hidden="1" customWidth="1"/>
    <col min="4121" max="4121" width="12.28515625" style="938" customWidth="1"/>
    <col min="4122" max="4122" width="6.42578125" style="938" customWidth="1"/>
    <col min="4123" max="4123" width="12.28515625" style="938" customWidth="1"/>
    <col min="4124" max="4124" width="0" style="938" hidden="1" customWidth="1"/>
    <col min="4125" max="4125" width="3.7109375" style="938" customWidth="1"/>
    <col min="4126" max="4126" width="11.140625" style="938" bestFit="1" customWidth="1"/>
    <col min="4127" max="4128" width="10.5703125" style="938"/>
    <col min="4129" max="4129" width="11.140625" style="938" customWidth="1"/>
    <col min="4130" max="4359" width="10.5703125" style="938"/>
    <col min="4360" max="4367" width="0" style="938" hidden="1" customWidth="1"/>
    <col min="4368" max="4368" width="3.7109375" style="938" customWidth="1"/>
    <col min="4369" max="4369" width="3.85546875" style="938" customWidth="1"/>
    <col min="4370" max="4370" width="3.7109375" style="938" customWidth="1"/>
    <col min="4371" max="4371" width="12.7109375" style="938" customWidth="1"/>
    <col min="4372" max="4372" width="52.7109375" style="938" customWidth="1"/>
    <col min="4373" max="4376" width="0" style="938" hidden="1" customWidth="1"/>
    <col min="4377" max="4377" width="12.28515625" style="938" customWidth="1"/>
    <col min="4378" max="4378" width="6.42578125" style="938" customWidth="1"/>
    <col min="4379" max="4379" width="12.28515625" style="938" customWidth="1"/>
    <col min="4380" max="4380" width="0" style="938" hidden="1" customWidth="1"/>
    <col min="4381" max="4381" width="3.7109375" style="938" customWidth="1"/>
    <col min="4382" max="4382" width="11.140625" style="938" bestFit="1" customWidth="1"/>
    <col min="4383" max="4384" width="10.5703125" style="938"/>
    <col min="4385" max="4385" width="11.140625" style="938" customWidth="1"/>
    <col min="4386" max="4615" width="10.5703125" style="938"/>
    <col min="4616" max="4623" width="0" style="938" hidden="1" customWidth="1"/>
    <col min="4624" max="4624" width="3.7109375" style="938" customWidth="1"/>
    <col min="4625" max="4625" width="3.85546875" style="938" customWidth="1"/>
    <col min="4626" max="4626" width="3.7109375" style="938" customWidth="1"/>
    <col min="4627" max="4627" width="12.7109375" style="938" customWidth="1"/>
    <col min="4628" max="4628" width="52.7109375" style="938" customWidth="1"/>
    <col min="4629" max="4632" width="0" style="938" hidden="1" customWidth="1"/>
    <col min="4633" max="4633" width="12.28515625" style="938" customWidth="1"/>
    <col min="4634" max="4634" width="6.42578125" style="938" customWidth="1"/>
    <col min="4635" max="4635" width="12.28515625" style="938" customWidth="1"/>
    <col min="4636" max="4636" width="0" style="938" hidden="1" customWidth="1"/>
    <col min="4637" max="4637" width="3.7109375" style="938" customWidth="1"/>
    <col min="4638" max="4638" width="11.140625" style="938" bestFit="1" customWidth="1"/>
    <col min="4639" max="4640" width="10.5703125" style="938"/>
    <col min="4641" max="4641" width="11.140625" style="938" customWidth="1"/>
    <col min="4642" max="4871" width="10.5703125" style="938"/>
    <col min="4872" max="4879" width="0" style="938" hidden="1" customWidth="1"/>
    <col min="4880" max="4880" width="3.7109375" style="938" customWidth="1"/>
    <col min="4881" max="4881" width="3.85546875" style="938" customWidth="1"/>
    <col min="4882" max="4882" width="3.7109375" style="938" customWidth="1"/>
    <col min="4883" max="4883" width="12.7109375" style="938" customWidth="1"/>
    <col min="4884" max="4884" width="52.7109375" style="938" customWidth="1"/>
    <col min="4885" max="4888" width="0" style="938" hidden="1" customWidth="1"/>
    <col min="4889" max="4889" width="12.28515625" style="938" customWidth="1"/>
    <col min="4890" max="4890" width="6.42578125" style="938" customWidth="1"/>
    <col min="4891" max="4891" width="12.28515625" style="938" customWidth="1"/>
    <col min="4892" max="4892" width="0" style="938" hidden="1" customWidth="1"/>
    <col min="4893" max="4893" width="3.7109375" style="938" customWidth="1"/>
    <col min="4894" max="4894" width="11.140625" style="938" bestFit="1" customWidth="1"/>
    <col min="4895" max="4896" width="10.5703125" style="938"/>
    <col min="4897" max="4897" width="11.140625" style="938" customWidth="1"/>
    <col min="4898" max="5127" width="10.5703125" style="938"/>
    <col min="5128" max="5135" width="0" style="938" hidden="1" customWidth="1"/>
    <col min="5136" max="5136" width="3.7109375" style="938" customWidth="1"/>
    <col min="5137" max="5137" width="3.85546875" style="938" customWidth="1"/>
    <col min="5138" max="5138" width="3.7109375" style="938" customWidth="1"/>
    <col min="5139" max="5139" width="12.7109375" style="938" customWidth="1"/>
    <col min="5140" max="5140" width="52.7109375" style="938" customWidth="1"/>
    <col min="5141" max="5144" width="0" style="938" hidden="1" customWidth="1"/>
    <col min="5145" max="5145" width="12.28515625" style="938" customWidth="1"/>
    <col min="5146" max="5146" width="6.42578125" style="938" customWidth="1"/>
    <col min="5147" max="5147" width="12.28515625" style="938" customWidth="1"/>
    <col min="5148" max="5148" width="0" style="938" hidden="1" customWidth="1"/>
    <col min="5149" max="5149" width="3.7109375" style="938" customWidth="1"/>
    <col min="5150" max="5150" width="11.140625" style="938" bestFit="1" customWidth="1"/>
    <col min="5151" max="5152" width="10.5703125" style="938"/>
    <col min="5153" max="5153" width="11.140625" style="938" customWidth="1"/>
    <col min="5154" max="5383" width="10.5703125" style="938"/>
    <col min="5384" max="5391" width="0" style="938" hidden="1" customWidth="1"/>
    <col min="5392" max="5392" width="3.7109375" style="938" customWidth="1"/>
    <col min="5393" max="5393" width="3.85546875" style="938" customWidth="1"/>
    <col min="5394" max="5394" width="3.7109375" style="938" customWidth="1"/>
    <col min="5395" max="5395" width="12.7109375" style="938" customWidth="1"/>
    <col min="5396" max="5396" width="52.7109375" style="938" customWidth="1"/>
    <col min="5397" max="5400" width="0" style="938" hidden="1" customWidth="1"/>
    <col min="5401" max="5401" width="12.28515625" style="938" customWidth="1"/>
    <col min="5402" max="5402" width="6.42578125" style="938" customWidth="1"/>
    <col min="5403" max="5403" width="12.28515625" style="938" customWidth="1"/>
    <col min="5404" max="5404" width="0" style="938" hidden="1" customWidth="1"/>
    <col min="5405" max="5405" width="3.7109375" style="938" customWidth="1"/>
    <col min="5406" max="5406" width="11.140625" style="938" bestFit="1" customWidth="1"/>
    <col min="5407" max="5408" width="10.5703125" style="938"/>
    <col min="5409" max="5409" width="11.140625" style="938" customWidth="1"/>
    <col min="5410" max="5639" width="10.5703125" style="938"/>
    <col min="5640" max="5647" width="0" style="938" hidden="1" customWidth="1"/>
    <col min="5648" max="5648" width="3.7109375" style="938" customWidth="1"/>
    <col min="5649" max="5649" width="3.85546875" style="938" customWidth="1"/>
    <col min="5650" max="5650" width="3.7109375" style="938" customWidth="1"/>
    <col min="5651" max="5651" width="12.7109375" style="938" customWidth="1"/>
    <col min="5652" max="5652" width="52.7109375" style="938" customWidth="1"/>
    <col min="5653" max="5656" width="0" style="938" hidden="1" customWidth="1"/>
    <col min="5657" max="5657" width="12.28515625" style="938" customWidth="1"/>
    <col min="5658" max="5658" width="6.42578125" style="938" customWidth="1"/>
    <col min="5659" max="5659" width="12.28515625" style="938" customWidth="1"/>
    <col min="5660" max="5660" width="0" style="938" hidden="1" customWidth="1"/>
    <col min="5661" max="5661" width="3.7109375" style="938" customWidth="1"/>
    <col min="5662" max="5662" width="11.140625" style="938" bestFit="1" customWidth="1"/>
    <col min="5663" max="5664" width="10.5703125" style="938"/>
    <col min="5665" max="5665" width="11.140625" style="938" customWidth="1"/>
    <col min="5666" max="5895" width="10.5703125" style="938"/>
    <col min="5896" max="5903" width="0" style="938" hidden="1" customWidth="1"/>
    <col min="5904" max="5904" width="3.7109375" style="938" customWidth="1"/>
    <col min="5905" max="5905" width="3.85546875" style="938" customWidth="1"/>
    <col min="5906" max="5906" width="3.7109375" style="938" customWidth="1"/>
    <col min="5907" max="5907" width="12.7109375" style="938" customWidth="1"/>
    <col min="5908" max="5908" width="52.7109375" style="938" customWidth="1"/>
    <col min="5909" max="5912" width="0" style="938" hidden="1" customWidth="1"/>
    <col min="5913" max="5913" width="12.28515625" style="938" customWidth="1"/>
    <col min="5914" max="5914" width="6.42578125" style="938" customWidth="1"/>
    <col min="5915" max="5915" width="12.28515625" style="938" customWidth="1"/>
    <col min="5916" max="5916" width="0" style="938" hidden="1" customWidth="1"/>
    <col min="5917" max="5917" width="3.7109375" style="938" customWidth="1"/>
    <col min="5918" max="5918" width="11.140625" style="938" bestFit="1" customWidth="1"/>
    <col min="5919" max="5920" width="10.5703125" style="938"/>
    <col min="5921" max="5921" width="11.140625" style="938" customWidth="1"/>
    <col min="5922" max="6151" width="10.5703125" style="938"/>
    <col min="6152" max="6159" width="0" style="938" hidden="1" customWidth="1"/>
    <col min="6160" max="6160" width="3.7109375" style="938" customWidth="1"/>
    <col min="6161" max="6161" width="3.85546875" style="938" customWidth="1"/>
    <col min="6162" max="6162" width="3.7109375" style="938" customWidth="1"/>
    <col min="6163" max="6163" width="12.7109375" style="938" customWidth="1"/>
    <col min="6164" max="6164" width="52.7109375" style="938" customWidth="1"/>
    <col min="6165" max="6168" width="0" style="938" hidden="1" customWidth="1"/>
    <col min="6169" max="6169" width="12.28515625" style="938" customWidth="1"/>
    <col min="6170" max="6170" width="6.42578125" style="938" customWidth="1"/>
    <col min="6171" max="6171" width="12.28515625" style="938" customWidth="1"/>
    <col min="6172" max="6172" width="0" style="938" hidden="1" customWidth="1"/>
    <col min="6173" max="6173" width="3.7109375" style="938" customWidth="1"/>
    <col min="6174" max="6174" width="11.140625" style="938" bestFit="1" customWidth="1"/>
    <col min="6175" max="6176" width="10.5703125" style="938"/>
    <col min="6177" max="6177" width="11.140625" style="938" customWidth="1"/>
    <col min="6178" max="6407" width="10.5703125" style="938"/>
    <col min="6408" max="6415" width="0" style="938" hidden="1" customWidth="1"/>
    <col min="6416" max="6416" width="3.7109375" style="938" customWidth="1"/>
    <col min="6417" max="6417" width="3.85546875" style="938" customWidth="1"/>
    <col min="6418" max="6418" width="3.7109375" style="938" customWidth="1"/>
    <col min="6419" max="6419" width="12.7109375" style="938" customWidth="1"/>
    <col min="6420" max="6420" width="52.7109375" style="938" customWidth="1"/>
    <col min="6421" max="6424" width="0" style="938" hidden="1" customWidth="1"/>
    <col min="6425" max="6425" width="12.28515625" style="938" customWidth="1"/>
    <col min="6426" max="6426" width="6.42578125" style="938" customWidth="1"/>
    <col min="6427" max="6427" width="12.28515625" style="938" customWidth="1"/>
    <col min="6428" max="6428" width="0" style="938" hidden="1" customWidth="1"/>
    <col min="6429" max="6429" width="3.7109375" style="938" customWidth="1"/>
    <col min="6430" max="6430" width="11.140625" style="938" bestFit="1" customWidth="1"/>
    <col min="6431" max="6432" width="10.5703125" style="938"/>
    <col min="6433" max="6433" width="11.140625" style="938" customWidth="1"/>
    <col min="6434" max="6663" width="10.5703125" style="938"/>
    <col min="6664" max="6671" width="0" style="938" hidden="1" customWidth="1"/>
    <col min="6672" max="6672" width="3.7109375" style="938" customWidth="1"/>
    <col min="6673" max="6673" width="3.85546875" style="938" customWidth="1"/>
    <col min="6674" max="6674" width="3.7109375" style="938" customWidth="1"/>
    <col min="6675" max="6675" width="12.7109375" style="938" customWidth="1"/>
    <col min="6676" max="6676" width="52.7109375" style="938" customWidth="1"/>
    <col min="6677" max="6680" width="0" style="938" hidden="1" customWidth="1"/>
    <col min="6681" max="6681" width="12.28515625" style="938" customWidth="1"/>
    <col min="6682" max="6682" width="6.42578125" style="938" customWidth="1"/>
    <col min="6683" max="6683" width="12.28515625" style="938" customWidth="1"/>
    <col min="6684" max="6684" width="0" style="938" hidden="1" customWidth="1"/>
    <col min="6685" max="6685" width="3.7109375" style="938" customWidth="1"/>
    <col min="6686" max="6686" width="11.140625" style="938" bestFit="1" customWidth="1"/>
    <col min="6687" max="6688" width="10.5703125" style="938"/>
    <col min="6689" max="6689" width="11.140625" style="938" customWidth="1"/>
    <col min="6690" max="6919" width="10.5703125" style="938"/>
    <col min="6920" max="6927" width="0" style="938" hidden="1" customWidth="1"/>
    <col min="6928" max="6928" width="3.7109375" style="938" customWidth="1"/>
    <col min="6929" max="6929" width="3.85546875" style="938" customWidth="1"/>
    <col min="6930" max="6930" width="3.7109375" style="938" customWidth="1"/>
    <col min="6931" max="6931" width="12.7109375" style="938" customWidth="1"/>
    <col min="6932" max="6932" width="52.7109375" style="938" customWidth="1"/>
    <col min="6933" max="6936" width="0" style="938" hidden="1" customWidth="1"/>
    <col min="6937" max="6937" width="12.28515625" style="938" customWidth="1"/>
    <col min="6938" max="6938" width="6.42578125" style="938" customWidth="1"/>
    <col min="6939" max="6939" width="12.28515625" style="938" customWidth="1"/>
    <col min="6940" max="6940" width="0" style="938" hidden="1" customWidth="1"/>
    <col min="6941" max="6941" width="3.7109375" style="938" customWidth="1"/>
    <col min="6942" max="6942" width="11.140625" style="938" bestFit="1" customWidth="1"/>
    <col min="6943" max="6944" width="10.5703125" style="938"/>
    <col min="6945" max="6945" width="11.140625" style="938" customWidth="1"/>
    <col min="6946" max="7175" width="10.5703125" style="938"/>
    <col min="7176" max="7183" width="0" style="938" hidden="1" customWidth="1"/>
    <col min="7184" max="7184" width="3.7109375" style="938" customWidth="1"/>
    <col min="7185" max="7185" width="3.85546875" style="938" customWidth="1"/>
    <col min="7186" max="7186" width="3.7109375" style="938" customWidth="1"/>
    <col min="7187" max="7187" width="12.7109375" style="938" customWidth="1"/>
    <col min="7188" max="7188" width="52.7109375" style="938" customWidth="1"/>
    <col min="7189" max="7192" width="0" style="938" hidden="1" customWidth="1"/>
    <col min="7193" max="7193" width="12.28515625" style="938" customWidth="1"/>
    <col min="7194" max="7194" width="6.42578125" style="938" customWidth="1"/>
    <col min="7195" max="7195" width="12.28515625" style="938" customWidth="1"/>
    <col min="7196" max="7196" width="0" style="938" hidden="1" customWidth="1"/>
    <col min="7197" max="7197" width="3.7109375" style="938" customWidth="1"/>
    <col min="7198" max="7198" width="11.140625" style="938" bestFit="1" customWidth="1"/>
    <col min="7199" max="7200" width="10.5703125" style="938"/>
    <col min="7201" max="7201" width="11.140625" style="938" customWidth="1"/>
    <col min="7202" max="7431" width="10.5703125" style="938"/>
    <col min="7432" max="7439" width="0" style="938" hidden="1" customWidth="1"/>
    <col min="7440" max="7440" width="3.7109375" style="938" customWidth="1"/>
    <col min="7441" max="7441" width="3.85546875" style="938" customWidth="1"/>
    <col min="7442" max="7442" width="3.7109375" style="938" customWidth="1"/>
    <col min="7443" max="7443" width="12.7109375" style="938" customWidth="1"/>
    <col min="7444" max="7444" width="52.7109375" style="938" customWidth="1"/>
    <col min="7445" max="7448" width="0" style="938" hidden="1" customWidth="1"/>
    <col min="7449" max="7449" width="12.28515625" style="938" customWidth="1"/>
    <col min="7450" max="7450" width="6.42578125" style="938" customWidth="1"/>
    <col min="7451" max="7451" width="12.28515625" style="938" customWidth="1"/>
    <col min="7452" max="7452" width="0" style="938" hidden="1" customWidth="1"/>
    <col min="7453" max="7453" width="3.7109375" style="938" customWidth="1"/>
    <col min="7454" max="7454" width="11.140625" style="938" bestFit="1" customWidth="1"/>
    <col min="7455" max="7456" width="10.5703125" style="938"/>
    <col min="7457" max="7457" width="11.140625" style="938" customWidth="1"/>
    <col min="7458" max="7687" width="10.5703125" style="938"/>
    <col min="7688" max="7695" width="0" style="938" hidden="1" customWidth="1"/>
    <col min="7696" max="7696" width="3.7109375" style="938" customWidth="1"/>
    <col min="7697" max="7697" width="3.85546875" style="938" customWidth="1"/>
    <col min="7698" max="7698" width="3.7109375" style="938" customWidth="1"/>
    <col min="7699" max="7699" width="12.7109375" style="938" customWidth="1"/>
    <col min="7700" max="7700" width="52.7109375" style="938" customWidth="1"/>
    <col min="7701" max="7704" width="0" style="938" hidden="1" customWidth="1"/>
    <col min="7705" max="7705" width="12.28515625" style="938" customWidth="1"/>
    <col min="7706" max="7706" width="6.42578125" style="938" customWidth="1"/>
    <col min="7707" max="7707" width="12.28515625" style="938" customWidth="1"/>
    <col min="7708" max="7708" width="0" style="938" hidden="1" customWidth="1"/>
    <col min="7709" max="7709" width="3.7109375" style="938" customWidth="1"/>
    <col min="7710" max="7710" width="11.140625" style="938" bestFit="1" customWidth="1"/>
    <col min="7711" max="7712" width="10.5703125" style="938"/>
    <col min="7713" max="7713" width="11.140625" style="938" customWidth="1"/>
    <col min="7714" max="7943" width="10.5703125" style="938"/>
    <col min="7944" max="7951" width="0" style="938" hidden="1" customWidth="1"/>
    <col min="7952" max="7952" width="3.7109375" style="938" customWidth="1"/>
    <col min="7953" max="7953" width="3.85546875" style="938" customWidth="1"/>
    <col min="7954" max="7954" width="3.7109375" style="938" customWidth="1"/>
    <col min="7955" max="7955" width="12.7109375" style="938" customWidth="1"/>
    <col min="7956" max="7956" width="52.7109375" style="938" customWidth="1"/>
    <col min="7957" max="7960" width="0" style="938" hidden="1" customWidth="1"/>
    <col min="7961" max="7961" width="12.28515625" style="938" customWidth="1"/>
    <col min="7962" max="7962" width="6.42578125" style="938" customWidth="1"/>
    <col min="7963" max="7963" width="12.28515625" style="938" customWidth="1"/>
    <col min="7964" max="7964" width="0" style="938" hidden="1" customWidth="1"/>
    <col min="7965" max="7965" width="3.7109375" style="938" customWidth="1"/>
    <col min="7966" max="7966" width="11.140625" style="938" bestFit="1" customWidth="1"/>
    <col min="7967" max="7968" width="10.5703125" style="938"/>
    <col min="7969" max="7969" width="11.140625" style="938" customWidth="1"/>
    <col min="7970" max="8199" width="10.5703125" style="938"/>
    <col min="8200" max="8207" width="0" style="938" hidden="1" customWidth="1"/>
    <col min="8208" max="8208" width="3.7109375" style="938" customWidth="1"/>
    <col min="8209" max="8209" width="3.85546875" style="938" customWidth="1"/>
    <col min="8210" max="8210" width="3.7109375" style="938" customWidth="1"/>
    <col min="8211" max="8211" width="12.7109375" style="938" customWidth="1"/>
    <col min="8212" max="8212" width="52.7109375" style="938" customWidth="1"/>
    <col min="8213" max="8216" width="0" style="938" hidden="1" customWidth="1"/>
    <col min="8217" max="8217" width="12.28515625" style="938" customWidth="1"/>
    <col min="8218" max="8218" width="6.42578125" style="938" customWidth="1"/>
    <col min="8219" max="8219" width="12.28515625" style="938" customWidth="1"/>
    <col min="8220" max="8220" width="0" style="938" hidden="1" customWidth="1"/>
    <col min="8221" max="8221" width="3.7109375" style="938" customWidth="1"/>
    <col min="8222" max="8222" width="11.140625" style="938" bestFit="1" customWidth="1"/>
    <col min="8223" max="8224" width="10.5703125" style="938"/>
    <col min="8225" max="8225" width="11.140625" style="938" customWidth="1"/>
    <col min="8226" max="8455" width="10.5703125" style="938"/>
    <col min="8456" max="8463" width="0" style="938" hidden="1" customWidth="1"/>
    <col min="8464" max="8464" width="3.7109375" style="938" customWidth="1"/>
    <col min="8465" max="8465" width="3.85546875" style="938" customWidth="1"/>
    <col min="8466" max="8466" width="3.7109375" style="938" customWidth="1"/>
    <col min="8467" max="8467" width="12.7109375" style="938" customWidth="1"/>
    <col min="8468" max="8468" width="52.7109375" style="938" customWidth="1"/>
    <col min="8469" max="8472" width="0" style="938" hidden="1" customWidth="1"/>
    <col min="8473" max="8473" width="12.28515625" style="938" customWidth="1"/>
    <col min="8474" max="8474" width="6.42578125" style="938" customWidth="1"/>
    <col min="8475" max="8475" width="12.28515625" style="938" customWidth="1"/>
    <col min="8476" max="8476" width="0" style="938" hidden="1" customWidth="1"/>
    <col min="8477" max="8477" width="3.7109375" style="938" customWidth="1"/>
    <col min="8478" max="8478" width="11.140625" style="938" bestFit="1" customWidth="1"/>
    <col min="8479" max="8480" width="10.5703125" style="938"/>
    <col min="8481" max="8481" width="11.140625" style="938" customWidth="1"/>
    <col min="8482" max="8711" width="10.5703125" style="938"/>
    <col min="8712" max="8719" width="0" style="938" hidden="1" customWidth="1"/>
    <col min="8720" max="8720" width="3.7109375" style="938" customWidth="1"/>
    <col min="8721" max="8721" width="3.85546875" style="938" customWidth="1"/>
    <col min="8722" max="8722" width="3.7109375" style="938" customWidth="1"/>
    <col min="8723" max="8723" width="12.7109375" style="938" customWidth="1"/>
    <col min="8724" max="8724" width="52.7109375" style="938" customWidth="1"/>
    <col min="8725" max="8728" width="0" style="938" hidden="1" customWidth="1"/>
    <col min="8729" max="8729" width="12.28515625" style="938" customWidth="1"/>
    <col min="8730" max="8730" width="6.42578125" style="938" customWidth="1"/>
    <col min="8731" max="8731" width="12.28515625" style="938" customWidth="1"/>
    <col min="8732" max="8732" width="0" style="938" hidden="1" customWidth="1"/>
    <col min="8733" max="8733" width="3.7109375" style="938" customWidth="1"/>
    <col min="8734" max="8734" width="11.140625" style="938" bestFit="1" customWidth="1"/>
    <col min="8735" max="8736" width="10.5703125" style="938"/>
    <col min="8737" max="8737" width="11.140625" style="938" customWidth="1"/>
    <col min="8738" max="8967" width="10.5703125" style="938"/>
    <col min="8968" max="8975" width="0" style="938" hidden="1" customWidth="1"/>
    <col min="8976" max="8976" width="3.7109375" style="938" customWidth="1"/>
    <col min="8977" max="8977" width="3.85546875" style="938" customWidth="1"/>
    <col min="8978" max="8978" width="3.7109375" style="938" customWidth="1"/>
    <col min="8979" max="8979" width="12.7109375" style="938" customWidth="1"/>
    <col min="8980" max="8980" width="52.7109375" style="938" customWidth="1"/>
    <col min="8981" max="8984" width="0" style="938" hidden="1" customWidth="1"/>
    <col min="8985" max="8985" width="12.28515625" style="938" customWidth="1"/>
    <col min="8986" max="8986" width="6.42578125" style="938" customWidth="1"/>
    <col min="8987" max="8987" width="12.28515625" style="938" customWidth="1"/>
    <col min="8988" max="8988" width="0" style="938" hidden="1" customWidth="1"/>
    <col min="8989" max="8989" width="3.7109375" style="938" customWidth="1"/>
    <col min="8990" max="8990" width="11.140625" style="938" bestFit="1" customWidth="1"/>
    <col min="8991" max="8992" width="10.5703125" style="938"/>
    <col min="8993" max="8993" width="11.140625" style="938" customWidth="1"/>
    <col min="8994" max="9223" width="10.5703125" style="938"/>
    <col min="9224" max="9231" width="0" style="938" hidden="1" customWidth="1"/>
    <col min="9232" max="9232" width="3.7109375" style="938" customWidth="1"/>
    <col min="9233" max="9233" width="3.85546875" style="938" customWidth="1"/>
    <col min="9234" max="9234" width="3.7109375" style="938" customWidth="1"/>
    <col min="9235" max="9235" width="12.7109375" style="938" customWidth="1"/>
    <col min="9236" max="9236" width="52.7109375" style="938" customWidth="1"/>
    <col min="9237" max="9240" width="0" style="938" hidden="1" customWidth="1"/>
    <col min="9241" max="9241" width="12.28515625" style="938" customWidth="1"/>
    <col min="9242" max="9242" width="6.42578125" style="938" customWidth="1"/>
    <col min="9243" max="9243" width="12.28515625" style="938" customWidth="1"/>
    <col min="9244" max="9244" width="0" style="938" hidden="1" customWidth="1"/>
    <col min="9245" max="9245" width="3.7109375" style="938" customWidth="1"/>
    <col min="9246" max="9246" width="11.140625" style="938" bestFit="1" customWidth="1"/>
    <col min="9247" max="9248" width="10.5703125" style="938"/>
    <col min="9249" max="9249" width="11.140625" style="938" customWidth="1"/>
    <col min="9250" max="9479" width="10.5703125" style="938"/>
    <col min="9480" max="9487" width="0" style="938" hidden="1" customWidth="1"/>
    <col min="9488" max="9488" width="3.7109375" style="938" customWidth="1"/>
    <col min="9489" max="9489" width="3.85546875" style="938" customWidth="1"/>
    <col min="9490" max="9490" width="3.7109375" style="938" customWidth="1"/>
    <col min="9491" max="9491" width="12.7109375" style="938" customWidth="1"/>
    <col min="9492" max="9492" width="52.7109375" style="938" customWidth="1"/>
    <col min="9493" max="9496" width="0" style="938" hidden="1" customWidth="1"/>
    <col min="9497" max="9497" width="12.28515625" style="938" customWidth="1"/>
    <col min="9498" max="9498" width="6.42578125" style="938" customWidth="1"/>
    <col min="9499" max="9499" width="12.28515625" style="938" customWidth="1"/>
    <col min="9500" max="9500" width="0" style="938" hidden="1" customWidth="1"/>
    <col min="9501" max="9501" width="3.7109375" style="938" customWidth="1"/>
    <col min="9502" max="9502" width="11.140625" style="938" bestFit="1" customWidth="1"/>
    <col min="9503" max="9504" width="10.5703125" style="938"/>
    <col min="9505" max="9505" width="11.140625" style="938" customWidth="1"/>
    <col min="9506" max="9735" width="10.5703125" style="938"/>
    <col min="9736" max="9743" width="0" style="938" hidden="1" customWidth="1"/>
    <col min="9744" max="9744" width="3.7109375" style="938" customWidth="1"/>
    <col min="9745" max="9745" width="3.85546875" style="938" customWidth="1"/>
    <col min="9746" max="9746" width="3.7109375" style="938" customWidth="1"/>
    <col min="9747" max="9747" width="12.7109375" style="938" customWidth="1"/>
    <col min="9748" max="9748" width="52.7109375" style="938" customWidth="1"/>
    <col min="9749" max="9752" width="0" style="938" hidden="1" customWidth="1"/>
    <col min="9753" max="9753" width="12.28515625" style="938" customWidth="1"/>
    <col min="9754" max="9754" width="6.42578125" style="938" customWidth="1"/>
    <col min="9755" max="9755" width="12.28515625" style="938" customWidth="1"/>
    <col min="9756" max="9756" width="0" style="938" hidden="1" customWidth="1"/>
    <col min="9757" max="9757" width="3.7109375" style="938" customWidth="1"/>
    <col min="9758" max="9758" width="11.140625" style="938" bestFit="1" customWidth="1"/>
    <col min="9759" max="9760" width="10.5703125" style="938"/>
    <col min="9761" max="9761" width="11.140625" style="938" customWidth="1"/>
    <col min="9762" max="9991" width="10.5703125" style="938"/>
    <col min="9992" max="9999" width="0" style="938" hidden="1" customWidth="1"/>
    <col min="10000" max="10000" width="3.7109375" style="938" customWidth="1"/>
    <col min="10001" max="10001" width="3.85546875" style="938" customWidth="1"/>
    <col min="10002" max="10002" width="3.7109375" style="938" customWidth="1"/>
    <col min="10003" max="10003" width="12.7109375" style="938" customWidth="1"/>
    <col min="10004" max="10004" width="52.7109375" style="938" customWidth="1"/>
    <col min="10005" max="10008" width="0" style="938" hidden="1" customWidth="1"/>
    <col min="10009" max="10009" width="12.28515625" style="938" customWidth="1"/>
    <col min="10010" max="10010" width="6.42578125" style="938" customWidth="1"/>
    <col min="10011" max="10011" width="12.28515625" style="938" customWidth="1"/>
    <col min="10012" max="10012" width="0" style="938" hidden="1" customWidth="1"/>
    <col min="10013" max="10013" width="3.7109375" style="938" customWidth="1"/>
    <col min="10014" max="10014" width="11.140625" style="938" bestFit="1" customWidth="1"/>
    <col min="10015" max="10016" width="10.5703125" style="938"/>
    <col min="10017" max="10017" width="11.140625" style="938" customWidth="1"/>
    <col min="10018" max="10247" width="10.5703125" style="938"/>
    <col min="10248" max="10255" width="0" style="938" hidden="1" customWidth="1"/>
    <col min="10256" max="10256" width="3.7109375" style="938" customWidth="1"/>
    <col min="10257" max="10257" width="3.85546875" style="938" customWidth="1"/>
    <col min="10258" max="10258" width="3.7109375" style="938" customWidth="1"/>
    <col min="10259" max="10259" width="12.7109375" style="938" customWidth="1"/>
    <col min="10260" max="10260" width="52.7109375" style="938" customWidth="1"/>
    <col min="10261" max="10264" width="0" style="938" hidden="1" customWidth="1"/>
    <col min="10265" max="10265" width="12.28515625" style="938" customWidth="1"/>
    <col min="10266" max="10266" width="6.42578125" style="938" customWidth="1"/>
    <col min="10267" max="10267" width="12.28515625" style="938" customWidth="1"/>
    <col min="10268" max="10268" width="0" style="938" hidden="1" customWidth="1"/>
    <col min="10269" max="10269" width="3.7109375" style="938" customWidth="1"/>
    <col min="10270" max="10270" width="11.140625" style="938" bestFit="1" customWidth="1"/>
    <col min="10271" max="10272" width="10.5703125" style="938"/>
    <col min="10273" max="10273" width="11.140625" style="938" customWidth="1"/>
    <col min="10274" max="10503" width="10.5703125" style="938"/>
    <col min="10504" max="10511" width="0" style="938" hidden="1" customWidth="1"/>
    <col min="10512" max="10512" width="3.7109375" style="938" customWidth="1"/>
    <col min="10513" max="10513" width="3.85546875" style="938" customWidth="1"/>
    <col min="10514" max="10514" width="3.7109375" style="938" customWidth="1"/>
    <col min="10515" max="10515" width="12.7109375" style="938" customWidth="1"/>
    <col min="10516" max="10516" width="52.7109375" style="938" customWidth="1"/>
    <col min="10517" max="10520" width="0" style="938" hidden="1" customWidth="1"/>
    <col min="10521" max="10521" width="12.28515625" style="938" customWidth="1"/>
    <col min="10522" max="10522" width="6.42578125" style="938" customWidth="1"/>
    <col min="10523" max="10523" width="12.28515625" style="938" customWidth="1"/>
    <col min="10524" max="10524" width="0" style="938" hidden="1" customWidth="1"/>
    <col min="10525" max="10525" width="3.7109375" style="938" customWidth="1"/>
    <col min="10526" max="10526" width="11.140625" style="938" bestFit="1" customWidth="1"/>
    <col min="10527" max="10528" width="10.5703125" style="938"/>
    <col min="10529" max="10529" width="11.140625" style="938" customWidth="1"/>
    <col min="10530" max="10759" width="10.5703125" style="938"/>
    <col min="10760" max="10767" width="0" style="938" hidden="1" customWidth="1"/>
    <col min="10768" max="10768" width="3.7109375" style="938" customWidth="1"/>
    <col min="10769" max="10769" width="3.85546875" style="938" customWidth="1"/>
    <col min="10770" max="10770" width="3.7109375" style="938" customWidth="1"/>
    <col min="10771" max="10771" width="12.7109375" style="938" customWidth="1"/>
    <col min="10772" max="10772" width="52.7109375" style="938" customWidth="1"/>
    <col min="10773" max="10776" width="0" style="938" hidden="1" customWidth="1"/>
    <col min="10777" max="10777" width="12.28515625" style="938" customWidth="1"/>
    <col min="10778" max="10778" width="6.42578125" style="938" customWidth="1"/>
    <col min="10779" max="10779" width="12.28515625" style="938" customWidth="1"/>
    <col min="10780" max="10780" width="0" style="938" hidden="1" customWidth="1"/>
    <col min="10781" max="10781" width="3.7109375" style="938" customWidth="1"/>
    <col min="10782" max="10782" width="11.140625" style="938" bestFit="1" customWidth="1"/>
    <col min="10783" max="10784" width="10.5703125" style="938"/>
    <col min="10785" max="10785" width="11.140625" style="938" customWidth="1"/>
    <col min="10786" max="11015" width="10.5703125" style="938"/>
    <col min="11016" max="11023" width="0" style="938" hidden="1" customWidth="1"/>
    <col min="11024" max="11024" width="3.7109375" style="938" customWidth="1"/>
    <col min="11025" max="11025" width="3.85546875" style="938" customWidth="1"/>
    <col min="11026" max="11026" width="3.7109375" style="938" customWidth="1"/>
    <col min="11027" max="11027" width="12.7109375" style="938" customWidth="1"/>
    <col min="11028" max="11028" width="52.7109375" style="938" customWidth="1"/>
    <col min="11029" max="11032" width="0" style="938" hidden="1" customWidth="1"/>
    <col min="11033" max="11033" width="12.28515625" style="938" customWidth="1"/>
    <col min="11034" max="11034" width="6.42578125" style="938" customWidth="1"/>
    <col min="11035" max="11035" width="12.28515625" style="938" customWidth="1"/>
    <col min="11036" max="11036" width="0" style="938" hidden="1" customWidth="1"/>
    <col min="11037" max="11037" width="3.7109375" style="938" customWidth="1"/>
    <col min="11038" max="11038" width="11.140625" style="938" bestFit="1" customWidth="1"/>
    <col min="11039" max="11040" width="10.5703125" style="938"/>
    <col min="11041" max="11041" width="11.140625" style="938" customWidth="1"/>
    <col min="11042" max="11271" width="10.5703125" style="938"/>
    <col min="11272" max="11279" width="0" style="938" hidden="1" customWidth="1"/>
    <col min="11280" max="11280" width="3.7109375" style="938" customWidth="1"/>
    <col min="11281" max="11281" width="3.85546875" style="938" customWidth="1"/>
    <col min="11282" max="11282" width="3.7109375" style="938" customWidth="1"/>
    <col min="11283" max="11283" width="12.7109375" style="938" customWidth="1"/>
    <col min="11284" max="11284" width="52.7109375" style="938" customWidth="1"/>
    <col min="11285" max="11288" width="0" style="938" hidden="1" customWidth="1"/>
    <col min="11289" max="11289" width="12.28515625" style="938" customWidth="1"/>
    <col min="11290" max="11290" width="6.42578125" style="938" customWidth="1"/>
    <col min="11291" max="11291" width="12.28515625" style="938" customWidth="1"/>
    <col min="11292" max="11292" width="0" style="938" hidden="1" customWidth="1"/>
    <col min="11293" max="11293" width="3.7109375" style="938" customWidth="1"/>
    <col min="11294" max="11294" width="11.140625" style="938" bestFit="1" customWidth="1"/>
    <col min="11295" max="11296" width="10.5703125" style="938"/>
    <col min="11297" max="11297" width="11.140625" style="938" customWidth="1"/>
    <col min="11298" max="11527" width="10.5703125" style="938"/>
    <col min="11528" max="11535" width="0" style="938" hidden="1" customWidth="1"/>
    <col min="11536" max="11536" width="3.7109375" style="938" customWidth="1"/>
    <col min="11537" max="11537" width="3.85546875" style="938" customWidth="1"/>
    <col min="11538" max="11538" width="3.7109375" style="938" customWidth="1"/>
    <col min="11539" max="11539" width="12.7109375" style="938" customWidth="1"/>
    <col min="11540" max="11540" width="52.7109375" style="938" customWidth="1"/>
    <col min="11541" max="11544" width="0" style="938" hidden="1" customWidth="1"/>
    <col min="11545" max="11545" width="12.28515625" style="938" customWidth="1"/>
    <col min="11546" max="11546" width="6.42578125" style="938" customWidth="1"/>
    <col min="11547" max="11547" width="12.28515625" style="938" customWidth="1"/>
    <col min="11548" max="11548" width="0" style="938" hidden="1" customWidth="1"/>
    <col min="11549" max="11549" width="3.7109375" style="938" customWidth="1"/>
    <col min="11550" max="11550" width="11.140625" style="938" bestFit="1" customWidth="1"/>
    <col min="11551" max="11552" width="10.5703125" style="938"/>
    <col min="11553" max="11553" width="11.140625" style="938" customWidth="1"/>
    <col min="11554" max="11783" width="10.5703125" style="938"/>
    <col min="11784" max="11791" width="0" style="938" hidden="1" customWidth="1"/>
    <col min="11792" max="11792" width="3.7109375" style="938" customWidth="1"/>
    <col min="11793" max="11793" width="3.85546875" style="938" customWidth="1"/>
    <col min="11794" max="11794" width="3.7109375" style="938" customWidth="1"/>
    <col min="11795" max="11795" width="12.7109375" style="938" customWidth="1"/>
    <col min="11796" max="11796" width="52.7109375" style="938" customWidth="1"/>
    <col min="11797" max="11800" width="0" style="938" hidden="1" customWidth="1"/>
    <col min="11801" max="11801" width="12.28515625" style="938" customWidth="1"/>
    <col min="11802" max="11802" width="6.42578125" style="938" customWidth="1"/>
    <col min="11803" max="11803" width="12.28515625" style="938" customWidth="1"/>
    <col min="11804" max="11804" width="0" style="938" hidden="1" customWidth="1"/>
    <col min="11805" max="11805" width="3.7109375" style="938" customWidth="1"/>
    <col min="11806" max="11806" width="11.140625" style="938" bestFit="1" customWidth="1"/>
    <col min="11807" max="11808" width="10.5703125" style="938"/>
    <col min="11809" max="11809" width="11.140625" style="938" customWidth="1"/>
    <col min="11810" max="12039" width="10.5703125" style="938"/>
    <col min="12040" max="12047" width="0" style="938" hidden="1" customWidth="1"/>
    <col min="12048" max="12048" width="3.7109375" style="938" customWidth="1"/>
    <col min="12049" max="12049" width="3.85546875" style="938" customWidth="1"/>
    <col min="12050" max="12050" width="3.7109375" style="938" customWidth="1"/>
    <col min="12051" max="12051" width="12.7109375" style="938" customWidth="1"/>
    <col min="12052" max="12052" width="52.7109375" style="938" customWidth="1"/>
    <col min="12053" max="12056" width="0" style="938" hidden="1" customWidth="1"/>
    <col min="12057" max="12057" width="12.28515625" style="938" customWidth="1"/>
    <col min="12058" max="12058" width="6.42578125" style="938" customWidth="1"/>
    <col min="12059" max="12059" width="12.28515625" style="938" customWidth="1"/>
    <col min="12060" max="12060" width="0" style="938" hidden="1" customWidth="1"/>
    <col min="12061" max="12061" width="3.7109375" style="938" customWidth="1"/>
    <col min="12062" max="12062" width="11.140625" style="938" bestFit="1" customWidth="1"/>
    <col min="12063" max="12064" width="10.5703125" style="938"/>
    <col min="12065" max="12065" width="11.140625" style="938" customWidth="1"/>
    <col min="12066" max="12295" width="10.5703125" style="938"/>
    <col min="12296" max="12303" width="0" style="938" hidden="1" customWidth="1"/>
    <col min="12304" max="12304" width="3.7109375" style="938" customWidth="1"/>
    <col min="12305" max="12305" width="3.85546875" style="938" customWidth="1"/>
    <col min="12306" max="12306" width="3.7109375" style="938" customWidth="1"/>
    <col min="12307" max="12307" width="12.7109375" style="938" customWidth="1"/>
    <col min="12308" max="12308" width="52.7109375" style="938" customWidth="1"/>
    <col min="12309" max="12312" width="0" style="938" hidden="1" customWidth="1"/>
    <col min="12313" max="12313" width="12.28515625" style="938" customWidth="1"/>
    <col min="12314" max="12314" width="6.42578125" style="938" customWidth="1"/>
    <col min="12315" max="12315" width="12.28515625" style="938" customWidth="1"/>
    <col min="12316" max="12316" width="0" style="938" hidden="1" customWidth="1"/>
    <col min="12317" max="12317" width="3.7109375" style="938" customWidth="1"/>
    <col min="12318" max="12318" width="11.140625" style="938" bestFit="1" customWidth="1"/>
    <col min="12319" max="12320" width="10.5703125" style="938"/>
    <col min="12321" max="12321" width="11.140625" style="938" customWidth="1"/>
    <col min="12322" max="12551" width="10.5703125" style="938"/>
    <col min="12552" max="12559" width="0" style="938" hidden="1" customWidth="1"/>
    <col min="12560" max="12560" width="3.7109375" style="938" customWidth="1"/>
    <col min="12561" max="12561" width="3.85546875" style="938" customWidth="1"/>
    <col min="12562" max="12562" width="3.7109375" style="938" customWidth="1"/>
    <col min="12563" max="12563" width="12.7109375" style="938" customWidth="1"/>
    <col min="12564" max="12564" width="52.7109375" style="938" customWidth="1"/>
    <col min="12565" max="12568" width="0" style="938" hidden="1" customWidth="1"/>
    <col min="12569" max="12569" width="12.28515625" style="938" customWidth="1"/>
    <col min="12570" max="12570" width="6.42578125" style="938" customWidth="1"/>
    <col min="12571" max="12571" width="12.28515625" style="938" customWidth="1"/>
    <col min="12572" max="12572" width="0" style="938" hidden="1" customWidth="1"/>
    <col min="12573" max="12573" width="3.7109375" style="938" customWidth="1"/>
    <col min="12574" max="12574" width="11.140625" style="938" bestFit="1" customWidth="1"/>
    <col min="12575" max="12576" width="10.5703125" style="938"/>
    <col min="12577" max="12577" width="11.140625" style="938" customWidth="1"/>
    <col min="12578" max="12807" width="10.5703125" style="938"/>
    <col min="12808" max="12815" width="0" style="938" hidden="1" customWidth="1"/>
    <col min="12816" max="12816" width="3.7109375" style="938" customWidth="1"/>
    <col min="12817" max="12817" width="3.85546875" style="938" customWidth="1"/>
    <col min="12818" max="12818" width="3.7109375" style="938" customWidth="1"/>
    <col min="12819" max="12819" width="12.7109375" style="938" customWidth="1"/>
    <col min="12820" max="12820" width="52.7109375" style="938" customWidth="1"/>
    <col min="12821" max="12824" width="0" style="938" hidden="1" customWidth="1"/>
    <col min="12825" max="12825" width="12.28515625" style="938" customWidth="1"/>
    <col min="12826" max="12826" width="6.42578125" style="938" customWidth="1"/>
    <col min="12827" max="12827" width="12.28515625" style="938" customWidth="1"/>
    <col min="12828" max="12828" width="0" style="938" hidden="1" customWidth="1"/>
    <col min="12829" max="12829" width="3.7109375" style="938" customWidth="1"/>
    <col min="12830" max="12830" width="11.140625" style="938" bestFit="1" customWidth="1"/>
    <col min="12831" max="12832" width="10.5703125" style="938"/>
    <col min="12833" max="12833" width="11.140625" style="938" customWidth="1"/>
    <col min="12834" max="13063" width="10.5703125" style="938"/>
    <col min="13064" max="13071" width="0" style="938" hidden="1" customWidth="1"/>
    <col min="13072" max="13072" width="3.7109375" style="938" customWidth="1"/>
    <col min="13073" max="13073" width="3.85546875" style="938" customWidth="1"/>
    <col min="13074" max="13074" width="3.7109375" style="938" customWidth="1"/>
    <col min="13075" max="13075" width="12.7109375" style="938" customWidth="1"/>
    <col min="13076" max="13076" width="52.7109375" style="938" customWidth="1"/>
    <col min="13077" max="13080" width="0" style="938" hidden="1" customWidth="1"/>
    <col min="13081" max="13081" width="12.28515625" style="938" customWidth="1"/>
    <col min="13082" max="13082" width="6.42578125" style="938" customWidth="1"/>
    <col min="13083" max="13083" width="12.28515625" style="938" customWidth="1"/>
    <col min="13084" max="13084" width="0" style="938" hidden="1" customWidth="1"/>
    <col min="13085" max="13085" width="3.7109375" style="938" customWidth="1"/>
    <col min="13086" max="13086" width="11.140625" style="938" bestFit="1" customWidth="1"/>
    <col min="13087" max="13088" width="10.5703125" style="938"/>
    <col min="13089" max="13089" width="11.140625" style="938" customWidth="1"/>
    <col min="13090" max="13319" width="10.5703125" style="938"/>
    <col min="13320" max="13327" width="0" style="938" hidden="1" customWidth="1"/>
    <col min="13328" max="13328" width="3.7109375" style="938" customWidth="1"/>
    <col min="13329" max="13329" width="3.85546875" style="938" customWidth="1"/>
    <col min="13330" max="13330" width="3.7109375" style="938" customWidth="1"/>
    <col min="13331" max="13331" width="12.7109375" style="938" customWidth="1"/>
    <col min="13332" max="13332" width="52.7109375" style="938" customWidth="1"/>
    <col min="13333" max="13336" width="0" style="938" hidden="1" customWidth="1"/>
    <col min="13337" max="13337" width="12.28515625" style="938" customWidth="1"/>
    <col min="13338" max="13338" width="6.42578125" style="938" customWidth="1"/>
    <col min="13339" max="13339" width="12.28515625" style="938" customWidth="1"/>
    <col min="13340" max="13340" width="0" style="938" hidden="1" customWidth="1"/>
    <col min="13341" max="13341" width="3.7109375" style="938" customWidth="1"/>
    <col min="13342" max="13342" width="11.140625" style="938" bestFit="1" customWidth="1"/>
    <col min="13343" max="13344" width="10.5703125" style="938"/>
    <col min="13345" max="13345" width="11.140625" style="938" customWidth="1"/>
    <col min="13346" max="13575" width="10.5703125" style="938"/>
    <col min="13576" max="13583" width="0" style="938" hidden="1" customWidth="1"/>
    <col min="13584" max="13584" width="3.7109375" style="938" customWidth="1"/>
    <col min="13585" max="13585" width="3.85546875" style="938" customWidth="1"/>
    <col min="13586" max="13586" width="3.7109375" style="938" customWidth="1"/>
    <col min="13587" max="13587" width="12.7109375" style="938" customWidth="1"/>
    <col min="13588" max="13588" width="52.7109375" style="938" customWidth="1"/>
    <col min="13589" max="13592" width="0" style="938" hidden="1" customWidth="1"/>
    <col min="13593" max="13593" width="12.28515625" style="938" customWidth="1"/>
    <col min="13594" max="13594" width="6.42578125" style="938" customWidth="1"/>
    <col min="13595" max="13595" width="12.28515625" style="938" customWidth="1"/>
    <col min="13596" max="13596" width="0" style="938" hidden="1" customWidth="1"/>
    <col min="13597" max="13597" width="3.7109375" style="938" customWidth="1"/>
    <col min="13598" max="13598" width="11.140625" style="938" bestFit="1" customWidth="1"/>
    <col min="13599" max="13600" width="10.5703125" style="938"/>
    <col min="13601" max="13601" width="11.140625" style="938" customWidth="1"/>
    <col min="13602" max="13831" width="10.5703125" style="938"/>
    <col min="13832" max="13839" width="0" style="938" hidden="1" customWidth="1"/>
    <col min="13840" max="13840" width="3.7109375" style="938" customWidth="1"/>
    <col min="13841" max="13841" width="3.85546875" style="938" customWidth="1"/>
    <col min="13842" max="13842" width="3.7109375" style="938" customWidth="1"/>
    <col min="13843" max="13843" width="12.7109375" style="938" customWidth="1"/>
    <col min="13844" max="13844" width="52.7109375" style="938" customWidth="1"/>
    <col min="13845" max="13848" width="0" style="938" hidden="1" customWidth="1"/>
    <col min="13849" max="13849" width="12.28515625" style="938" customWidth="1"/>
    <col min="13850" max="13850" width="6.42578125" style="938" customWidth="1"/>
    <col min="13851" max="13851" width="12.28515625" style="938" customWidth="1"/>
    <col min="13852" max="13852" width="0" style="938" hidden="1" customWidth="1"/>
    <col min="13853" max="13853" width="3.7109375" style="938" customWidth="1"/>
    <col min="13854" max="13854" width="11.140625" style="938" bestFit="1" customWidth="1"/>
    <col min="13855" max="13856" width="10.5703125" style="938"/>
    <col min="13857" max="13857" width="11.140625" style="938" customWidth="1"/>
    <col min="13858" max="14087" width="10.5703125" style="938"/>
    <col min="14088" max="14095" width="0" style="938" hidden="1" customWidth="1"/>
    <col min="14096" max="14096" width="3.7109375" style="938" customWidth="1"/>
    <col min="14097" max="14097" width="3.85546875" style="938" customWidth="1"/>
    <col min="14098" max="14098" width="3.7109375" style="938" customWidth="1"/>
    <col min="14099" max="14099" width="12.7109375" style="938" customWidth="1"/>
    <col min="14100" max="14100" width="52.7109375" style="938" customWidth="1"/>
    <col min="14101" max="14104" width="0" style="938" hidden="1" customWidth="1"/>
    <col min="14105" max="14105" width="12.28515625" style="938" customWidth="1"/>
    <col min="14106" max="14106" width="6.42578125" style="938" customWidth="1"/>
    <col min="14107" max="14107" width="12.28515625" style="938" customWidth="1"/>
    <col min="14108" max="14108" width="0" style="938" hidden="1" customWidth="1"/>
    <col min="14109" max="14109" width="3.7109375" style="938" customWidth="1"/>
    <col min="14110" max="14110" width="11.140625" style="938" bestFit="1" customWidth="1"/>
    <col min="14111" max="14112" width="10.5703125" style="938"/>
    <col min="14113" max="14113" width="11.140625" style="938" customWidth="1"/>
    <col min="14114" max="14343" width="10.5703125" style="938"/>
    <col min="14344" max="14351" width="0" style="938" hidden="1" customWidth="1"/>
    <col min="14352" max="14352" width="3.7109375" style="938" customWidth="1"/>
    <col min="14353" max="14353" width="3.85546875" style="938" customWidth="1"/>
    <col min="14354" max="14354" width="3.7109375" style="938" customWidth="1"/>
    <col min="14355" max="14355" width="12.7109375" style="938" customWidth="1"/>
    <col min="14356" max="14356" width="52.7109375" style="938" customWidth="1"/>
    <col min="14357" max="14360" width="0" style="938" hidden="1" customWidth="1"/>
    <col min="14361" max="14361" width="12.28515625" style="938" customWidth="1"/>
    <col min="14362" max="14362" width="6.42578125" style="938" customWidth="1"/>
    <col min="14363" max="14363" width="12.28515625" style="938" customWidth="1"/>
    <col min="14364" max="14364" width="0" style="938" hidden="1" customWidth="1"/>
    <col min="14365" max="14365" width="3.7109375" style="938" customWidth="1"/>
    <col min="14366" max="14366" width="11.140625" style="938" bestFit="1" customWidth="1"/>
    <col min="14367" max="14368" width="10.5703125" style="938"/>
    <col min="14369" max="14369" width="11.140625" style="938" customWidth="1"/>
    <col min="14370" max="14599" width="10.5703125" style="938"/>
    <col min="14600" max="14607" width="0" style="938" hidden="1" customWidth="1"/>
    <col min="14608" max="14608" width="3.7109375" style="938" customWidth="1"/>
    <col min="14609" max="14609" width="3.85546875" style="938" customWidth="1"/>
    <col min="14610" max="14610" width="3.7109375" style="938" customWidth="1"/>
    <col min="14611" max="14611" width="12.7109375" style="938" customWidth="1"/>
    <col min="14612" max="14612" width="52.7109375" style="938" customWidth="1"/>
    <col min="14613" max="14616" width="0" style="938" hidden="1" customWidth="1"/>
    <col min="14617" max="14617" width="12.28515625" style="938" customWidth="1"/>
    <col min="14618" max="14618" width="6.42578125" style="938" customWidth="1"/>
    <col min="14619" max="14619" width="12.28515625" style="938" customWidth="1"/>
    <col min="14620" max="14620" width="0" style="938" hidden="1" customWidth="1"/>
    <col min="14621" max="14621" width="3.7109375" style="938" customWidth="1"/>
    <col min="14622" max="14622" width="11.140625" style="938" bestFit="1" customWidth="1"/>
    <col min="14623" max="14624" width="10.5703125" style="938"/>
    <col min="14625" max="14625" width="11.140625" style="938" customWidth="1"/>
    <col min="14626" max="14855" width="10.5703125" style="938"/>
    <col min="14856" max="14863" width="0" style="938" hidden="1" customWidth="1"/>
    <col min="14864" max="14864" width="3.7109375" style="938" customWidth="1"/>
    <col min="14865" max="14865" width="3.85546875" style="938" customWidth="1"/>
    <col min="14866" max="14866" width="3.7109375" style="938" customWidth="1"/>
    <col min="14867" max="14867" width="12.7109375" style="938" customWidth="1"/>
    <col min="14868" max="14868" width="52.7109375" style="938" customWidth="1"/>
    <col min="14869" max="14872" width="0" style="938" hidden="1" customWidth="1"/>
    <col min="14873" max="14873" width="12.28515625" style="938" customWidth="1"/>
    <col min="14874" max="14874" width="6.42578125" style="938" customWidth="1"/>
    <col min="14875" max="14875" width="12.28515625" style="938" customWidth="1"/>
    <col min="14876" max="14876" width="0" style="938" hidden="1" customWidth="1"/>
    <col min="14877" max="14877" width="3.7109375" style="938" customWidth="1"/>
    <col min="14878" max="14878" width="11.140625" style="938" bestFit="1" customWidth="1"/>
    <col min="14879" max="14880" width="10.5703125" style="938"/>
    <col min="14881" max="14881" width="11.140625" style="938" customWidth="1"/>
    <col min="14882" max="15111" width="10.5703125" style="938"/>
    <col min="15112" max="15119" width="0" style="938" hidden="1" customWidth="1"/>
    <col min="15120" max="15120" width="3.7109375" style="938" customWidth="1"/>
    <col min="15121" max="15121" width="3.85546875" style="938" customWidth="1"/>
    <col min="15122" max="15122" width="3.7109375" style="938" customWidth="1"/>
    <col min="15123" max="15123" width="12.7109375" style="938" customWidth="1"/>
    <col min="15124" max="15124" width="52.7109375" style="938" customWidth="1"/>
    <col min="15125" max="15128" width="0" style="938" hidden="1" customWidth="1"/>
    <col min="15129" max="15129" width="12.28515625" style="938" customWidth="1"/>
    <col min="15130" max="15130" width="6.42578125" style="938" customWidth="1"/>
    <col min="15131" max="15131" width="12.28515625" style="938" customWidth="1"/>
    <col min="15132" max="15132" width="0" style="938" hidden="1" customWidth="1"/>
    <col min="15133" max="15133" width="3.7109375" style="938" customWidth="1"/>
    <col min="15134" max="15134" width="11.140625" style="938" bestFit="1" customWidth="1"/>
    <col min="15135" max="15136" width="10.5703125" style="938"/>
    <col min="15137" max="15137" width="11.140625" style="938" customWidth="1"/>
    <col min="15138" max="15367" width="10.5703125" style="938"/>
    <col min="15368" max="15375" width="0" style="938" hidden="1" customWidth="1"/>
    <col min="15376" max="15376" width="3.7109375" style="938" customWidth="1"/>
    <col min="15377" max="15377" width="3.85546875" style="938" customWidth="1"/>
    <col min="15378" max="15378" width="3.7109375" style="938" customWidth="1"/>
    <col min="15379" max="15379" width="12.7109375" style="938" customWidth="1"/>
    <col min="15380" max="15380" width="52.7109375" style="938" customWidth="1"/>
    <col min="15381" max="15384" width="0" style="938" hidden="1" customWidth="1"/>
    <col min="15385" max="15385" width="12.28515625" style="938" customWidth="1"/>
    <col min="15386" max="15386" width="6.42578125" style="938" customWidth="1"/>
    <col min="15387" max="15387" width="12.28515625" style="938" customWidth="1"/>
    <col min="15388" max="15388" width="0" style="938" hidden="1" customWidth="1"/>
    <col min="15389" max="15389" width="3.7109375" style="938" customWidth="1"/>
    <col min="15390" max="15390" width="11.140625" style="938" bestFit="1" customWidth="1"/>
    <col min="15391" max="15392" width="10.5703125" style="938"/>
    <col min="15393" max="15393" width="11.140625" style="938" customWidth="1"/>
    <col min="15394" max="15623" width="10.5703125" style="938"/>
    <col min="15624" max="15631" width="0" style="938" hidden="1" customWidth="1"/>
    <col min="15632" max="15632" width="3.7109375" style="938" customWidth="1"/>
    <col min="15633" max="15633" width="3.85546875" style="938" customWidth="1"/>
    <col min="15634" max="15634" width="3.7109375" style="938" customWidth="1"/>
    <col min="15635" max="15635" width="12.7109375" style="938" customWidth="1"/>
    <col min="15636" max="15636" width="52.7109375" style="938" customWidth="1"/>
    <col min="15637" max="15640" width="0" style="938" hidden="1" customWidth="1"/>
    <col min="15641" max="15641" width="12.28515625" style="938" customWidth="1"/>
    <col min="15642" max="15642" width="6.42578125" style="938" customWidth="1"/>
    <col min="15643" max="15643" width="12.28515625" style="938" customWidth="1"/>
    <col min="15644" max="15644" width="0" style="938" hidden="1" customWidth="1"/>
    <col min="15645" max="15645" width="3.7109375" style="938" customWidth="1"/>
    <col min="15646" max="15646" width="11.140625" style="938" bestFit="1" customWidth="1"/>
    <col min="15647" max="15648" width="10.5703125" style="938"/>
    <col min="15649" max="15649" width="11.140625" style="938" customWidth="1"/>
    <col min="15650" max="15879" width="10.5703125" style="938"/>
    <col min="15880" max="15887" width="0" style="938" hidden="1" customWidth="1"/>
    <col min="15888" max="15888" width="3.7109375" style="938" customWidth="1"/>
    <col min="15889" max="15889" width="3.85546875" style="938" customWidth="1"/>
    <col min="15890" max="15890" width="3.7109375" style="938" customWidth="1"/>
    <col min="15891" max="15891" width="12.7109375" style="938" customWidth="1"/>
    <col min="15892" max="15892" width="52.7109375" style="938" customWidth="1"/>
    <col min="15893" max="15896" width="0" style="938" hidden="1" customWidth="1"/>
    <col min="15897" max="15897" width="12.28515625" style="938" customWidth="1"/>
    <col min="15898" max="15898" width="6.42578125" style="938" customWidth="1"/>
    <col min="15899" max="15899" width="12.28515625" style="938" customWidth="1"/>
    <col min="15900" max="15900" width="0" style="938" hidden="1" customWidth="1"/>
    <col min="15901" max="15901" width="3.7109375" style="938" customWidth="1"/>
    <col min="15902" max="15902" width="11.140625" style="938" bestFit="1" customWidth="1"/>
    <col min="15903" max="15904" width="10.5703125" style="938"/>
    <col min="15905" max="15905" width="11.140625" style="938" customWidth="1"/>
    <col min="15906" max="16135" width="10.5703125" style="938"/>
    <col min="16136" max="16143" width="0" style="938" hidden="1" customWidth="1"/>
    <col min="16144" max="16144" width="3.7109375" style="938" customWidth="1"/>
    <col min="16145" max="16145" width="3.85546875" style="938" customWidth="1"/>
    <col min="16146" max="16146" width="3.7109375" style="938" customWidth="1"/>
    <col min="16147" max="16147" width="12.7109375" style="938" customWidth="1"/>
    <col min="16148" max="16148" width="52.7109375" style="938" customWidth="1"/>
    <col min="16149" max="16152" width="0" style="938" hidden="1" customWidth="1"/>
    <col min="16153" max="16153" width="12.28515625" style="938" customWidth="1"/>
    <col min="16154" max="16154" width="6.42578125" style="938" customWidth="1"/>
    <col min="16155" max="16155" width="12.28515625" style="938" customWidth="1"/>
    <col min="16156" max="16156" width="0" style="938" hidden="1" customWidth="1"/>
    <col min="16157" max="16157" width="3.7109375" style="938" customWidth="1"/>
    <col min="16158" max="16158" width="11.140625" style="938" bestFit="1" customWidth="1"/>
    <col min="16159" max="16160" width="10.5703125" style="938"/>
    <col min="16161" max="16161" width="11.140625" style="938" customWidth="1"/>
    <col min="16162" max="16384" width="10.5703125" style="938"/>
  </cols>
  <sheetData>
    <row r="1" spans="1:41" hidden="1">
      <c r="Q1" s="731"/>
      <c r="R1" s="731"/>
      <c r="X1" s="731"/>
      <c r="Y1" s="731"/>
    </row>
    <row r="2" spans="1:41" hidden="1">
      <c r="U2" s="731"/>
      <c r="AB2" s="731"/>
    </row>
    <row r="3" spans="1:41" hidden="1"/>
    <row r="4" spans="1:41" ht="3" customHeight="1">
      <c r="J4" s="943"/>
      <c r="K4" s="943"/>
      <c r="L4" s="939"/>
      <c r="M4" s="939"/>
      <c r="N4" s="939"/>
      <c r="O4" s="946"/>
      <c r="P4" s="946"/>
      <c r="Q4" s="946"/>
      <c r="R4" s="946"/>
      <c r="S4" s="946"/>
      <c r="T4" s="946"/>
      <c r="U4" s="946"/>
      <c r="V4" s="946"/>
      <c r="W4" s="946"/>
      <c r="X4" s="946"/>
      <c r="Y4" s="946"/>
      <c r="Z4" s="946"/>
      <c r="AA4" s="946"/>
      <c r="AB4" s="946"/>
    </row>
    <row r="5" spans="1:41" ht="26.1" customHeight="1">
      <c r="J5" s="943"/>
      <c r="K5" s="943"/>
      <c r="L5" s="1294" t="s">
        <v>717</v>
      </c>
      <c r="M5" s="1294"/>
      <c r="N5" s="1294"/>
      <c r="O5" s="1294"/>
      <c r="P5" s="1294"/>
      <c r="Q5" s="1294"/>
      <c r="R5" s="1294"/>
      <c r="S5" s="1294"/>
      <c r="T5" s="1294"/>
      <c r="U5" s="633"/>
      <c r="V5" s="633"/>
      <c r="W5" s="633"/>
      <c r="X5" s="633"/>
      <c r="Y5" s="633"/>
      <c r="Z5" s="633"/>
      <c r="AA5" s="633"/>
      <c r="AB5" s="633"/>
    </row>
    <row r="6" spans="1:41" ht="3" customHeight="1">
      <c r="J6" s="943"/>
      <c r="K6" s="943"/>
      <c r="L6" s="939"/>
      <c r="M6" s="939"/>
      <c r="N6" s="939"/>
      <c r="O6" s="718"/>
      <c r="P6" s="718"/>
      <c r="Q6" s="718"/>
      <c r="R6" s="718"/>
      <c r="S6" s="718"/>
      <c r="T6" s="718"/>
      <c r="U6" s="718"/>
      <c r="V6" s="1079"/>
      <c r="W6" s="1079"/>
      <c r="X6" s="1079"/>
      <c r="Y6" s="1079"/>
      <c r="Z6" s="1079"/>
      <c r="AA6" s="1079"/>
      <c r="AB6" s="1079"/>
      <c r="AC6" s="946"/>
    </row>
    <row r="7" spans="1:41" s="746" customFormat="1" ht="11.25" hidden="1">
      <c r="A7" s="1121"/>
      <c r="B7" s="1121"/>
      <c r="C7" s="1121"/>
      <c r="D7" s="1121"/>
      <c r="E7" s="1121"/>
      <c r="F7" s="1121"/>
      <c r="G7" s="1121"/>
      <c r="H7" s="1121"/>
      <c r="L7" s="1172"/>
      <c r="M7" s="1046"/>
      <c r="O7" s="1300"/>
      <c r="P7" s="1300"/>
      <c r="Q7" s="1300"/>
      <c r="R7" s="1300"/>
      <c r="S7" s="1300"/>
      <c r="T7" s="1300"/>
      <c r="U7" s="780"/>
      <c r="V7"/>
      <c r="W7"/>
      <c r="X7"/>
      <c r="Y7"/>
      <c r="Z7"/>
      <c r="AA7"/>
      <c r="AB7"/>
      <c r="AC7" s="780"/>
      <c r="AE7" s="1121"/>
      <c r="AF7" s="1121"/>
      <c r="AG7" s="1121"/>
      <c r="AH7" s="1121"/>
      <c r="AI7" s="1121"/>
    </row>
    <row r="8" spans="1:41"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28.10.2022</v>
      </c>
      <c r="P8" s="1301"/>
      <c r="Q8" s="1301"/>
      <c r="R8" s="1301"/>
      <c r="S8" s="1301"/>
      <c r="T8" s="1301"/>
      <c r="U8" s="730"/>
      <c r="V8"/>
      <c r="W8"/>
      <c r="X8"/>
      <c r="Y8"/>
      <c r="Z8"/>
      <c r="AA8"/>
      <c r="AB8"/>
      <c r="AC8" s="730"/>
      <c r="AD8" s="489"/>
      <c r="AE8" s="961"/>
      <c r="AF8" s="961"/>
      <c r="AG8" s="961"/>
      <c r="AH8" s="961"/>
      <c r="AI8" s="961"/>
      <c r="AJ8" s="961"/>
      <c r="AK8" s="961"/>
      <c r="AL8" s="961"/>
      <c r="AM8" s="961"/>
      <c r="AN8" s="961"/>
      <c r="AO8" s="961"/>
    </row>
    <row r="9" spans="1:41"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№6351/05-02 (Вх.№9729)</v>
      </c>
      <c r="P9" s="1301"/>
      <c r="Q9" s="1301"/>
      <c r="R9" s="1301"/>
      <c r="S9" s="1301"/>
      <c r="T9" s="1301"/>
      <c r="U9" s="730"/>
      <c r="V9"/>
      <c r="W9"/>
      <c r="X9"/>
      <c r="Y9"/>
      <c r="Z9"/>
      <c r="AA9"/>
      <c r="AB9"/>
      <c r="AC9" s="730"/>
      <c r="AD9" s="489"/>
      <c r="AE9" s="961"/>
      <c r="AF9" s="961"/>
      <c r="AG9" s="961"/>
      <c r="AH9" s="961"/>
      <c r="AI9" s="961"/>
      <c r="AJ9" s="961"/>
      <c r="AK9" s="961"/>
      <c r="AL9" s="961"/>
      <c r="AM9" s="961"/>
      <c r="AN9" s="961"/>
      <c r="AO9" s="961"/>
    </row>
    <row r="10" spans="1:41" s="746" customFormat="1" ht="11.25" hidden="1">
      <c r="A10" s="1121"/>
      <c r="B10" s="1121"/>
      <c r="C10" s="1121"/>
      <c r="D10" s="1121"/>
      <c r="E10" s="1121"/>
      <c r="F10" s="1121"/>
      <c r="G10" s="1121"/>
      <c r="H10" s="1121"/>
      <c r="L10" s="1172"/>
      <c r="M10" s="1046"/>
      <c r="O10" s="1300"/>
      <c r="P10" s="1300"/>
      <c r="Q10" s="1300"/>
      <c r="R10" s="1300"/>
      <c r="S10" s="1300"/>
      <c r="T10" s="1300"/>
      <c r="U10" s="780"/>
      <c r="V10"/>
      <c r="W10"/>
      <c r="X10"/>
      <c r="Y10"/>
      <c r="Z10"/>
      <c r="AA10"/>
      <c r="AB10"/>
      <c r="AC10" s="780"/>
      <c r="AE10" s="1121"/>
      <c r="AF10" s="1121"/>
      <c r="AG10" s="1121"/>
      <c r="AH10" s="1121"/>
      <c r="AI10" s="1121"/>
    </row>
    <row r="11" spans="1:41" s="955" customFormat="1" ht="11.25" hidden="1">
      <c r="A11" s="961"/>
      <c r="B11" s="961"/>
      <c r="C11" s="961"/>
      <c r="D11" s="961"/>
      <c r="E11" s="961"/>
      <c r="F11" s="961"/>
      <c r="G11" s="961"/>
      <c r="H11" s="961"/>
      <c r="L11" s="1295"/>
      <c r="M11" s="1295"/>
      <c r="N11" s="972"/>
      <c r="O11" s="730"/>
      <c r="P11" s="730"/>
      <c r="Q11" s="730"/>
      <c r="R11" s="730"/>
      <c r="S11" s="730"/>
      <c r="T11" s="730"/>
      <c r="U11" s="959" t="s">
        <v>371</v>
      </c>
      <c r="V11" s="1098"/>
      <c r="W11" s="1098"/>
      <c r="X11" s="1098"/>
      <c r="Y11" s="1098"/>
      <c r="Z11" s="1098"/>
      <c r="AA11" s="1098"/>
      <c r="AB11" s="959" t="s">
        <v>371</v>
      </c>
      <c r="AE11" s="961"/>
      <c r="AF11" s="961"/>
      <c r="AG11" s="961"/>
      <c r="AH11" s="961"/>
      <c r="AI11" s="961"/>
      <c r="AJ11" s="961"/>
      <c r="AK11" s="961"/>
      <c r="AL11" s="961"/>
      <c r="AM11" s="961"/>
      <c r="AN11" s="961"/>
      <c r="AO11" s="961"/>
    </row>
    <row r="12" spans="1:41">
      <c r="J12" s="943"/>
      <c r="K12" s="943"/>
      <c r="L12" s="939"/>
      <c r="M12" s="939"/>
      <c r="N12" s="472"/>
      <c r="O12" s="1302"/>
      <c r="P12" s="1302"/>
      <c r="Q12" s="1302"/>
      <c r="R12" s="1302"/>
      <c r="S12" s="1302"/>
      <c r="T12" s="1302"/>
      <c r="U12" s="1302"/>
      <c r="V12" s="1302" t="s">
        <v>3389</v>
      </c>
      <c r="W12" s="1302"/>
      <c r="X12" s="1302"/>
      <c r="Y12" s="1302"/>
      <c r="Z12" s="1302"/>
      <c r="AA12" s="1302"/>
      <c r="AB12" s="1302"/>
    </row>
    <row r="13" spans="1:41">
      <c r="J13" s="943"/>
      <c r="K13" s="943"/>
      <c r="L13" s="1227" t="s">
        <v>445</v>
      </c>
      <c r="M13" s="1227"/>
      <c r="N13" s="1227"/>
      <c r="O13" s="1227"/>
      <c r="P13" s="1227"/>
      <c r="Q13" s="1227"/>
      <c r="R13" s="1227"/>
      <c r="S13" s="1227"/>
      <c r="T13" s="1227"/>
      <c r="U13" s="1227"/>
      <c r="V13" s="1227"/>
      <c r="W13" s="1227"/>
      <c r="X13" s="1227"/>
      <c r="Y13" s="1227"/>
      <c r="Z13" s="1227"/>
      <c r="AA13" s="1227"/>
      <c r="AB13" s="1227"/>
      <c r="AC13" s="1227"/>
      <c r="AD13" s="1227" t="s">
        <v>446</v>
      </c>
    </row>
    <row r="14" spans="1:41" ht="14.25" customHeight="1">
      <c r="J14" s="943"/>
      <c r="K14" s="943"/>
      <c r="L14" s="1308" t="s">
        <v>91</v>
      </c>
      <c r="M14" s="1308" t="s">
        <v>602</v>
      </c>
      <c r="N14" s="630"/>
      <c r="O14" s="1309" t="s">
        <v>604</v>
      </c>
      <c r="P14" s="1310"/>
      <c r="Q14" s="1310"/>
      <c r="R14" s="1310"/>
      <c r="S14" s="1310"/>
      <c r="T14" s="1311"/>
      <c r="U14" s="1291" t="s">
        <v>339</v>
      </c>
      <c r="V14" s="1309" t="s">
        <v>604</v>
      </c>
      <c r="W14" s="1310"/>
      <c r="X14" s="1310"/>
      <c r="Y14" s="1310"/>
      <c r="Z14" s="1310"/>
      <c r="AA14" s="1311"/>
      <c r="AB14" s="1291" t="s">
        <v>339</v>
      </c>
      <c r="AC14" s="1305" t="s">
        <v>274</v>
      </c>
      <c r="AD14" s="1227"/>
    </row>
    <row r="15" spans="1:41" ht="14.25" customHeight="1">
      <c r="J15" s="943"/>
      <c r="K15" s="943"/>
      <c r="L15" s="1308"/>
      <c r="M15" s="1308"/>
      <c r="N15" s="631"/>
      <c r="O15" s="1314" t="s">
        <v>578</v>
      </c>
      <c r="P15" s="1312" t="s">
        <v>270</v>
      </c>
      <c r="Q15" s="1313"/>
      <c r="R15" s="1288" t="s">
        <v>615</v>
      </c>
      <c r="S15" s="1289"/>
      <c r="T15" s="1290"/>
      <c r="U15" s="1292"/>
      <c r="V15" s="1314" t="s">
        <v>578</v>
      </c>
      <c r="W15" s="1312" t="s">
        <v>270</v>
      </c>
      <c r="X15" s="1313"/>
      <c r="Y15" s="1288" t="s">
        <v>615</v>
      </c>
      <c r="Z15" s="1289"/>
      <c r="AA15" s="1290"/>
      <c r="AB15" s="1292"/>
      <c r="AC15" s="1306"/>
      <c r="AD15" s="1227"/>
    </row>
    <row r="16" spans="1:41" ht="33.75" customHeight="1">
      <c r="J16" s="943"/>
      <c r="K16" s="943"/>
      <c r="L16" s="1308"/>
      <c r="M16" s="1308"/>
      <c r="N16" s="632"/>
      <c r="O16" s="1315"/>
      <c r="P16" s="719" t="s">
        <v>579</v>
      </c>
      <c r="Q16" s="719" t="s">
        <v>6</v>
      </c>
      <c r="R16" s="976" t="s">
        <v>273</v>
      </c>
      <c r="S16" s="1303" t="s">
        <v>272</v>
      </c>
      <c r="T16" s="1304"/>
      <c r="U16" s="1293"/>
      <c r="V16" s="1315"/>
      <c r="W16" s="719" t="s">
        <v>579</v>
      </c>
      <c r="X16" s="719" t="s">
        <v>6</v>
      </c>
      <c r="Y16" s="1187" t="s">
        <v>273</v>
      </c>
      <c r="Z16" s="1303" t="s">
        <v>272</v>
      </c>
      <c r="AA16" s="1304"/>
      <c r="AB16" s="1293"/>
      <c r="AC16" s="1307"/>
      <c r="AD16" s="1227"/>
    </row>
    <row r="17" spans="1:43">
      <c r="J17" s="943"/>
      <c r="K17" s="538">
        <v>1</v>
      </c>
      <c r="L17" s="616" t="s">
        <v>92</v>
      </c>
      <c r="M17" s="616" t="s">
        <v>48</v>
      </c>
      <c r="N17" s="618" t="str">
        <f ca="1">OFFSET(N17,0,-1)</f>
        <v>2</v>
      </c>
      <c r="O17" s="973">
        <f ca="1">OFFSET(O17,0,-1)+1</f>
        <v>3</v>
      </c>
      <c r="P17" s="973">
        <f ca="1">OFFSET(P17,0,-1)+1</f>
        <v>4</v>
      </c>
      <c r="Q17" s="973">
        <f ca="1">OFFSET(Q17,0,-1)+1</f>
        <v>5</v>
      </c>
      <c r="R17" s="973">
        <f ca="1">OFFSET(R17,0,-1)+1</f>
        <v>6</v>
      </c>
      <c r="S17" s="1296">
        <f ca="1">OFFSET(S17,0,-1)+1</f>
        <v>7</v>
      </c>
      <c r="T17" s="1296"/>
      <c r="U17" s="973">
        <f ca="1">OFFSET(U17,0,-2)+1</f>
        <v>8</v>
      </c>
      <c r="V17" s="1185">
        <f ca="1">OFFSET(V17,0,-1)+1</f>
        <v>9</v>
      </c>
      <c r="W17" s="1185">
        <f ca="1">OFFSET(W17,0,-1)+1</f>
        <v>10</v>
      </c>
      <c r="X17" s="1185">
        <f ca="1">OFFSET(X17,0,-1)+1</f>
        <v>11</v>
      </c>
      <c r="Y17" s="1185">
        <f ca="1">OFFSET(Y17,0,-1)+1</f>
        <v>12</v>
      </c>
      <c r="Z17" s="1296">
        <f ca="1">OFFSET(Z17,0,-1)+1</f>
        <v>13</v>
      </c>
      <c r="AA17" s="1296"/>
      <c r="AB17" s="1185">
        <f ca="1">OFFSET(AB17,0,-2)+1</f>
        <v>14</v>
      </c>
      <c r="AC17" s="618">
        <f ca="1">OFFSET(AC17,0,-1)</f>
        <v>14</v>
      </c>
      <c r="AD17" s="973">
        <f ca="1">OFFSET(AD17,0,-1)+1</f>
        <v>15</v>
      </c>
    </row>
    <row r="18" spans="1:43" ht="22.5">
      <c r="A18" s="1279">
        <v>1</v>
      </c>
      <c r="B18" s="963"/>
      <c r="C18" s="963"/>
      <c r="D18" s="963"/>
      <c r="E18" s="929"/>
      <c r="F18" s="974"/>
      <c r="G18" s="974"/>
      <c r="H18" s="974"/>
      <c r="I18" s="931"/>
      <c r="J18" s="927"/>
      <c r="K18" s="911"/>
      <c r="L18" s="978" t="e">
        <f ca="1">mergeValue(A18)</f>
        <v>#NAME?</v>
      </c>
      <c r="M18" s="610" t="s">
        <v>19</v>
      </c>
      <c r="N18" s="615"/>
      <c r="O18" s="1280" t="str">
        <f>IF('Перечень тарифов'!J21="","","" &amp; 'Перечень тарифов'!J21 &amp; "")</f>
        <v>Тариф на тепловую энергию (мощность), поставляемую Акционерным обществом "Казэнерго" потребителям от источника, расположенного по адресу: г.Казань, ул. Толстого,39</v>
      </c>
      <c r="P18" s="1280"/>
      <c r="Q18" s="1280"/>
      <c r="R18" s="1280"/>
      <c r="S18" s="1280"/>
      <c r="T18" s="1280"/>
      <c r="U18" s="1280"/>
      <c r="V18" s="1280"/>
      <c r="W18" s="1280"/>
      <c r="X18" s="1280"/>
      <c r="Y18" s="1280"/>
      <c r="Z18" s="1280"/>
      <c r="AA18" s="1280"/>
      <c r="AB18" s="1280"/>
      <c r="AC18" s="1280"/>
      <c r="AD18" s="1129" t="s">
        <v>718</v>
      </c>
      <c r="AF18" s="777"/>
      <c r="AG18" s="777" t="str">
        <f t="shared" ref="AG18:AG28" si="0">IF(M18="","",M18 )</f>
        <v>Наименование тарифа</v>
      </c>
      <c r="AH18" s="777"/>
      <c r="AI18" s="777"/>
      <c r="AJ18" s="777"/>
      <c r="AP18" s="956"/>
      <c r="AQ18" s="956"/>
    </row>
    <row r="19" spans="1:43" hidden="1">
      <c r="A19" s="1279"/>
      <c r="B19" s="1279">
        <v>1</v>
      </c>
      <c r="C19" s="963"/>
      <c r="D19" s="963"/>
      <c r="E19" s="974"/>
      <c r="F19" s="974"/>
      <c r="G19" s="974"/>
      <c r="H19" s="974"/>
      <c r="I19" s="969"/>
      <c r="J19" s="902"/>
      <c r="K19" s="905"/>
      <c r="L19" s="978" t="e">
        <f ca="1">mergeValue(A19) &amp;"."&amp; mergeValue(B19)</f>
        <v>#NAME?</v>
      </c>
      <c r="M19" s="658"/>
      <c r="N19" s="615"/>
      <c r="O19" s="1280"/>
      <c r="P19" s="1280"/>
      <c r="Q19" s="1280"/>
      <c r="R19" s="1280"/>
      <c r="S19" s="1280"/>
      <c r="T19" s="1280"/>
      <c r="U19" s="1280"/>
      <c r="V19" s="1280"/>
      <c r="W19" s="1280"/>
      <c r="X19" s="1280"/>
      <c r="Y19" s="1280"/>
      <c r="Z19" s="1280"/>
      <c r="AA19" s="1280"/>
      <c r="AB19" s="1280"/>
      <c r="AC19" s="1280"/>
      <c r="AD19" s="1129"/>
      <c r="AF19" s="777"/>
      <c r="AG19" s="777" t="str">
        <f t="shared" si="0"/>
        <v/>
      </c>
      <c r="AH19" s="777"/>
      <c r="AI19" s="777"/>
      <c r="AJ19" s="777"/>
      <c r="AP19" s="956"/>
      <c r="AQ19" s="956"/>
    </row>
    <row r="20" spans="1:43" hidden="1">
      <c r="A20" s="1279"/>
      <c r="B20" s="1279"/>
      <c r="C20" s="1279">
        <v>1</v>
      </c>
      <c r="D20" s="963"/>
      <c r="E20" s="974"/>
      <c r="F20" s="974"/>
      <c r="G20" s="974"/>
      <c r="H20" s="974"/>
      <c r="I20" s="910"/>
      <c r="J20" s="902"/>
      <c r="K20" s="905"/>
      <c r="L20" s="978" t="e">
        <f ca="1">mergeValue(A20) &amp;"."&amp; mergeValue(B20)&amp;"."&amp; mergeValue(C20)</f>
        <v>#NAME?</v>
      </c>
      <c r="M20" s="659"/>
      <c r="N20" s="615"/>
      <c r="O20" s="1280"/>
      <c r="P20" s="1280"/>
      <c r="Q20" s="1280"/>
      <c r="R20" s="1280"/>
      <c r="S20" s="1280"/>
      <c r="T20" s="1280"/>
      <c r="U20" s="1280"/>
      <c r="V20" s="1280"/>
      <c r="W20" s="1280"/>
      <c r="X20" s="1280"/>
      <c r="Y20" s="1280"/>
      <c r="Z20" s="1280"/>
      <c r="AA20" s="1280"/>
      <c r="AB20" s="1280"/>
      <c r="AC20" s="1280"/>
      <c r="AD20" s="1129"/>
      <c r="AF20" s="777"/>
      <c r="AG20" s="777" t="str">
        <f t="shared" si="0"/>
        <v/>
      </c>
      <c r="AH20" s="777"/>
      <c r="AI20" s="777"/>
      <c r="AJ20" s="777"/>
      <c r="AP20" s="956"/>
      <c r="AQ20" s="956"/>
    </row>
    <row r="21" spans="1:43" hidden="1">
      <c r="A21" s="1279"/>
      <c r="B21" s="1279"/>
      <c r="C21" s="1279"/>
      <c r="D21" s="1279">
        <v>1</v>
      </c>
      <c r="E21" s="974"/>
      <c r="F21" s="974"/>
      <c r="G21" s="974"/>
      <c r="H21" s="974"/>
      <c r="I21" s="910"/>
      <c r="J21" s="902"/>
      <c r="K21" s="905"/>
      <c r="L21" s="978" t="e">
        <f ca="1">mergeValue(A21) &amp;"."&amp; mergeValue(B21)&amp;"."&amp; mergeValue(C21)&amp;"."&amp; mergeValue(D21)</f>
        <v>#NAME?</v>
      </c>
      <c r="M21" s="660"/>
      <c r="N21" s="615"/>
      <c r="O21" s="1280"/>
      <c r="P21" s="1280"/>
      <c r="Q21" s="1280"/>
      <c r="R21" s="1280"/>
      <c r="S21" s="1280"/>
      <c r="T21" s="1280"/>
      <c r="U21" s="1280"/>
      <c r="V21" s="1280"/>
      <c r="W21" s="1280"/>
      <c r="X21" s="1280"/>
      <c r="Y21" s="1280"/>
      <c r="Z21" s="1280"/>
      <c r="AA21" s="1280"/>
      <c r="AB21" s="1280"/>
      <c r="AC21" s="1280"/>
      <c r="AD21" s="1129"/>
      <c r="AF21" s="777"/>
      <c r="AG21" s="777" t="str">
        <f t="shared" si="0"/>
        <v/>
      </c>
      <c r="AH21" s="777"/>
      <c r="AI21" s="777"/>
      <c r="AJ21" s="777"/>
      <c r="AP21" s="956"/>
      <c r="AQ21" s="956"/>
    </row>
    <row r="22" spans="1:43" ht="78.75">
      <c r="A22" s="1279"/>
      <c r="B22" s="1279"/>
      <c r="C22" s="1279"/>
      <c r="D22" s="1279"/>
      <c r="E22" s="1279">
        <v>1</v>
      </c>
      <c r="F22" s="974"/>
      <c r="G22" s="974"/>
      <c r="H22" s="963">
        <v>1</v>
      </c>
      <c r="I22" s="1279">
        <v>1</v>
      </c>
      <c r="J22" s="974"/>
      <c r="K22" s="913"/>
      <c r="L22" s="978" t="e">
        <f ca="1">mergeValue(A22) &amp;"."&amp; mergeValue(B22)&amp;"."&amp; mergeValue(C22)&amp;"."&amp; mergeValue(D22)&amp;"."&amp; mergeValue(E22)</f>
        <v>#NAME?</v>
      </c>
      <c r="M22" s="524" t="s">
        <v>8</v>
      </c>
      <c r="N22" s="615"/>
      <c r="O22" s="1281" t="s">
        <v>3</v>
      </c>
      <c r="P22" s="1281"/>
      <c r="Q22" s="1281"/>
      <c r="R22" s="1281"/>
      <c r="S22" s="1281"/>
      <c r="T22" s="1281"/>
      <c r="U22" s="1281"/>
      <c r="V22" s="1281"/>
      <c r="W22" s="1281"/>
      <c r="X22" s="1281"/>
      <c r="Y22" s="1281"/>
      <c r="Z22" s="1281"/>
      <c r="AA22" s="1281"/>
      <c r="AB22" s="1281"/>
      <c r="AC22" s="1281"/>
      <c r="AD22" s="1129" t="s">
        <v>719</v>
      </c>
      <c r="AF22" s="777"/>
      <c r="AG22" s="777" t="str">
        <f t="shared" si="0"/>
        <v>Схема подключения теплопотребляющей установки к коллектору источника тепловой энергии</v>
      </c>
      <c r="AH22" s="777"/>
      <c r="AI22" s="777"/>
      <c r="AJ22" s="777"/>
      <c r="AP22" s="956"/>
      <c r="AQ22" s="956"/>
    </row>
    <row r="23" spans="1:43" ht="33.75">
      <c r="A23" s="1279"/>
      <c r="B23" s="1279"/>
      <c r="C23" s="1279"/>
      <c r="D23" s="1279"/>
      <c r="E23" s="1279"/>
      <c r="F23" s="1279">
        <v>1</v>
      </c>
      <c r="G23" s="963"/>
      <c r="H23" s="963"/>
      <c r="I23" s="1279"/>
      <c r="J23" s="1279">
        <v>1</v>
      </c>
      <c r="K23" s="914"/>
      <c r="L23" s="978" t="e">
        <f ca="1">mergeValue(A23) &amp;"."&amp; mergeValue(B23)&amp;"."&amp; mergeValue(C23)&amp;"."&amp; mergeValue(D23)&amp;"."&amp; mergeValue(E23)&amp;"."&amp; mergeValue(F23)</f>
        <v>#NAME?</v>
      </c>
      <c r="M23" s="525" t="s">
        <v>9</v>
      </c>
      <c r="N23" s="615"/>
      <c r="O23" s="1282" t="s">
        <v>3</v>
      </c>
      <c r="P23" s="1283"/>
      <c r="Q23" s="1283"/>
      <c r="R23" s="1283"/>
      <c r="S23" s="1283"/>
      <c r="T23" s="1283"/>
      <c r="U23" s="1283"/>
      <c r="V23" s="1283"/>
      <c r="W23" s="1283"/>
      <c r="X23" s="1283"/>
      <c r="Y23" s="1283"/>
      <c r="Z23" s="1283"/>
      <c r="AA23" s="1283"/>
      <c r="AB23" s="1283"/>
      <c r="AC23" s="1284"/>
      <c r="AD23" s="1129" t="s">
        <v>720</v>
      </c>
      <c r="AF23" s="777"/>
      <c r="AG23" s="777" t="str">
        <f t="shared" si="0"/>
        <v>Группа потребителей</v>
      </c>
      <c r="AH23" s="777"/>
      <c r="AI23" s="777"/>
      <c r="AJ23" s="777"/>
      <c r="AP23" s="956"/>
      <c r="AQ23" s="956"/>
    </row>
    <row r="24" spans="1:43" ht="122.1" customHeight="1">
      <c r="A24" s="1279"/>
      <c r="B24" s="1279"/>
      <c r="C24" s="1279"/>
      <c r="D24" s="1279"/>
      <c r="E24" s="1279"/>
      <c r="F24" s="1279"/>
      <c r="G24" s="963">
        <v>1</v>
      </c>
      <c r="H24" s="963"/>
      <c r="I24" s="1279"/>
      <c r="J24" s="1279"/>
      <c r="K24" s="914">
        <v>1</v>
      </c>
      <c r="L24" s="978" t="e">
        <f ca="1">mergeValue(A24) &amp;"."&amp; mergeValue(B24)&amp;"."&amp; mergeValue(C24)&amp;"."&amp; mergeValue(D24)&amp;"."&amp; mergeValue(E24)&amp;"."&amp; mergeValue(F24)&amp;"."&amp; mergeValue(G24)</f>
        <v>#NAME?</v>
      </c>
      <c r="M24" s="1088" t="s">
        <v>3</v>
      </c>
      <c r="N24" s="615"/>
      <c r="O24" s="649">
        <v>1515.45</v>
      </c>
      <c r="P24" s="726"/>
      <c r="Q24" s="1040"/>
      <c r="R24" s="1286" t="s">
        <v>2658</v>
      </c>
      <c r="S24" s="1287" t="s">
        <v>83</v>
      </c>
      <c r="T24" s="1286" t="s">
        <v>3393</v>
      </c>
      <c r="U24" s="1287" t="s">
        <v>83</v>
      </c>
      <c r="V24" s="649">
        <v>4067.54</v>
      </c>
      <c r="W24" s="726"/>
      <c r="X24" s="1040"/>
      <c r="Y24" s="1286" t="s">
        <v>3394</v>
      </c>
      <c r="Z24" s="1287" t="s">
        <v>83</v>
      </c>
      <c r="AA24" s="1286" t="s">
        <v>2659</v>
      </c>
      <c r="AB24" s="1287" t="s">
        <v>84</v>
      </c>
      <c r="AC24" s="726"/>
      <c r="AD24" s="1297" t="s">
        <v>721</v>
      </c>
      <c r="AE24" s="956" t="e">
        <f ca="1">strCheckDate(O25:AC25)</f>
        <v>#NAME?</v>
      </c>
      <c r="AF24" s="777"/>
      <c r="AG24" s="777" t="str">
        <f t="shared" si="0"/>
        <v>без дифференциации</v>
      </c>
      <c r="AH24" s="777"/>
      <c r="AI24" s="777"/>
      <c r="AJ24" s="777"/>
      <c r="AP24" s="956"/>
      <c r="AQ24" s="956"/>
    </row>
    <row r="25" spans="1:43" ht="11.25" hidden="1" customHeight="1">
      <c r="A25" s="1279"/>
      <c r="B25" s="1279"/>
      <c r="C25" s="1279"/>
      <c r="D25" s="1279"/>
      <c r="E25" s="1279"/>
      <c r="F25" s="1279"/>
      <c r="G25" s="963"/>
      <c r="H25" s="963"/>
      <c r="I25" s="1279"/>
      <c r="J25" s="1279"/>
      <c r="K25" s="914"/>
      <c r="L25" s="752"/>
      <c r="M25" s="615"/>
      <c r="N25" s="615"/>
      <c r="O25" s="726"/>
      <c r="P25" s="726"/>
      <c r="Q25" s="732" t="str">
        <f>R24 &amp; "-" &amp; T24</f>
        <v>01.01.2023-30.06.2023</v>
      </c>
      <c r="R25" s="1286"/>
      <c r="S25" s="1287"/>
      <c r="T25" s="1286"/>
      <c r="U25" s="1287"/>
      <c r="V25" s="726"/>
      <c r="W25" s="726"/>
      <c r="X25" s="732" t="str">
        <f>Y24 &amp; "-" &amp; AA24</f>
        <v>01.07.2023-31.12.2023</v>
      </c>
      <c r="Y25" s="1286"/>
      <c r="Z25" s="1287"/>
      <c r="AA25" s="1286"/>
      <c r="AB25" s="1287"/>
      <c r="AC25" s="726"/>
      <c r="AD25" s="1298"/>
      <c r="AF25" s="777"/>
      <c r="AG25" s="777" t="str">
        <f t="shared" si="0"/>
        <v/>
      </c>
      <c r="AH25" s="777"/>
      <c r="AI25" s="777"/>
      <c r="AJ25" s="777"/>
      <c r="AP25" s="956"/>
      <c r="AQ25" s="956"/>
    </row>
    <row r="26" spans="1:43" ht="15" customHeight="1">
      <c r="A26" s="1279"/>
      <c r="B26" s="1279"/>
      <c r="C26" s="1279"/>
      <c r="D26" s="1279"/>
      <c r="E26" s="1279"/>
      <c r="F26" s="1279"/>
      <c r="G26" s="974"/>
      <c r="H26" s="963"/>
      <c r="I26" s="1279"/>
      <c r="J26" s="1279"/>
      <c r="K26" s="913"/>
      <c r="L26" s="654"/>
      <c r="M26" s="527" t="s">
        <v>24</v>
      </c>
      <c r="N26" s="954"/>
      <c r="O26" s="954"/>
      <c r="P26" s="954"/>
      <c r="Q26" s="954"/>
      <c r="R26" s="954"/>
      <c r="S26" s="954"/>
      <c r="T26" s="954"/>
      <c r="U26" s="954"/>
      <c r="V26" s="954"/>
      <c r="W26" s="954"/>
      <c r="X26" s="954"/>
      <c r="Y26" s="954"/>
      <c r="Z26" s="954"/>
      <c r="AA26" s="954"/>
      <c r="AB26" s="954"/>
      <c r="AC26" s="725"/>
      <c r="AD26" s="1299"/>
      <c r="AF26" s="777"/>
      <c r="AG26" s="777" t="str">
        <f t="shared" si="0"/>
        <v>Добавить вид теплоносителя (параметры теплоносителя)</v>
      </c>
      <c r="AH26" s="777"/>
      <c r="AI26" s="777"/>
      <c r="AJ26" s="777"/>
      <c r="AP26" s="956"/>
      <c r="AQ26" s="956"/>
    </row>
    <row r="27" spans="1:43" ht="15" customHeight="1">
      <c r="A27" s="1279"/>
      <c r="B27" s="1279"/>
      <c r="C27" s="1279"/>
      <c r="D27" s="1279"/>
      <c r="E27" s="1279"/>
      <c r="F27" s="974"/>
      <c r="G27" s="974"/>
      <c r="H27" s="963"/>
      <c r="I27" s="1279"/>
      <c r="J27" s="974"/>
      <c r="K27" s="913"/>
      <c r="L27" s="654"/>
      <c r="M27" s="526" t="s">
        <v>10</v>
      </c>
      <c r="N27" s="954"/>
      <c r="O27" s="954"/>
      <c r="P27" s="954"/>
      <c r="Q27" s="954"/>
      <c r="R27" s="954"/>
      <c r="S27" s="954"/>
      <c r="T27" s="954"/>
      <c r="U27" s="953"/>
      <c r="V27" s="954"/>
      <c r="W27" s="954"/>
      <c r="X27" s="954"/>
      <c r="Y27" s="954"/>
      <c r="Z27" s="954"/>
      <c r="AA27" s="954"/>
      <c r="AB27" s="953"/>
      <c r="AC27" s="954"/>
      <c r="AD27" s="634"/>
      <c r="AF27" s="777"/>
      <c r="AG27" s="777" t="str">
        <f t="shared" si="0"/>
        <v>Добавить группу потребителей</v>
      </c>
      <c r="AH27" s="777"/>
      <c r="AI27" s="777"/>
      <c r="AJ27" s="777"/>
      <c r="AP27" s="956"/>
      <c r="AQ27" s="956"/>
    </row>
    <row r="28" spans="1:43" ht="15" customHeight="1">
      <c r="A28" s="1279"/>
      <c r="B28" s="1279"/>
      <c r="C28" s="1279"/>
      <c r="D28" s="1279"/>
      <c r="E28" s="912"/>
      <c r="F28" s="974"/>
      <c r="G28" s="974"/>
      <c r="H28" s="974"/>
      <c r="I28" s="927"/>
      <c r="J28" s="942"/>
      <c r="K28" s="911"/>
      <c r="L28" s="654"/>
      <c r="M28" s="949" t="s">
        <v>11</v>
      </c>
      <c r="N28" s="954"/>
      <c r="O28" s="954"/>
      <c r="P28" s="954"/>
      <c r="Q28" s="954"/>
      <c r="R28" s="954"/>
      <c r="S28" s="954"/>
      <c r="T28" s="954"/>
      <c r="U28" s="953"/>
      <c r="V28" s="954"/>
      <c r="W28" s="954"/>
      <c r="X28" s="954"/>
      <c r="Y28" s="954"/>
      <c r="Z28" s="954"/>
      <c r="AA28" s="954"/>
      <c r="AB28" s="953"/>
      <c r="AC28" s="954"/>
      <c r="AD28" s="634"/>
      <c r="AF28" s="777"/>
      <c r="AG28" s="777" t="str">
        <f t="shared" si="0"/>
        <v>Добавить схему подключения</v>
      </c>
      <c r="AH28" s="777"/>
      <c r="AI28" s="777"/>
      <c r="AJ28" s="777"/>
      <c r="AP28" s="956"/>
      <c r="AQ28" s="956"/>
    </row>
    <row r="29" spans="1:43" ht="11.25">
      <c r="A29" s="938"/>
      <c r="B29" s="938"/>
      <c r="C29" s="938"/>
      <c r="D29" s="938"/>
      <c r="E29" s="938"/>
      <c r="F29" s="938"/>
      <c r="G29" s="938"/>
      <c r="H29" s="938"/>
      <c r="I29" s="938"/>
      <c r="J29" s="938"/>
      <c r="K29" s="938"/>
      <c r="AE29" s="938"/>
      <c r="AF29" s="938"/>
      <c r="AG29" s="938"/>
      <c r="AH29" s="938"/>
      <c r="AI29" s="938"/>
      <c r="AJ29" s="938"/>
      <c r="AK29" s="938"/>
      <c r="AL29" s="938"/>
      <c r="AM29" s="938"/>
      <c r="AN29" s="938"/>
      <c r="AO29" s="938"/>
    </row>
    <row r="30" spans="1:43" ht="90" customHeight="1">
      <c r="L30" s="1">
        <v>1</v>
      </c>
      <c r="M30" s="1272" t="s">
        <v>722</v>
      </c>
      <c r="N30" s="1272"/>
      <c r="O30" s="1272"/>
      <c r="P30" s="1272"/>
      <c r="Q30" s="1272"/>
      <c r="R30" s="1272"/>
      <c r="S30" s="1272"/>
      <c r="T30" s="1272"/>
      <c r="U30" s="1272"/>
      <c r="V30" s="1272"/>
      <c r="W30" s="1272"/>
      <c r="X30" s="1272"/>
      <c r="Y30" s="1272"/>
      <c r="Z30" s="1272"/>
      <c r="AA30" s="1272"/>
      <c r="AB30" s="1272"/>
      <c r="AC30" s="1272"/>
      <c r="AD30" s="1272"/>
    </row>
  </sheetData>
  <sheetProtection algorithmName="SHA-512" hashValue="J926H5liXr0N3gyvEVe91LVkTous1coq8xEqpTPfR4mTQ/vpxau83lBCIRE5JwTOHJc53R/wQgTltdAsg+B6Bw==" saltValue="pxEZQKRhj3XBMczk23SYSw==" spinCount="100000" sheet="1" objects="1" scenarios="1" formatColumns="0" formatRows="0"/>
  <dataConsolidate link="1"/>
  <mergeCells count="51">
    <mergeCell ref="AD24:AD26"/>
    <mergeCell ref="M30:AD30"/>
    <mergeCell ref="O21:AC21"/>
    <mergeCell ref="E22:E27"/>
    <mergeCell ref="I22:I27"/>
    <mergeCell ref="O22:AC22"/>
    <mergeCell ref="F23:F26"/>
    <mergeCell ref="J23:J26"/>
    <mergeCell ref="O23:AC23"/>
    <mergeCell ref="R24:R25"/>
    <mergeCell ref="S24:S25"/>
    <mergeCell ref="T24:T25"/>
    <mergeCell ref="S17:T17"/>
    <mergeCell ref="A18:A28"/>
    <mergeCell ref="O18:AC18"/>
    <mergeCell ref="B19:B28"/>
    <mergeCell ref="O19:AC19"/>
    <mergeCell ref="C20:C28"/>
    <mergeCell ref="O20:AC20"/>
    <mergeCell ref="D21:D28"/>
    <mergeCell ref="U24:U25"/>
    <mergeCell ref="AB24:AB25"/>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V12:AB12"/>
    <mergeCell ref="L11:M11"/>
    <mergeCell ref="L5:T5"/>
    <mergeCell ref="O7:T7"/>
    <mergeCell ref="O8:T8"/>
    <mergeCell ref="O9:T9"/>
    <mergeCell ref="O10:T10"/>
    <mergeCell ref="O12:U12"/>
    <mergeCell ref="Y15:AA15"/>
    <mergeCell ref="Z16:AA16"/>
    <mergeCell ref="Z17:AA17"/>
    <mergeCell ref="Y24:Y25"/>
    <mergeCell ref="Z24:Z25"/>
    <mergeCell ref="AA24:AA25"/>
  </mergeCells>
  <dataValidations count="11">
    <dataValidation allowBlank="1" sqref="WWA983062:WWL983068 JO65558:JZ65564 TK65558:TV65564 ADG65558:ADR65564 ANC65558:ANN65564 AWY65558:AXJ65564 BGU65558:BHF65564 BQQ65558:BRB65564 CAM65558:CAX65564 CKI65558:CKT65564 CUE65558:CUP65564 DEA65558:DEL65564 DNW65558:DOH65564 DXS65558:DYD65564 EHO65558:EHZ65564 ERK65558:ERV65564 FBG65558:FBR65564 FLC65558:FLN65564 FUY65558:FVJ65564 GEU65558:GFF65564 GOQ65558:GPB65564 GYM65558:GYX65564 HII65558:HIT65564 HSE65558:HSP65564 ICA65558:ICL65564 ILW65558:IMH65564 IVS65558:IWD65564 JFO65558:JFZ65564 JPK65558:JPV65564 JZG65558:JZR65564 KJC65558:KJN65564 KSY65558:KTJ65564 LCU65558:LDF65564 LMQ65558:LNB65564 LWM65558:LWX65564 MGI65558:MGT65564 MQE65558:MQP65564 NAA65558:NAL65564 NJW65558:NKH65564 NTS65558:NUD65564 ODO65558:ODZ65564 ONK65558:ONV65564 OXG65558:OXR65564 PHC65558:PHN65564 PQY65558:PRJ65564 QAU65558:QBF65564 QKQ65558:QLB65564 QUM65558:QUX65564 REI65558:RET65564 ROE65558:ROP65564 RYA65558:RYL65564 SHW65558:SIH65564 SRS65558:SSD65564 TBO65558:TBZ65564 TLK65558:TLV65564 TVG65558:TVR65564 UFC65558:UFN65564 UOY65558:UPJ65564 UYU65558:UZF65564 VIQ65558:VJB65564 VSM65558:VSX65564 WCI65558:WCT65564 WME65558:WMP65564 WWA65558:WWL65564 JO131094:JZ131100 TK131094:TV131100 ADG131094:ADR131100 ANC131094:ANN131100 AWY131094:AXJ131100 BGU131094:BHF131100 BQQ131094:BRB131100 CAM131094:CAX131100 CKI131094:CKT131100 CUE131094:CUP131100 DEA131094:DEL131100 DNW131094:DOH131100 DXS131094:DYD131100 EHO131094:EHZ131100 ERK131094:ERV131100 FBG131094:FBR131100 FLC131094:FLN131100 FUY131094:FVJ131100 GEU131094:GFF131100 GOQ131094:GPB131100 GYM131094:GYX131100 HII131094:HIT131100 HSE131094:HSP131100 ICA131094:ICL131100 ILW131094:IMH131100 IVS131094:IWD131100 JFO131094:JFZ131100 JPK131094:JPV131100 JZG131094:JZR131100 KJC131094:KJN131100 KSY131094:KTJ131100 LCU131094:LDF131100 LMQ131094:LNB131100 LWM131094:LWX131100 MGI131094:MGT131100 MQE131094:MQP131100 NAA131094:NAL131100 NJW131094:NKH131100 NTS131094:NUD131100 ODO131094:ODZ131100 ONK131094:ONV131100 OXG131094:OXR131100 PHC131094:PHN131100 PQY131094:PRJ131100 QAU131094:QBF131100 QKQ131094:QLB131100 QUM131094:QUX131100 REI131094:RET131100 ROE131094:ROP131100 RYA131094:RYL131100 SHW131094:SIH131100 SRS131094:SSD131100 TBO131094:TBZ131100 TLK131094:TLV131100 TVG131094:TVR131100 UFC131094:UFN131100 UOY131094:UPJ131100 UYU131094:UZF131100 VIQ131094:VJB131100 VSM131094:VSX131100 WCI131094:WCT131100 WME131094:WMP131100 WWA131094:WWL131100 JO196630:JZ196636 TK196630:TV196636 ADG196630:ADR196636 ANC196630:ANN196636 AWY196630:AXJ196636 BGU196630:BHF196636 BQQ196630:BRB196636 CAM196630:CAX196636 CKI196630:CKT196636 CUE196630:CUP196636 DEA196630:DEL196636 DNW196630:DOH196636 DXS196630:DYD196636 EHO196630:EHZ196636 ERK196630:ERV196636 FBG196630:FBR196636 FLC196630:FLN196636 FUY196630:FVJ196636 GEU196630:GFF196636 GOQ196630:GPB196636 GYM196630:GYX196636 HII196630:HIT196636 HSE196630:HSP196636 ICA196630:ICL196636 ILW196630:IMH196636 IVS196630:IWD196636 JFO196630:JFZ196636 JPK196630:JPV196636 JZG196630:JZR196636 KJC196630:KJN196636 KSY196630:KTJ196636 LCU196630:LDF196636 LMQ196630:LNB196636 LWM196630:LWX196636 MGI196630:MGT196636 MQE196630:MQP196636 NAA196630:NAL196636 NJW196630:NKH196636 NTS196630:NUD196636 ODO196630:ODZ196636 ONK196630:ONV196636 OXG196630:OXR196636 PHC196630:PHN196636 PQY196630:PRJ196636 QAU196630:QBF196636 QKQ196630:QLB196636 QUM196630:QUX196636 REI196630:RET196636 ROE196630:ROP196636 RYA196630:RYL196636 SHW196630:SIH196636 SRS196630:SSD196636 TBO196630:TBZ196636 TLK196630:TLV196636 TVG196630:TVR196636 UFC196630:UFN196636 UOY196630:UPJ196636 UYU196630:UZF196636 VIQ196630:VJB196636 VSM196630:VSX196636 WCI196630:WCT196636 WME196630:WMP196636 WWA196630:WWL196636 JO262166:JZ262172 TK262166:TV262172 ADG262166:ADR262172 ANC262166:ANN262172 AWY262166:AXJ262172 BGU262166:BHF262172 BQQ262166:BRB262172 CAM262166:CAX262172 CKI262166:CKT262172 CUE262166:CUP262172 DEA262166:DEL262172 DNW262166:DOH262172 DXS262166:DYD262172 EHO262166:EHZ262172 ERK262166:ERV262172 FBG262166:FBR262172 FLC262166:FLN262172 FUY262166:FVJ262172 GEU262166:GFF262172 GOQ262166:GPB262172 GYM262166:GYX262172 HII262166:HIT262172 HSE262166:HSP262172 ICA262166:ICL262172 ILW262166:IMH262172 IVS262166:IWD262172 JFO262166:JFZ262172 JPK262166:JPV262172 JZG262166:JZR262172 KJC262166:KJN262172 KSY262166:KTJ262172 LCU262166:LDF262172 LMQ262166:LNB262172 LWM262166:LWX262172 MGI262166:MGT262172 MQE262166:MQP262172 NAA262166:NAL262172 NJW262166:NKH262172 NTS262166:NUD262172 ODO262166:ODZ262172 ONK262166:ONV262172 OXG262166:OXR262172 PHC262166:PHN262172 PQY262166:PRJ262172 QAU262166:QBF262172 QKQ262166:QLB262172 QUM262166:QUX262172 REI262166:RET262172 ROE262166:ROP262172 RYA262166:RYL262172 SHW262166:SIH262172 SRS262166:SSD262172 TBO262166:TBZ262172 TLK262166:TLV262172 TVG262166:TVR262172 UFC262166:UFN262172 UOY262166:UPJ262172 UYU262166:UZF262172 VIQ262166:VJB262172 VSM262166:VSX262172 WCI262166:WCT262172 WME262166:WMP262172 WWA262166:WWL262172 JO327702:JZ327708 TK327702:TV327708 ADG327702:ADR327708 ANC327702:ANN327708 AWY327702:AXJ327708 BGU327702:BHF327708 BQQ327702:BRB327708 CAM327702:CAX327708 CKI327702:CKT327708 CUE327702:CUP327708 DEA327702:DEL327708 DNW327702:DOH327708 DXS327702:DYD327708 EHO327702:EHZ327708 ERK327702:ERV327708 FBG327702:FBR327708 FLC327702:FLN327708 FUY327702:FVJ327708 GEU327702:GFF327708 GOQ327702:GPB327708 GYM327702:GYX327708 HII327702:HIT327708 HSE327702:HSP327708 ICA327702:ICL327708 ILW327702:IMH327708 IVS327702:IWD327708 JFO327702:JFZ327708 JPK327702:JPV327708 JZG327702:JZR327708 KJC327702:KJN327708 KSY327702:KTJ327708 LCU327702:LDF327708 LMQ327702:LNB327708 LWM327702:LWX327708 MGI327702:MGT327708 MQE327702:MQP327708 NAA327702:NAL327708 NJW327702:NKH327708 NTS327702:NUD327708 ODO327702:ODZ327708 ONK327702:ONV327708 OXG327702:OXR327708 PHC327702:PHN327708 PQY327702:PRJ327708 QAU327702:QBF327708 QKQ327702:QLB327708 QUM327702:QUX327708 REI327702:RET327708 ROE327702:ROP327708 RYA327702:RYL327708 SHW327702:SIH327708 SRS327702:SSD327708 TBO327702:TBZ327708 TLK327702:TLV327708 TVG327702:TVR327708 UFC327702:UFN327708 UOY327702:UPJ327708 UYU327702:UZF327708 VIQ327702:VJB327708 VSM327702:VSX327708 WCI327702:WCT327708 WME327702:WMP327708 WWA327702:WWL327708 JO393238:JZ393244 TK393238:TV393244 ADG393238:ADR393244 ANC393238:ANN393244 AWY393238:AXJ393244 BGU393238:BHF393244 BQQ393238:BRB393244 CAM393238:CAX393244 CKI393238:CKT393244 CUE393238:CUP393244 DEA393238:DEL393244 DNW393238:DOH393244 DXS393238:DYD393244 EHO393238:EHZ393244 ERK393238:ERV393244 FBG393238:FBR393244 FLC393238:FLN393244 FUY393238:FVJ393244 GEU393238:GFF393244 GOQ393238:GPB393244 GYM393238:GYX393244 HII393238:HIT393244 HSE393238:HSP393244 ICA393238:ICL393244 ILW393238:IMH393244 IVS393238:IWD393244 JFO393238:JFZ393244 JPK393238:JPV393244 JZG393238:JZR393244 KJC393238:KJN393244 KSY393238:KTJ393244 LCU393238:LDF393244 LMQ393238:LNB393244 LWM393238:LWX393244 MGI393238:MGT393244 MQE393238:MQP393244 NAA393238:NAL393244 NJW393238:NKH393244 NTS393238:NUD393244 ODO393238:ODZ393244 ONK393238:ONV393244 OXG393238:OXR393244 PHC393238:PHN393244 PQY393238:PRJ393244 QAU393238:QBF393244 QKQ393238:QLB393244 QUM393238:QUX393244 REI393238:RET393244 ROE393238:ROP393244 RYA393238:RYL393244 SHW393238:SIH393244 SRS393238:SSD393244 TBO393238:TBZ393244 TLK393238:TLV393244 TVG393238:TVR393244 UFC393238:UFN393244 UOY393238:UPJ393244 UYU393238:UZF393244 VIQ393238:VJB393244 VSM393238:VSX393244 WCI393238:WCT393244 WME393238:WMP393244 WWA393238:WWL393244 JO458774:JZ458780 TK458774:TV458780 ADG458774:ADR458780 ANC458774:ANN458780 AWY458774:AXJ458780 BGU458774:BHF458780 BQQ458774:BRB458780 CAM458774:CAX458780 CKI458774:CKT458780 CUE458774:CUP458780 DEA458774:DEL458780 DNW458774:DOH458780 DXS458774:DYD458780 EHO458774:EHZ458780 ERK458774:ERV458780 FBG458774:FBR458780 FLC458774:FLN458780 FUY458774:FVJ458780 GEU458774:GFF458780 GOQ458774:GPB458780 GYM458774:GYX458780 HII458774:HIT458780 HSE458774:HSP458780 ICA458774:ICL458780 ILW458774:IMH458780 IVS458774:IWD458780 JFO458774:JFZ458780 JPK458774:JPV458780 JZG458774:JZR458780 KJC458774:KJN458780 KSY458774:KTJ458780 LCU458774:LDF458780 LMQ458774:LNB458780 LWM458774:LWX458780 MGI458774:MGT458780 MQE458774:MQP458780 NAA458774:NAL458780 NJW458774:NKH458780 NTS458774:NUD458780 ODO458774:ODZ458780 ONK458774:ONV458780 OXG458774:OXR458780 PHC458774:PHN458780 PQY458774:PRJ458780 QAU458774:QBF458780 QKQ458774:QLB458780 QUM458774:QUX458780 REI458774:RET458780 ROE458774:ROP458780 RYA458774:RYL458780 SHW458774:SIH458780 SRS458774:SSD458780 TBO458774:TBZ458780 TLK458774:TLV458780 TVG458774:TVR458780 UFC458774:UFN458780 UOY458774:UPJ458780 UYU458774:UZF458780 VIQ458774:VJB458780 VSM458774:VSX458780 WCI458774:WCT458780 WME458774:WMP458780 WWA458774:WWL458780 JO524310:JZ524316 TK524310:TV524316 ADG524310:ADR524316 ANC524310:ANN524316 AWY524310:AXJ524316 BGU524310:BHF524316 BQQ524310:BRB524316 CAM524310:CAX524316 CKI524310:CKT524316 CUE524310:CUP524316 DEA524310:DEL524316 DNW524310:DOH524316 DXS524310:DYD524316 EHO524310:EHZ524316 ERK524310:ERV524316 FBG524310:FBR524316 FLC524310:FLN524316 FUY524310:FVJ524316 GEU524310:GFF524316 GOQ524310:GPB524316 GYM524310:GYX524316 HII524310:HIT524316 HSE524310:HSP524316 ICA524310:ICL524316 ILW524310:IMH524316 IVS524310:IWD524316 JFO524310:JFZ524316 JPK524310:JPV524316 JZG524310:JZR524316 KJC524310:KJN524316 KSY524310:KTJ524316 LCU524310:LDF524316 LMQ524310:LNB524316 LWM524310:LWX524316 MGI524310:MGT524316 MQE524310:MQP524316 NAA524310:NAL524316 NJW524310:NKH524316 NTS524310:NUD524316 ODO524310:ODZ524316 ONK524310:ONV524316 OXG524310:OXR524316 PHC524310:PHN524316 PQY524310:PRJ524316 QAU524310:QBF524316 QKQ524310:QLB524316 QUM524310:QUX524316 REI524310:RET524316 ROE524310:ROP524316 RYA524310:RYL524316 SHW524310:SIH524316 SRS524310:SSD524316 TBO524310:TBZ524316 TLK524310:TLV524316 TVG524310:TVR524316 UFC524310:UFN524316 UOY524310:UPJ524316 UYU524310:UZF524316 VIQ524310:VJB524316 VSM524310:VSX524316 WCI524310:WCT524316 WME524310:WMP524316 WWA524310:WWL524316 JO589846:JZ589852 TK589846:TV589852 ADG589846:ADR589852 ANC589846:ANN589852 AWY589846:AXJ589852 BGU589846:BHF589852 BQQ589846:BRB589852 CAM589846:CAX589852 CKI589846:CKT589852 CUE589846:CUP589852 DEA589846:DEL589852 DNW589846:DOH589852 DXS589846:DYD589852 EHO589846:EHZ589852 ERK589846:ERV589852 FBG589846:FBR589852 FLC589846:FLN589852 FUY589846:FVJ589852 GEU589846:GFF589852 GOQ589846:GPB589852 GYM589846:GYX589852 HII589846:HIT589852 HSE589846:HSP589852 ICA589846:ICL589852 ILW589846:IMH589852 IVS589846:IWD589852 JFO589846:JFZ589852 JPK589846:JPV589852 JZG589846:JZR589852 KJC589846:KJN589852 KSY589846:KTJ589852 LCU589846:LDF589852 LMQ589846:LNB589852 LWM589846:LWX589852 MGI589846:MGT589852 MQE589846:MQP589852 NAA589846:NAL589852 NJW589846:NKH589852 NTS589846:NUD589852 ODO589846:ODZ589852 ONK589846:ONV589852 OXG589846:OXR589852 PHC589846:PHN589852 PQY589846:PRJ589852 QAU589846:QBF589852 QKQ589846:QLB589852 QUM589846:QUX589852 REI589846:RET589852 ROE589846:ROP589852 RYA589846:RYL589852 SHW589846:SIH589852 SRS589846:SSD589852 TBO589846:TBZ589852 TLK589846:TLV589852 TVG589846:TVR589852 UFC589846:UFN589852 UOY589846:UPJ589852 UYU589846:UZF589852 VIQ589846:VJB589852 VSM589846:VSX589852 WCI589846:WCT589852 WME589846:WMP589852 WWA589846:WWL589852 JO655382:JZ655388 TK655382:TV655388 ADG655382:ADR655388 ANC655382:ANN655388 AWY655382:AXJ655388 BGU655382:BHF655388 BQQ655382:BRB655388 CAM655382:CAX655388 CKI655382:CKT655388 CUE655382:CUP655388 DEA655382:DEL655388 DNW655382:DOH655388 DXS655382:DYD655388 EHO655382:EHZ655388 ERK655382:ERV655388 FBG655382:FBR655388 FLC655382:FLN655388 FUY655382:FVJ655388 GEU655382:GFF655388 GOQ655382:GPB655388 GYM655382:GYX655388 HII655382:HIT655388 HSE655382:HSP655388 ICA655382:ICL655388 ILW655382:IMH655388 IVS655382:IWD655388 JFO655382:JFZ655388 JPK655382:JPV655388 JZG655382:JZR655388 KJC655382:KJN655388 KSY655382:KTJ655388 LCU655382:LDF655388 LMQ655382:LNB655388 LWM655382:LWX655388 MGI655382:MGT655388 MQE655382:MQP655388 NAA655382:NAL655388 NJW655382:NKH655388 NTS655382:NUD655388 ODO655382:ODZ655388 ONK655382:ONV655388 OXG655382:OXR655388 PHC655382:PHN655388 PQY655382:PRJ655388 QAU655382:QBF655388 QKQ655382:QLB655388 QUM655382:QUX655388 REI655382:RET655388 ROE655382:ROP655388 RYA655382:RYL655388 SHW655382:SIH655388 SRS655382:SSD655388 TBO655382:TBZ655388 TLK655382:TLV655388 TVG655382:TVR655388 UFC655382:UFN655388 UOY655382:UPJ655388 UYU655382:UZF655388 VIQ655382:VJB655388 VSM655382:VSX655388 WCI655382:WCT655388 WME655382:WMP655388 WWA655382:WWL655388 JO720918:JZ720924 TK720918:TV720924 ADG720918:ADR720924 ANC720918:ANN720924 AWY720918:AXJ720924 BGU720918:BHF720924 BQQ720918:BRB720924 CAM720918:CAX720924 CKI720918:CKT720924 CUE720918:CUP720924 DEA720918:DEL720924 DNW720918:DOH720924 DXS720918:DYD720924 EHO720918:EHZ720924 ERK720918:ERV720924 FBG720918:FBR720924 FLC720918:FLN720924 FUY720918:FVJ720924 GEU720918:GFF720924 GOQ720918:GPB720924 GYM720918:GYX720924 HII720918:HIT720924 HSE720918:HSP720924 ICA720918:ICL720924 ILW720918:IMH720924 IVS720918:IWD720924 JFO720918:JFZ720924 JPK720918:JPV720924 JZG720918:JZR720924 KJC720918:KJN720924 KSY720918:KTJ720924 LCU720918:LDF720924 LMQ720918:LNB720924 LWM720918:LWX720924 MGI720918:MGT720924 MQE720918:MQP720924 NAA720918:NAL720924 NJW720918:NKH720924 NTS720918:NUD720924 ODO720918:ODZ720924 ONK720918:ONV720924 OXG720918:OXR720924 PHC720918:PHN720924 PQY720918:PRJ720924 QAU720918:QBF720924 QKQ720918:QLB720924 QUM720918:QUX720924 REI720918:RET720924 ROE720918:ROP720924 RYA720918:RYL720924 SHW720918:SIH720924 SRS720918:SSD720924 TBO720918:TBZ720924 TLK720918:TLV720924 TVG720918:TVR720924 UFC720918:UFN720924 UOY720918:UPJ720924 UYU720918:UZF720924 VIQ720918:VJB720924 VSM720918:VSX720924 WCI720918:WCT720924 WME720918:WMP720924 WWA720918:WWL720924 JO786454:JZ786460 TK786454:TV786460 ADG786454:ADR786460 ANC786454:ANN786460 AWY786454:AXJ786460 BGU786454:BHF786460 BQQ786454:BRB786460 CAM786454:CAX786460 CKI786454:CKT786460 CUE786454:CUP786460 DEA786454:DEL786460 DNW786454:DOH786460 DXS786454:DYD786460 EHO786454:EHZ786460 ERK786454:ERV786460 FBG786454:FBR786460 FLC786454:FLN786460 FUY786454:FVJ786460 GEU786454:GFF786460 GOQ786454:GPB786460 GYM786454:GYX786460 HII786454:HIT786460 HSE786454:HSP786460 ICA786454:ICL786460 ILW786454:IMH786460 IVS786454:IWD786460 JFO786454:JFZ786460 JPK786454:JPV786460 JZG786454:JZR786460 KJC786454:KJN786460 KSY786454:KTJ786460 LCU786454:LDF786460 LMQ786454:LNB786460 LWM786454:LWX786460 MGI786454:MGT786460 MQE786454:MQP786460 NAA786454:NAL786460 NJW786454:NKH786460 NTS786454:NUD786460 ODO786454:ODZ786460 ONK786454:ONV786460 OXG786454:OXR786460 PHC786454:PHN786460 PQY786454:PRJ786460 QAU786454:QBF786460 QKQ786454:QLB786460 QUM786454:QUX786460 REI786454:RET786460 ROE786454:ROP786460 RYA786454:RYL786460 SHW786454:SIH786460 SRS786454:SSD786460 TBO786454:TBZ786460 TLK786454:TLV786460 TVG786454:TVR786460 UFC786454:UFN786460 UOY786454:UPJ786460 UYU786454:UZF786460 VIQ786454:VJB786460 VSM786454:VSX786460 WCI786454:WCT786460 WME786454:WMP786460 WWA786454:WWL786460 JO851990:JZ851996 TK851990:TV851996 ADG851990:ADR851996 ANC851990:ANN851996 AWY851990:AXJ851996 BGU851990:BHF851996 BQQ851990:BRB851996 CAM851990:CAX851996 CKI851990:CKT851996 CUE851990:CUP851996 DEA851990:DEL851996 DNW851990:DOH851996 DXS851990:DYD851996 EHO851990:EHZ851996 ERK851990:ERV851996 FBG851990:FBR851996 FLC851990:FLN851996 FUY851990:FVJ851996 GEU851990:GFF851996 GOQ851990:GPB851996 GYM851990:GYX851996 HII851990:HIT851996 HSE851990:HSP851996 ICA851990:ICL851996 ILW851990:IMH851996 IVS851990:IWD851996 JFO851990:JFZ851996 JPK851990:JPV851996 JZG851990:JZR851996 KJC851990:KJN851996 KSY851990:KTJ851996 LCU851990:LDF851996 LMQ851990:LNB851996 LWM851990:LWX851996 MGI851990:MGT851996 MQE851990:MQP851996 NAA851990:NAL851996 NJW851990:NKH851996 NTS851990:NUD851996 ODO851990:ODZ851996 ONK851990:ONV851996 OXG851990:OXR851996 PHC851990:PHN851996 PQY851990:PRJ851996 QAU851990:QBF851996 QKQ851990:QLB851996 QUM851990:QUX851996 REI851990:RET851996 ROE851990:ROP851996 RYA851990:RYL851996 SHW851990:SIH851996 SRS851990:SSD851996 TBO851990:TBZ851996 TLK851990:TLV851996 TVG851990:TVR851996 UFC851990:UFN851996 UOY851990:UPJ851996 UYU851990:UZF851996 VIQ851990:VJB851996 VSM851990:VSX851996 WCI851990:WCT851996 WME851990:WMP851996 WWA851990:WWL851996 JO917526:JZ917532 TK917526:TV917532 ADG917526:ADR917532 ANC917526:ANN917532 AWY917526:AXJ917532 BGU917526:BHF917532 BQQ917526:BRB917532 CAM917526:CAX917532 CKI917526:CKT917532 CUE917526:CUP917532 DEA917526:DEL917532 DNW917526:DOH917532 DXS917526:DYD917532 EHO917526:EHZ917532 ERK917526:ERV917532 FBG917526:FBR917532 FLC917526:FLN917532 FUY917526:FVJ917532 GEU917526:GFF917532 GOQ917526:GPB917532 GYM917526:GYX917532 HII917526:HIT917532 HSE917526:HSP917532 ICA917526:ICL917532 ILW917526:IMH917532 IVS917526:IWD917532 JFO917526:JFZ917532 JPK917526:JPV917532 JZG917526:JZR917532 KJC917526:KJN917532 KSY917526:KTJ917532 LCU917526:LDF917532 LMQ917526:LNB917532 LWM917526:LWX917532 MGI917526:MGT917532 MQE917526:MQP917532 NAA917526:NAL917532 NJW917526:NKH917532 NTS917526:NUD917532 ODO917526:ODZ917532 ONK917526:ONV917532 OXG917526:OXR917532 PHC917526:PHN917532 PQY917526:PRJ917532 QAU917526:QBF917532 QKQ917526:QLB917532 QUM917526:QUX917532 REI917526:RET917532 ROE917526:ROP917532 RYA917526:RYL917532 SHW917526:SIH917532 SRS917526:SSD917532 TBO917526:TBZ917532 TLK917526:TLV917532 TVG917526:TVR917532 UFC917526:UFN917532 UOY917526:UPJ917532 UYU917526:UZF917532 VIQ917526:VJB917532 VSM917526:VSX917532 WCI917526:WCT917532 WME917526:WMP917532 WWA917526:WWL917532 JO983062:JZ983068 TK983062:TV983068 ADG983062:ADR983068 ANC983062:ANN983068 AWY983062:AXJ983068 BGU983062:BHF983068 BQQ983062:BRB983068 CAM983062:CAX983068 CKI983062:CKT983068 CUE983062:CUP983068 DEA983062:DEL983068 DNW983062:DOH983068 DXS983062:DYD983068 EHO983062:EHZ983068 ERK983062:ERV983068 FBG983062:FBR983068 FLC983062:FLN983068 FUY983062:FVJ983068 GEU983062:GFF983068 GOQ983062:GPB983068 GYM983062:GYX983068 HII983062:HIT983068 HSE983062:HSP983068 ICA983062:ICL983068 ILW983062:IMH983068 IVS983062:IWD983068 JFO983062:JFZ983068 JPK983062:JPV983068 JZG983062:JZR983068 KJC983062:KJN983068 KSY983062:KTJ983068 LCU983062:LDF983068 LMQ983062:LNB983068 LWM983062:LWX983068 MGI983062:MGT983068 MQE983062:MQP983068 NAA983062:NAL983068 NJW983062:NKH983068 NTS983062:NUD983068 ODO983062:ODZ983068 ONK983062:ONV983068 OXG983062:OXR983068 PHC983062:PHN983068 PQY983062:PRJ983068 QAU983062:QBF983068 QKQ983062:QLB983068 QUM983062:QUX983068 REI983062:RET983068 ROE983062:ROP983068 RYA983062:RYL983068 SHW983062:SIH983068 SRS983062:SSD983068 TBO983062:TBZ983068 TLK983062:TLV983068 TVG983062:TVR983068 UFC983062:UFN983068 UOY983062:UPJ983068 UYU983062:UZF983068 VIQ983062:VJB983068 VSM983062:VSX983068 WCI983062:WCT983068 WME983062:WMP983068 ANC26:ANN28 ADG26:ADR28 TK26:TV28 JO26:JZ28 WWA26:WWL28 WME26:WMP28 WCI26:WCT28 VSM26:VSX28 VIQ26:VJB28 UYU26:UZF28 UOY26:UPJ28 UFC26:UFN28 TVG26:TVR28 TLK26:TLV28 TBO26:TBZ28 SRS26:SSD28 SHW26:SIH28 RYA26:RYL28 ROE26:ROP28 REI26:RET28 QUM26:QUX28 QKQ26:QLB28 QAU26:QBF28 PQY26:PRJ28 PHC26:PHN28 OXG26:OXR28 ONK26:ONV28 ODO26:ODZ28 NTS26:NUD28 NJW26:NKH28 NAA26:NAL28 MQE26:MQP28 MGI26:MGT28 LWM26:LWX28 LMQ26:LNB28 LCU26:LDF28 KSY26:KTJ28 KJC26:KJN28 JZG26:JZR28 JPK26:JPV28 JFO26:JFZ28 IVS26:IWD28 ILW26:IMH28 ICA26:ICL28 HSE26:HSP28 HII26:HIT28 GYM26:GYX28 GOQ26:GPB28 GEU26:GFF28 FUY26:FVJ28 FLC26:FLN28 FBG26:FBR28 ERK26:ERV28 EHO26:EHZ28 DXS26:DYD28 DNW26:DOH28 DEA26:DEL28 CUE26:CUP28 CKI26:CKT28 CAM26:CAX28 BQQ26:BRB28 BGU26:BHF28 AWY26:AXJ28 L26:AC26 L65558:AD65564 L983062:AD983068 L917526:AD917532 L851990:AD851996 L786454:AD786460 L720918:AD720924 L655382:AD655388 L589846:AD589852 L524310:AD524316 L458774:AD458780 L393238:AD393244 L327702:AD327708 L262166:AD262172 L196630:AD196636 L131094:AD131100 L27:AD28"/>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dataValidation allowBlank="1" showInputMessage="1" showErrorMessage="1" prompt="Для выбора выполните двойной щелчок левой клавиши мыши по соответствующей ячейке." sqref="S65556 JV65556 TR65556 ADN65556 ANJ65556 AXF65556 BHB65556 BQX65556 CAT65556 CKP65556 CUL65556 DEH65556 DOD65556 DXZ65556 EHV65556 ERR65556 FBN65556 FLJ65556 FVF65556 GFB65556 GOX65556 GYT65556 HIP65556 HSL65556 ICH65556 IMD65556 IVZ65556 JFV65556 JPR65556 JZN65556 KJJ65556 KTF65556 LDB65556 LMX65556 LWT65556 MGP65556 MQL65556 NAH65556 NKD65556 NTZ65556 ODV65556 ONR65556 OXN65556 PHJ65556 PRF65556 QBB65556 QKX65556 QUT65556 REP65556 ROL65556 RYH65556 SID65556 SRZ65556 TBV65556 TLR65556 TVN65556 UFJ65556 UPF65556 UZB65556 VIX65556 VST65556 WCP65556 WML65556 WWH65556 S131092 JV131092 TR131092 ADN131092 ANJ131092 AXF131092 BHB131092 BQX131092 CAT131092 CKP131092 CUL131092 DEH131092 DOD131092 DXZ131092 EHV131092 ERR131092 FBN131092 FLJ131092 FVF131092 GFB131092 GOX131092 GYT131092 HIP131092 HSL131092 ICH131092 IMD131092 IVZ131092 JFV131092 JPR131092 JZN131092 KJJ131092 KTF131092 LDB131092 LMX131092 LWT131092 MGP131092 MQL131092 NAH131092 NKD131092 NTZ131092 ODV131092 ONR131092 OXN131092 PHJ131092 PRF131092 QBB131092 QKX131092 QUT131092 REP131092 ROL131092 RYH131092 SID131092 SRZ131092 TBV131092 TLR131092 TVN131092 UFJ131092 UPF131092 UZB131092 VIX131092 VST131092 WCP131092 WML131092 WWH131092 S196628 JV196628 TR196628 ADN196628 ANJ196628 AXF196628 BHB196628 BQX196628 CAT196628 CKP196628 CUL196628 DEH196628 DOD196628 DXZ196628 EHV196628 ERR196628 FBN196628 FLJ196628 FVF196628 GFB196628 GOX196628 GYT196628 HIP196628 HSL196628 ICH196628 IMD196628 IVZ196628 JFV196628 JPR196628 JZN196628 KJJ196628 KTF196628 LDB196628 LMX196628 LWT196628 MGP196628 MQL196628 NAH196628 NKD196628 NTZ196628 ODV196628 ONR196628 OXN196628 PHJ196628 PRF196628 QBB196628 QKX196628 QUT196628 REP196628 ROL196628 RYH196628 SID196628 SRZ196628 TBV196628 TLR196628 TVN196628 UFJ196628 UPF196628 UZB196628 VIX196628 VST196628 WCP196628 WML196628 WWH196628 S262164 JV262164 TR262164 ADN262164 ANJ262164 AXF262164 BHB262164 BQX262164 CAT262164 CKP262164 CUL262164 DEH262164 DOD262164 DXZ262164 EHV262164 ERR262164 FBN262164 FLJ262164 FVF262164 GFB262164 GOX262164 GYT262164 HIP262164 HSL262164 ICH262164 IMD262164 IVZ262164 JFV262164 JPR262164 JZN262164 KJJ262164 KTF262164 LDB262164 LMX262164 LWT262164 MGP262164 MQL262164 NAH262164 NKD262164 NTZ262164 ODV262164 ONR262164 OXN262164 PHJ262164 PRF262164 QBB262164 QKX262164 QUT262164 REP262164 ROL262164 RYH262164 SID262164 SRZ262164 TBV262164 TLR262164 TVN262164 UFJ262164 UPF262164 UZB262164 VIX262164 VST262164 WCP262164 WML262164 WWH262164 S327700 JV327700 TR327700 ADN327700 ANJ327700 AXF327700 BHB327700 BQX327700 CAT327700 CKP327700 CUL327700 DEH327700 DOD327700 DXZ327700 EHV327700 ERR327700 FBN327700 FLJ327700 FVF327700 GFB327700 GOX327700 GYT327700 HIP327700 HSL327700 ICH327700 IMD327700 IVZ327700 JFV327700 JPR327700 JZN327700 KJJ327700 KTF327700 LDB327700 LMX327700 LWT327700 MGP327700 MQL327700 NAH327700 NKD327700 NTZ327700 ODV327700 ONR327700 OXN327700 PHJ327700 PRF327700 QBB327700 QKX327700 QUT327700 REP327700 ROL327700 RYH327700 SID327700 SRZ327700 TBV327700 TLR327700 TVN327700 UFJ327700 UPF327700 UZB327700 VIX327700 VST327700 WCP327700 WML327700 WWH327700 S393236 JV393236 TR393236 ADN393236 ANJ393236 AXF393236 BHB393236 BQX393236 CAT393236 CKP393236 CUL393236 DEH393236 DOD393236 DXZ393236 EHV393236 ERR393236 FBN393236 FLJ393236 FVF393236 GFB393236 GOX393236 GYT393236 HIP393236 HSL393236 ICH393236 IMD393236 IVZ393236 JFV393236 JPR393236 JZN393236 KJJ393236 KTF393236 LDB393236 LMX393236 LWT393236 MGP393236 MQL393236 NAH393236 NKD393236 NTZ393236 ODV393236 ONR393236 OXN393236 PHJ393236 PRF393236 QBB393236 QKX393236 QUT393236 REP393236 ROL393236 RYH393236 SID393236 SRZ393236 TBV393236 TLR393236 TVN393236 UFJ393236 UPF393236 UZB393236 VIX393236 VST393236 WCP393236 WML393236 WWH393236 S458772 JV458772 TR458772 ADN458772 ANJ458772 AXF458772 BHB458772 BQX458772 CAT458772 CKP458772 CUL458772 DEH458772 DOD458772 DXZ458772 EHV458772 ERR458772 FBN458772 FLJ458772 FVF458772 GFB458772 GOX458772 GYT458772 HIP458772 HSL458772 ICH458772 IMD458772 IVZ458772 JFV458772 JPR458772 JZN458772 KJJ458772 KTF458772 LDB458772 LMX458772 LWT458772 MGP458772 MQL458772 NAH458772 NKD458772 NTZ458772 ODV458772 ONR458772 OXN458772 PHJ458772 PRF458772 QBB458772 QKX458772 QUT458772 REP458772 ROL458772 RYH458772 SID458772 SRZ458772 TBV458772 TLR458772 TVN458772 UFJ458772 UPF458772 UZB458772 VIX458772 VST458772 WCP458772 WML458772 WWH458772 S524308 JV524308 TR524308 ADN524308 ANJ524308 AXF524308 BHB524308 BQX524308 CAT524308 CKP524308 CUL524308 DEH524308 DOD524308 DXZ524308 EHV524308 ERR524308 FBN524308 FLJ524308 FVF524308 GFB524308 GOX524308 GYT524308 HIP524308 HSL524308 ICH524308 IMD524308 IVZ524308 JFV524308 JPR524308 JZN524308 KJJ524308 KTF524308 LDB524308 LMX524308 LWT524308 MGP524308 MQL524308 NAH524308 NKD524308 NTZ524308 ODV524308 ONR524308 OXN524308 PHJ524308 PRF524308 QBB524308 QKX524308 QUT524308 REP524308 ROL524308 RYH524308 SID524308 SRZ524308 TBV524308 TLR524308 TVN524308 UFJ524308 UPF524308 UZB524308 VIX524308 VST524308 WCP524308 WML524308 WWH524308 S589844 JV589844 TR589844 ADN589844 ANJ589844 AXF589844 BHB589844 BQX589844 CAT589844 CKP589844 CUL589844 DEH589844 DOD589844 DXZ589844 EHV589844 ERR589844 FBN589844 FLJ589844 FVF589844 GFB589844 GOX589844 GYT589844 HIP589844 HSL589844 ICH589844 IMD589844 IVZ589844 JFV589844 JPR589844 JZN589844 KJJ589844 KTF589844 LDB589844 LMX589844 LWT589844 MGP589844 MQL589844 NAH589844 NKD589844 NTZ589844 ODV589844 ONR589844 OXN589844 PHJ589844 PRF589844 QBB589844 QKX589844 QUT589844 REP589844 ROL589844 RYH589844 SID589844 SRZ589844 TBV589844 TLR589844 TVN589844 UFJ589844 UPF589844 UZB589844 VIX589844 VST589844 WCP589844 WML589844 WWH589844 S655380 JV655380 TR655380 ADN655380 ANJ655380 AXF655380 BHB655380 BQX655380 CAT655380 CKP655380 CUL655380 DEH655380 DOD655380 DXZ655380 EHV655380 ERR655380 FBN655380 FLJ655380 FVF655380 GFB655380 GOX655380 GYT655380 HIP655380 HSL655380 ICH655380 IMD655380 IVZ655380 JFV655380 JPR655380 JZN655380 KJJ655380 KTF655380 LDB655380 LMX655380 LWT655380 MGP655380 MQL655380 NAH655380 NKD655380 NTZ655380 ODV655380 ONR655380 OXN655380 PHJ655380 PRF655380 QBB655380 QKX655380 QUT655380 REP655380 ROL655380 RYH655380 SID655380 SRZ655380 TBV655380 TLR655380 TVN655380 UFJ655380 UPF655380 UZB655380 VIX655380 VST655380 WCP655380 WML655380 WWH655380 S720916 JV720916 TR720916 ADN720916 ANJ720916 AXF720916 BHB720916 BQX720916 CAT720916 CKP720916 CUL720916 DEH720916 DOD720916 DXZ720916 EHV720916 ERR720916 FBN720916 FLJ720916 FVF720916 GFB720916 GOX720916 GYT720916 HIP720916 HSL720916 ICH720916 IMD720916 IVZ720916 JFV720916 JPR720916 JZN720916 KJJ720916 KTF720916 LDB720916 LMX720916 LWT720916 MGP720916 MQL720916 NAH720916 NKD720916 NTZ720916 ODV720916 ONR720916 OXN720916 PHJ720916 PRF720916 QBB720916 QKX720916 QUT720916 REP720916 ROL720916 RYH720916 SID720916 SRZ720916 TBV720916 TLR720916 TVN720916 UFJ720916 UPF720916 UZB720916 VIX720916 VST720916 WCP720916 WML720916 WWH720916 S786452 JV786452 TR786452 ADN786452 ANJ786452 AXF786452 BHB786452 BQX786452 CAT786452 CKP786452 CUL786452 DEH786452 DOD786452 DXZ786452 EHV786452 ERR786452 FBN786452 FLJ786452 FVF786452 GFB786452 GOX786452 GYT786452 HIP786452 HSL786452 ICH786452 IMD786452 IVZ786452 JFV786452 JPR786452 JZN786452 KJJ786452 KTF786452 LDB786452 LMX786452 LWT786452 MGP786452 MQL786452 NAH786452 NKD786452 NTZ786452 ODV786452 ONR786452 OXN786452 PHJ786452 PRF786452 QBB786452 QKX786452 QUT786452 REP786452 ROL786452 RYH786452 SID786452 SRZ786452 TBV786452 TLR786452 TVN786452 UFJ786452 UPF786452 UZB786452 VIX786452 VST786452 WCP786452 WML786452 WWH786452 S851988 JV851988 TR851988 ADN851988 ANJ851988 AXF851988 BHB851988 BQX851988 CAT851988 CKP851988 CUL851988 DEH851988 DOD851988 DXZ851988 EHV851988 ERR851988 FBN851988 FLJ851988 FVF851988 GFB851988 GOX851988 GYT851988 HIP851988 HSL851988 ICH851988 IMD851988 IVZ851988 JFV851988 JPR851988 JZN851988 KJJ851988 KTF851988 LDB851988 LMX851988 LWT851988 MGP851988 MQL851988 NAH851988 NKD851988 NTZ851988 ODV851988 ONR851988 OXN851988 PHJ851988 PRF851988 QBB851988 QKX851988 QUT851988 REP851988 ROL851988 RYH851988 SID851988 SRZ851988 TBV851988 TLR851988 TVN851988 UFJ851988 UPF851988 UZB851988 VIX851988 VST851988 WCP851988 WML851988 WWH851988 S917524 JV917524 TR917524 ADN917524 ANJ917524 AXF917524 BHB917524 BQX917524 CAT917524 CKP917524 CUL917524 DEH917524 DOD917524 DXZ917524 EHV917524 ERR917524 FBN917524 FLJ917524 FVF917524 GFB917524 GOX917524 GYT917524 HIP917524 HSL917524 ICH917524 IMD917524 IVZ917524 JFV917524 JPR917524 JZN917524 KJJ917524 KTF917524 LDB917524 LMX917524 LWT917524 MGP917524 MQL917524 NAH917524 NKD917524 NTZ917524 ODV917524 ONR917524 OXN917524 PHJ917524 PRF917524 QBB917524 QKX917524 QUT917524 REP917524 ROL917524 RYH917524 SID917524 SRZ917524 TBV917524 TLR917524 TVN917524 UFJ917524 UPF917524 UZB917524 VIX917524 VST917524 WCP917524 WML917524 WWH917524 S983060 JV983060 TR983060 ADN983060 ANJ983060 AXF983060 BHB983060 BQX983060 CAT983060 CKP983060 CUL983060 DEH983060 DOD983060 DXZ983060 EHV983060 ERR983060 FBN983060 FLJ983060 FVF983060 GFB983060 GOX983060 GYT983060 HIP983060 HSL983060 ICH983060 IMD983060 IVZ983060 JFV983060 JPR983060 JZN983060 KJJ983060 KTF983060 LDB983060 LMX983060 LWT983060 MGP983060 MQL983060 NAH983060 NKD983060 NTZ983060 ODV983060 ONR983060 OXN983060 PHJ983060 PRF983060 QBB983060 QKX983060 QUT983060 REP983060 ROL983060 RYH983060 SID983060 SRZ983060 TBV983060 TLR983060 TVN983060 UFJ983060 UPF983060 UZB983060 VIX983060 VST983060 WCP983060 WML983060 WWH983060 U524308 U589844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U655380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U720916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U786452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U851988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U917524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U983060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U65556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U131092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U196628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U262164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WMN24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U24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WWJ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0 S24 U393236 WWJ24 U458772 Z65556 Z131092 Z196628 Z262164 Z327700 Z393236 Z458772 Z524308 Z589844 Z655380 Z720916 Z786452 Z851988 Z917524 Z983060 AB524308 AB589844 AB655380 AB720916 AB786452 AB851988 AB917524 AB983060 AB65556 AB131092 AB196628 AB262164 AB393236 AB327700 AB458772 AB24 Z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U65556 TQ65556 ADM65556 ANI65556 AXE65556 BHA65556 BQW65556 CAS65556 CKO65556 CUK65556 DEG65556 DOC65556 DXY65556 EHU65556 ERQ65556 FBM65556 FLI65556 FVE65556 GFA65556 GOW65556 GYS65556 HIO65556 HSK65556 ICG65556 IMC65556 IVY65556 JFU65556 JPQ65556 JZM65556 KJI65556 KTE65556 LDA65556 LMW65556 LWS65556 MGO65556 MQK65556 NAG65556 NKC65556 NTY65556 ODU65556 ONQ65556 OXM65556 PHI65556 PRE65556 QBA65556 QKW65556 QUS65556 REO65556 ROK65556 RYG65556 SIC65556 SRY65556 TBU65556 TLQ65556 TVM65556 UFI65556 UPE65556 UZA65556 VIW65556 VSS65556 WCO65556 WMK65556 WWG65556 R131092 JU131092 TQ131092 ADM131092 ANI131092 AXE131092 BHA131092 BQW131092 CAS131092 CKO131092 CUK131092 DEG131092 DOC131092 DXY131092 EHU131092 ERQ131092 FBM131092 FLI131092 FVE131092 GFA131092 GOW131092 GYS131092 HIO131092 HSK131092 ICG131092 IMC131092 IVY131092 JFU131092 JPQ131092 JZM131092 KJI131092 KTE131092 LDA131092 LMW131092 LWS131092 MGO131092 MQK131092 NAG131092 NKC131092 NTY131092 ODU131092 ONQ131092 OXM131092 PHI131092 PRE131092 QBA131092 QKW131092 QUS131092 REO131092 ROK131092 RYG131092 SIC131092 SRY131092 TBU131092 TLQ131092 TVM131092 UFI131092 UPE131092 UZA131092 VIW131092 VSS131092 WCO131092 WMK131092 WWG131092 R196628 JU196628 TQ196628 ADM196628 ANI196628 AXE196628 BHA196628 BQW196628 CAS196628 CKO196628 CUK196628 DEG196628 DOC196628 DXY196628 EHU196628 ERQ196628 FBM196628 FLI196628 FVE196628 GFA196628 GOW196628 GYS196628 HIO196628 HSK196628 ICG196628 IMC196628 IVY196628 JFU196628 JPQ196628 JZM196628 KJI196628 KTE196628 LDA196628 LMW196628 LWS196628 MGO196628 MQK196628 NAG196628 NKC196628 NTY196628 ODU196628 ONQ196628 OXM196628 PHI196628 PRE196628 QBA196628 QKW196628 QUS196628 REO196628 ROK196628 RYG196628 SIC196628 SRY196628 TBU196628 TLQ196628 TVM196628 UFI196628 UPE196628 UZA196628 VIW196628 VSS196628 WCO196628 WMK196628 WWG196628 R262164 JU262164 TQ262164 ADM262164 ANI262164 AXE262164 BHA262164 BQW262164 CAS262164 CKO262164 CUK262164 DEG262164 DOC262164 DXY262164 EHU262164 ERQ262164 FBM262164 FLI262164 FVE262164 GFA262164 GOW262164 GYS262164 HIO262164 HSK262164 ICG262164 IMC262164 IVY262164 JFU262164 JPQ262164 JZM262164 KJI262164 KTE262164 LDA262164 LMW262164 LWS262164 MGO262164 MQK262164 NAG262164 NKC262164 NTY262164 ODU262164 ONQ262164 OXM262164 PHI262164 PRE262164 QBA262164 QKW262164 QUS262164 REO262164 ROK262164 RYG262164 SIC262164 SRY262164 TBU262164 TLQ262164 TVM262164 UFI262164 UPE262164 UZA262164 VIW262164 VSS262164 WCO262164 WMK262164 WWG262164 R327700 JU327700 TQ327700 ADM327700 ANI327700 AXE327700 BHA327700 BQW327700 CAS327700 CKO327700 CUK327700 DEG327700 DOC327700 DXY327700 EHU327700 ERQ327700 FBM327700 FLI327700 FVE327700 GFA327700 GOW327700 GYS327700 HIO327700 HSK327700 ICG327700 IMC327700 IVY327700 JFU327700 JPQ327700 JZM327700 KJI327700 KTE327700 LDA327700 LMW327700 LWS327700 MGO327700 MQK327700 NAG327700 NKC327700 NTY327700 ODU327700 ONQ327700 OXM327700 PHI327700 PRE327700 QBA327700 QKW327700 QUS327700 REO327700 ROK327700 RYG327700 SIC327700 SRY327700 TBU327700 TLQ327700 TVM327700 UFI327700 UPE327700 UZA327700 VIW327700 VSS327700 WCO327700 WMK327700 WWG327700 R393236 JU393236 TQ393236 ADM393236 ANI393236 AXE393236 BHA393236 BQW393236 CAS393236 CKO393236 CUK393236 DEG393236 DOC393236 DXY393236 EHU393236 ERQ393236 FBM393236 FLI393236 FVE393236 GFA393236 GOW393236 GYS393236 HIO393236 HSK393236 ICG393236 IMC393236 IVY393236 JFU393236 JPQ393236 JZM393236 KJI393236 KTE393236 LDA393236 LMW393236 LWS393236 MGO393236 MQK393236 NAG393236 NKC393236 NTY393236 ODU393236 ONQ393236 OXM393236 PHI393236 PRE393236 QBA393236 QKW393236 QUS393236 REO393236 ROK393236 RYG393236 SIC393236 SRY393236 TBU393236 TLQ393236 TVM393236 UFI393236 UPE393236 UZA393236 VIW393236 VSS393236 WCO393236 WMK393236 WWG393236 R458772 JU458772 TQ458772 ADM458772 ANI458772 AXE458772 BHA458772 BQW458772 CAS458772 CKO458772 CUK458772 DEG458772 DOC458772 DXY458772 EHU458772 ERQ458772 FBM458772 FLI458772 FVE458772 GFA458772 GOW458772 GYS458772 HIO458772 HSK458772 ICG458772 IMC458772 IVY458772 JFU458772 JPQ458772 JZM458772 KJI458772 KTE458772 LDA458772 LMW458772 LWS458772 MGO458772 MQK458772 NAG458772 NKC458772 NTY458772 ODU458772 ONQ458772 OXM458772 PHI458772 PRE458772 QBA458772 QKW458772 QUS458772 REO458772 ROK458772 RYG458772 SIC458772 SRY458772 TBU458772 TLQ458772 TVM458772 UFI458772 UPE458772 UZA458772 VIW458772 VSS458772 WCO458772 WMK458772 WWG458772 R524308 JU524308 TQ524308 ADM524308 ANI524308 AXE524308 BHA524308 BQW524308 CAS524308 CKO524308 CUK524308 DEG524308 DOC524308 DXY524308 EHU524308 ERQ524308 FBM524308 FLI524308 FVE524308 GFA524308 GOW524308 GYS524308 HIO524308 HSK524308 ICG524308 IMC524308 IVY524308 JFU524308 JPQ524308 JZM524308 KJI524308 KTE524308 LDA524308 LMW524308 LWS524308 MGO524308 MQK524308 NAG524308 NKC524308 NTY524308 ODU524308 ONQ524308 OXM524308 PHI524308 PRE524308 QBA524308 QKW524308 QUS524308 REO524308 ROK524308 RYG524308 SIC524308 SRY524308 TBU524308 TLQ524308 TVM524308 UFI524308 UPE524308 UZA524308 VIW524308 VSS524308 WCO524308 WMK524308 WWG524308 R589844 JU589844 TQ589844 ADM589844 ANI589844 AXE589844 BHA589844 BQW589844 CAS589844 CKO589844 CUK589844 DEG589844 DOC589844 DXY589844 EHU589844 ERQ589844 FBM589844 FLI589844 FVE589844 GFA589844 GOW589844 GYS589844 HIO589844 HSK589844 ICG589844 IMC589844 IVY589844 JFU589844 JPQ589844 JZM589844 KJI589844 KTE589844 LDA589844 LMW589844 LWS589844 MGO589844 MQK589844 NAG589844 NKC589844 NTY589844 ODU589844 ONQ589844 OXM589844 PHI589844 PRE589844 QBA589844 QKW589844 QUS589844 REO589844 ROK589844 RYG589844 SIC589844 SRY589844 TBU589844 TLQ589844 TVM589844 UFI589844 UPE589844 UZA589844 VIW589844 VSS589844 WCO589844 WMK589844 WWG589844 R655380 JU655380 TQ655380 ADM655380 ANI655380 AXE655380 BHA655380 BQW655380 CAS655380 CKO655380 CUK655380 DEG655380 DOC655380 DXY655380 EHU655380 ERQ655380 FBM655380 FLI655380 FVE655380 GFA655380 GOW655380 GYS655380 HIO655380 HSK655380 ICG655380 IMC655380 IVY655380 JFU655380 JPQ655380 JZM655380 KJI655380 KTE655380 LDA655380 LMW655380 LWS655380 MGO655380 MQK655380 NAG655380 NKC655380 NTY655380 ODU655380 ONQ655380 OXM655380 PHI655380 PRE655380 QBA655380 QKW655380 QUS655380 REO655380 ROK655380 RYG655380 SIC655380 SRY655380 TBU655380 TLQ655380 TVM655380 UFI655380 UPE655380 UZA655380 VIW655380 VSS655380 WCO655380 WMK655380 WWG655380 R720916 JU720916 TQ720916 ADM720916 ANI720916 AXE720916 BHA720916 BQW720916 CAS720916 CKO720916 CUK720916 DEG720916 DOC720916 DXY720916 EHU720916 ERQ720916 FBM720916 FLI720916 FVE720916 GFA720916 GOW720916 GYS720916 HIO720916 HSK720916 ICG720916 IMC720916 IVY720916 JFU720916 JPQ720916 JZM720916 KJI720916 KTE720916 LDA720916 LMW720916 LWS720916 MGO720916 MQK720916 NAG720916 NKC720916 NTY720916 ODU720916 ONQ720916 OXM720916 PHI720916 PRE720916 QBA720916 QKW720916 QUS720916 REO720916 ROK720916 RYG720916 SIC720916 SRY720916 TBU720916 TLQ720916 TVM720916 UFI720916 UPE720916 UZA720916 VIW720916 VSS720916 WCO720916 WMK720916 WWG720916 R786452 JU786452 TQ786452 ADM786452 ANI786452 AXE786452 BHA786452 BQW786452 CAS786452 CKO786452 CUK786452 DEG786452 DOC786452 DXY786452 EHU786452 ERQ786452 FBM786452 FLI786452 FVE786452 GFA786452 GOW786452 GYS786452 HIO786452 HSK786452 ICG786452 IMC786452 IVY786452 JFU786452 JPQ786452 JZM786452 KJI786452 KTE786452 LDA786452 LMW786452 LWS786452 MGO786452 MQK786452 NAG786452 NKC786452 NTY786452 ODU786452 ONQ786452 OXM786452 PHI786452 PRE786452 QBA786452 QKW786452 QUS786452 REO786452 ROK786452 RYG786452 SIC786452 SRY786452 TBU786452 TLQ786452 TVM786452 UFI786452 UPE786452 UZA786452 VIW786452 VSS786452 WCO786452 WMK786452 WWG786452 R851988 JU851988 TQ851988 ADM851988 ANI851988 AXE851988 BHA851988 BQW851988 CAS851988 CKO851988 CUK851988 DEG851988 DOC851988 DXY851988 EHU851988 ERQ851988 FBM851988 FLI851988 FVE851988 GFA851988 GOW851988 GYS851988 HIO851988 HSK851988 ICG851988 IMC851988 IVY851988 JFU851988 JPQ851988 JZM851988 KJI851988 KTE851988 LDA851988 LMW851988 LWS851988 MGO851988 MQK851988 NAG851988 NKC851988 NTY851988 ODU851988 ONQ851988 OXM851988 PHI851988 PRE851988 QBA851988 QKW851988 QUS851988 REO851988 ROK851988 RYG851988 SIC851988 SRY851988 TBU851988 TLQ851988 TVM851988 UFI851988 UPE851988 UZA851988 VIW851988 VSS851988 WCO851988 WMK851988 WWG851988 R917524 JU917524 TQ917524 ADM917524 ANI917524 AXE917524 BHA917524 BQW917524 CAS917524 CKO917524 CUK917524 DEG917524 DOC917524 DXY917524 EHU917524 ERQ917524 FBM917524 FLI917524 FVE917524 GFA917524 GOW917524 GYS917524 HIO917524 HSK917524 ICG917524 IMC917524 IVY917524 JFU917524 JPQ917524 JZM917524 KJI917524 KTE917524 LDA917524 LMW917524 LWS917524 MGO917524 MQK917524 NAG917524 NKC917524 NTY917524 ODU917524 ONQ917524 OXM917524 PHI917524 PRE917524 QBA917524 QKW917524 QUS917524 REO917524 ROK917524 RYG917524 SIC917524 SRY917524 TBU917524 TLQ917524 TVM917524 UFI917524 UPE917524 UZA917524 VIW917524 VSS917524 WCO917524 WMK917524 WWG917524 R983060 JU983060 TQ983060 ADM983060 ANI983060 AXE983060 BHA983060 BQW983060 CAS983060 CKO983060 CUK983060 DEG983060 DOC983060 DXY983060 EHU983060 ERQ983060 FBM983060 FLI983060 FVE983060 GFA983060 GOW983060 GYS983060 HIO983060 HSK983060 ICG983060 IMC983060 IVY983060 JFU983060 JPQ983060 JZM983060 KJI983060 KTE983060 LDA983060 LMW983060 LWS983060 MGO983060 MQK983060 NAG983060 NKC983060 NTY983060 ODU983060 ONQ983060 OXM983060 PHI983060 PRE983060 QBA983060 QKW983060 QUS983060 REO983060 ROK983060 RYG983060 SIC983060 SRY983060 TBU983060 TLQ983060 TVM983060 UFI983060 UPE983060 UZA983060 VIW983060 VSS983060 WCO983060 WMK983060 WWG983060 WWI983060 T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T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T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T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T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T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T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T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T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T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T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T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T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T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T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WCQ24 Y65556 Y131092 Y196628 Y262164 Y327700 Y393236 Y458772 Y524308 Y589844 Y655380 Y720916 Y786452 Y851988 Y917524 Y983060 AA65556 AA131092 AA196628 AA262164 AA327700 AA393236 AA458772 AA524308 AA589844 AA655380 AA720916 AA786452 AA851988 AA917524 AA983060 Y24"/>
    <dataValidation type="list" allowBlank="1" showInputMessage="1" showErrorMessage="1" errorTitle="Ошибка" error="Выберите значение из списка" sqref="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WCJ24">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5:JY65555 TN65555:TU65555 ADJ65555:ADQ65555 ANF65555:ANM65555 AXB65555:AXI65555 BGX65555:BHE65555 BQT65555:BRA65555 CAP65555:CAW65555 CKL65555:CKS65555 CUH65555:CUO65555 DED65555:DEK65555 DNZ65555:DOG65555 DXV65555:DYC65555 EHR65555:EHY65555 ERN65555:ERU65555 FBJ65555:FBQ65555 FLF65555:FLM65555 FVB65555:FVI65555 GEX65555:GFE65555 GOT65555:GPA65555 GYP65555:GYW65555 HIL65555:HIS65555 HSH65555:HSO65555 ICD65555:ICK65555 ILZ65555:IMG65555 IVV65555:IWC65555 JFR65555:JFY65555 JPN65555:JPU65555 JZJ65555:JZQ65555 KJF65555:KJM65555 KTB65555:KTI65555 LCX65555:LDE65555 LMT65555:LNA65555 LWP65555:LWW65555 MGL65555:MGS65555 MQH65555:MQO65555 NAD65555:NAK65555 NJZ65555:NKG65555 NTV65555:NUC65555 ODR65555:ODY65555 ONN65555:ONU65555 OXJ65555:OXQ65555 PHF65555:PHM65555 PRB65555:PRI65555 QAX65555:QBE65555 QKT65555:QLA65555 QUP65555:QUW65555 REL65555:RES65555 ROH65555:ROO65555 RYD65555:RYK65555 SHZ65555:SIG65555 SRV65555:SSC65555 TBR65555:TBY65555 TLN65555:TLU65555 TVJ65555:TVQ65555 UFF65555:UFM65555 UPB65555:UPI65555 UYX65555:UZE65555 VIT65555:VJA65555 VSP65555:VSW65555 WCL65555:WCS65555 WMH65555:WMO65555 WWD65555:WWK65555 JR131091:JY131091 TN131091:TU131091 ADJ131091:ADQ131091 ANF131091:ANM131091 AXB131091:AXI131091 BGX131091:BHE131091 BQT131091:BRA131091 CAP131091:CAW131091 CKL131091:CKS131091 CUH131091:CUO131091 DED131091:DEK131091 DNZ131091:DOG131091 DXV131091:DYC131091 EHR131091:EHY131091 ERN131091:ERU131091 FBJ131091:FBQ131091 FLF131091:FLM131091 FVB131091:FVI131091 GEX131091:GFE131091 GOT131091:GPA131091 GYP131091:GYW131091 HIL131091:HIS131091 HSH131091:HSO131091 ICD131091:ICK131091 ILZ131091:IMG131091 IVV131091:IWC131091 JFR131091:JFY131091 JPN131091:JPU131091 JZJ131091:JZQ131091 KJF131091:KJM131091 KTB131091:KTI131091 LCX131091:LDE131091 LMT131091:LNA131091 LWP131091:LWW131091 MGL131091:MGS131091 MQH131091:MQO131091 NAD131091:NAK131091 NJZ131091:NKG131091 NTV131091:NUC131091 ODR131091:ODY131091 ONN131091:ONU131091 OXJ131091:OXQ131091 PHF131091:PHM131091 PRB131091:PRI131091 QAX131091:QBE131091 QKT131091:QLA131091 QUP131091:QUW131091 REL131091:RES131091 ROH131091:ROO131091 RYD131091:RYK131091 SHZ131091:SIG131091 SRV131091:SSC131091 TBR131091:TBY131091 TLN131091:TLU131091 TVJ131091:TVQ131091 UFF131091:UFM131091 UPB131091:UPI131091 UYX131091:UZE131091 VIT131091:VJA131091 VSP131091:VSW131091 WCL131091:WCS131091 WMH131091:WMO131091 WWD131091:WWK131091 JR196627:JY196627 TN196627:TU196627 ADJ196627:ADQ196627 ANF196627:ANM196627 AXB196627:AXI196627 BGX196627:BHE196627 BQT196627:BRA196627 CAP196627:CAW196627 CKL196627:CKS196627 CUH196627:CUO196627 DED196627:DEK196627 DNZ196627:DOG196627 DXV196627:DYC196627 EHR196627:EHY196627 ERN196627:ERU196627 FBJ196627:FBQ196627 FLF196627:FLM196627 FVB196627:FVI196627 GEX196627:GFE196627 GOT196627:GPA196627 GYP196627:GYW196627 HIL196627:HIS196627 HSH196627:HSO196627 ICD196627:ICK196627 ILZ196627:IMG196627 IVV196627:IWC196627 JFR196627:JFY196627 JPN196627:JPU196627 JZJ196627:JZQ196627 KJF196627:KJM196627 KTB196627:KTI196627 LCX196627:LDE196627 LMT196627:LNA196627 LWP196627:LWW196627 MGL196627:MGS196627 MQH196627:MQO196627 NAD196627:NAK196627 NJZ196627:NKG196627 NTV196627:NUC196627 ODR196627:ODY196627 ONN196627:ONU196627 OXJ196627:OXQ196627 PHF196627:PHM196627 PRB196627:PRI196627 QAX196627:QBE196627 QKT196627:QLA196627 QUP196627:QUW196627 REL196627:RES196627 ROH196627:ROO196627 RYD196627:RYK196627 SHZ196627:SIG196627 SRV196627:SSC196627 TBR196627:TBY196627 TLN196627:TLU196627 TVJ196627:TVQ196627 UFF196627:UFM196627 UPB196627:UPI196627 UYX196627:UZE196627 VIT196627:VJA196627 VSP196627:VSW196627 WCL196627:WCS196627 WMH196627:WMO196627 WWD196627:WWK196627 JR262163:JY262163 TN262163:TU262163 ADJ262163:ADQ262163 ANF262163:ANM262163 AXB262163:AXI262163 BGX262163:BHE262163 BQT262163:BRA262163 CAP262163:CAW262163 CKL262163:CKS262163 CUH262163:CUO262163 DED262163:DEK262163 DNZ262163:DOG262163 DXV262163:DYC262163 EHR262163:EHY262163 ERN262163:ERU262163 FBJ262163:FBQ262163 FLF262163:FLM262163 FVB262163:FVI262163 GEX262163:GFE262163 GOT262163:GPA262163 GYP262163:GYW262163 HIL262163:HIS262163 HSH262163:HSO262163 ICD262163:ICK262163 ILZ262163:IMG262163 IVV262163:IWC262163 JFR262163:JFY262163 JPN262163:JPU262163 JZJ262163:JZQ262163 KJF262163:KJM262163 KTB262163:KTI262163 LCX262163:LDE262163 LMT262163:LNA262163 LWP262163:LWW262163 MGL262163:MGS262163 MQH262163:MQO262163 NAD262163:NAK262163 NJZ262163:NKG262163 NTV262163:NUC262163 ODR262163:ODY262163 ONN262163:ONU262163 OXJ262163:OXQ262163 PHF262163:PHM262163 PRB262163:PRI262163 QAX262163:QBE262163 QKT262163:QLA262163 QUP262163:QUW262163 REL262163:RES262163 ROH262163:ROO262163 RYD262163:RYK262163 SHZ262163:SIG262163 SRV262163:SSC262163 TBR262163:TBY262163 TLN262163:TLU262163 TVJ262163:TVQ262163 UFF262163:UFM262163 UPB262163:UPI262163 UYX262163:UZE262163 VIT262163:VJA262163 VSP262163:VSW262163 WCL262163:WCS262163 WMH262163:WMO262163 WWD262163:WWK262163 JR327699:JY327699 TN327699:TU327699 ADJ327699:ADQ327699 ANF327699:ANM327699 AXB327699:AXI327699 BGX327699:BHE327699 BQT327699:BRA327699 CAP327699:CAW327699 CKL327699:CKS327699 CUH327699:CUO327699 DED327699:DEK327699 DNZ327699:DOG327699 DXV327699:DYC327699 EHR327699:EHY327699 ERN327699:ERU327699 FBJ327699:FBQ327699 FLF327699:FLM327699 FVB327699:FVI327699 GEX327699:GFE327699 GOT327699:GPA327699 GYP327699:GYW327699 HIL327699:HIS327699 HSH327699:HSO327699 ICD327699:ICK327699 ILZ327699:IMG327699 IVV327699:IWC327699 JFR327699:JFY327699 JPN327699:JPU327699 JZJ327699:JZQ327699 KJF327699:KJM327699 KTB327699:KTI327699 LCX327699:LDE327699 LMT327699:LNA327699 LWP327699:LWW327699 MGL327699:MGS327699 MQH327699:MQO327699 NAD327699:NAK327699 NJZ327699:NKG327699 NTV327699:NUC327699 ODR327699:ODY327699 ONN327699:ONU327699 OXJ327699:OXQ327699 PHF327699:PHM327699 PRB327699:PRI327699 QAX327699:QBE327699 QKT327699:QLA327699 QUP327699:QUW327699 REL327699:RES327699 ROH327699:ROO327699 RYD327699:RYK327699 SHZ327699:SIG327699 SRV327699:SSC327699 TBR327699:TBY327699 TLN327699:TLU327699 TVJ327699:TVQ327699 UFF327699:UFM327699 UPB327699:UPI327699 UYX327699:UZE327699 VIT327699:VJA327699 VSP327699:VSW327699 WCL327699:WCS327699 WMH327699:WMO327699 WWD327699:WWK327699 JR393235:JY393235 TN393235:TU393235 ADJ393235:ADQ393235 ANF393235:ANM393235 AXB393235:AXI393235 BGX393235:BHE393235 BQT393235:BRA393235 CAP393235:CAW393235 CKL393235:CKS393235 CUH393235:CUO393235 DED393235:DEK393235 DNZ393235:DOG393235 DXV393235:DYC393235 EHR393235:EHY393235 ERN393235:ERU393235 FBJ393235:FBQ393235 FLF393235:FLM393235 FVB393235:FVI393235 GEX393235:GFE393235 GOT393235:GPA393235 GYP393235:GYW393235 HIL393235:HIS393235 HSH393235:HSO393235 ICD393235:ICK393235 ILZ393235:IMG393235 IVV393235:IWC393235 JFR393235:JFY393235 JPN393235:JPU393235 JZJ393235:JZQ393235 KJF393235:KJM393235 KTB393235:KTI393235 LCX393235:LDE393235 LMT393235:LNA393235 LWP393235:LWW393235 MGL393235:MGS393235 MQH393235:MQO393235 NAD393235:NAK393235 NJZ393235:NKG393235 NTV393235:NUC393235 ODR393235:ODY393235 ONN393235:ONU393235 OXJ393235:OXQ393235 PHF393235:PHM393235 PRB393235:PRI393235 QAX393235:QBE393235 QKT393235:QLA393235 QUP393235:QUW393235 REL393235:RES393235 ROH393235:ROO393235 RYD393235:RYK393235 SHZ393235:SIG393235 SRV393235:SSC393235 TBR393235:TBY393235 TLN393235:TLU393235 TVJ393235:TVQ393235 UFF393235:UFM393235 UPB393235:UPI393235 UYX393235:UZE393235 VIT393235:VJA393235 VSP393235:VSW393235 WCL393235:WCS393235 WMH393235:WMO393235 WWD393235:WWK393235 JR458771:JY458771 TN458771:TU458771 ADJ458771:ADQ458771 ANF458771:ANM458771 AXB458771:AXI458771 BGX458771:BHE458771 BQT458771:BRA458771 CAP458771:CAW458771 CKL458771:CKS458771 CUH458771:CUO458771 DED458771:DEK458771 DNZ458771:DOG458771 DXV458771:DYC458771 EHR458771:EHY458771 ERN458771:ERU458771 FBJ458771:FBQ458771 FLF458771:FLM458771 FVB458771:FVI458771 GEX458771:GFE458771 GOT458771:GPA458771 GYP458771:GYW458771 HIL458771:HIS458771 HSH458771:HSO458771 ICD458771:ICK458771 ILZ458771:IMG458771 IVV458771:IWC458771 JFR458771:JFY458771 JPN458771:JPU458771 JZJ458771:JZQ458771 KJF458771:KJM458771 KTB458771:KTI458771 LCX458771:LDE458771 LMT458771:LNA458771 LWP458771:LWW458771 MGL458771:MGS458771 MQH458771:MQO458771 NAD458771:NAK458771 NJZ458771:NKG458771 NTV458771:NUC458771 ODR458771:ODY458771 ONN458771:ONU458771 OXJ458771:OXQ458771 PHF458771:PHM458771 PRB458771:PRI458771 QAX458771:QBE458771 QKT458771:QLA458771 QUP458771:QUW458771 REL458771:RES458771 ROH458771:ROO458771 RYD458771:RYK458771 SHZ458771:SIG458771 SRV458771:SSC458771 TBR458771:TBY458771 TLN458771:TLU458771 TVJ458771:TVQ458771 UFF458771:UFM458771 UPB458771:UPI458771 UYX458771:UZE458771 VIT458771:VJA458771 VSP458771:VSW458771 WCL458771:WCS458771 WMH458771:WMO458771 WWD458771:WWK458771 JR524307:JY524307 TN524307:TU524307 ADJ524307:ADQ524307 ANF524307:ANM524307 AXB524307:AXI524307 BGX524307:BHE524307 BQT524307:BRA524307 CAP524307:CAW524307 CKL524307:CKS524307 CUH524307:CUO524307 DED524307:DEK524307 DNZ524307:DOG524307 DXV524307:DYC524307 EHR524307:EHY524307 ERN524307:ERU524307 FBJ524307:FBQ524307 FLF524307:FLM524307 FVB524307:FVI524307 GEX524307:GFE524307 GOT524307:GPA524307 GYP524307:GYW524307 HIL524307:HIS524307 HSH524307:HSO524307 ICD524307:ICK524307 ILZ524307:IMG524307 IVV524307:IWC524307 JFR524307:JFY524307 JPN524307:JPU524307 JZJ524307:JZQ524307 KJF524307:KJM524307 KTB524307:KTI524307 LCX524307:LDE524307 LMT524307:LNA524307 LWP524307:LWW524307 MGL524307:MGS524307 MQH524307:MQO524307 NAD524307:NAK524307 NJZ524307:NKG524307 NTV524307:NUC524307 ODR524307:ODY524307 ONN524307:ONU524307 OXJ524307:OXQ524307 PHF524307:PHM524307 PRB524307:PRI524307 QAX524307:QBE524307 QKT524307:QLA524307 QUP524307:QUW524307 REL524307:RES524307 ROH524307:ROO524307 RYD524307:RYK524307 SHZ524307:SIG524307 SRV524307:SSC524307 TBR524307:TBY524307 TLN524307:TLU524307 TVJ524307:TVQ524307 UFF524307:UFM524307 UPB524307:UPI524307 UYX524307:UZE524307 VIT524307:VJA524307 VSP524307:VSW524307 WCL524307:WCS524307 WMH524307:WMO524307 WWD524307:WWK524307 JR589843:JY589843 TN589843:TU589843 ADJ589843:ADQ589843 ANF589843:ANM589843 AXB589843:AXI589843 BGX589843:BHE589843 BQT589843:BRA589843 CAP589843:CAW589843 CKL589843:CKS589843 CUH589843:CUO589843 DED589843:DEK589843 DNZ589843:DOG589843 DXV589843:DYC589843 EHR589843:EHY589843 ERN589843:ERU589843 FBJ589843:FBQ589843 FLF589843:FLM589843 FVB589843:FVI589843 GEX589843:GFE589843 GOT589843:GPA589843 GYP589843:GYW589843 HIL589843:HIS589843 HSH589843:HSO589843 ICD589843:ICK589843 ILZ589843:IMG589843 IVV589843:IWC589843 JFR589843:JFY589843 JPN589843:JPU589843 JZJ589843:JZQ589843 KJF589843:KJM589843 KTB589843:KTI589843 LCX589843:LDE589843 LMT589843:LNA589843 LWP589843:LWW589843 MGL589843:MGS589843 MQH589843:MQO589843 NAD589843:NAK589843 NJZ589843:NKG589843 NTV589843:NUC589843 ODR589843:ODY589843 ONN589843:ONU589843 OXJ589843:OXQ589843 PHF589843:PHM589843 PRB589843:PRI589843 QAX589843:QBE589843 QKT589843:QLA589843 QUP589843:QUW589843 REL589843:RES589843 ROH589843:ROO589843 RYD589843:RYK589843 SHZ589843:SIG589843 SRV589843:SSC589843 TBR589843:TBY589843 TLN589843:TLU589843 TVJ589843:TVQ589843 UFF589843:UFM589843 UPB589843:UPI589843 UYX589843:UZE589843 VIT589843:VJA589843 VSP589843:VSW589843 WCL589843:WCS589843 WMH589843:WMO589843 WWD589843:WWK589843 JR655379:JY655379 TN655379:TU655379 ADJ655379:ADQ655379 ANF655379:ANM655379 AXB655379:AXI655379 BGX655379:BHE655379 BQT655379:BRA655379 CAP655379:CAW655379 CKL655379:CKS655379 CUH655379:CUO655379 DED655379:DEK655379 DNZ655379:DOG655379 DXV655379:DYC655379 EHR655379:EHY655379 ERN655379:ERU655379 FBJ655379:FBQ655379 FLF655379:FLM655379 FVB655379:FVI655379 GEX655379:GFE655379 GOT655379:GPA655379 GYP655379:GYW655379 HIL655379:HIS655379 HSH655379:HSO655379 ICD655379:ICK655379 ILZ655379:IMG655379 IVV655379:IWC655379 JFR655379:JFY655379 JPN655379:JPU655379 JZJ655379:JZQ655379 KJF655379:KJM655379 KTB655379:KTI655379 LCX655379:LDE655379 LMT655379:LNA655379 LWP655379:LWW655379 MGL655379:MGS655379 MQH655379:MQO655379 NAD655379:NAK655379 NJZ655379:NKG655379 NTV655379:NUC655379 ODR655379:ODY655379 ONN655379:ONU655379 OXJ655379:OXQ655379 PHF655379:PHM655379 PRB655379:PRI655379 QAX655379:QBE655379 QKT655379:QLA655379 QUP655379:QUW655379 REL655379:RES655379 ROH655379:ROO655379 RYD655379:RYK655379 SHZ655379:SIG655379 SRV655379:SSC655379 TBR655379:TBY655379 TLN655379:TLU655379 TVJ655379:TVQ655379 UFF655379:UFM655379 UPB655379:UPI655379 UYX655379:UZE655379 VIT655379:VJA655379 VSP655379:VSW655379 WCL655379:WCS655379 WMH655379:WMO655379 WWD655379:WWK655379 JR720915:JY720915 TN720915:TU720915 ADJ720915:ADQ720915 ANF720915:ANM720915 AXB720915:AXI720915 BGX720915:BHE720915 BQT720915:BRA720915 CAP720915:CAW720915 CKL720915:CKS720915 CUH720915:CUO720915 DED720915:DEK720915 DNZ720915:DOG720915 DXV720915:DYC720915 EHR720915:EHY720915 ERN720915:ERU720915 FBJ720915:FBQ720915 FLF720915:FLM720915 FVB720915:FVI720915 GEX720915:GFE720915 GOT720915:GPA720915 GYP720915:GYW720915 HIL720915:HIS720915 HSH720915:HSO720915 ICD720915:ICK720915 ILZ720915:IMG720915 IVV720915:IWC720915 JFR720915:JFY720915 JPN720915:JPU720915 JZJ720915:JZQ720915 KJF720915:KJM720915 KTB720915:KTI720915 LCX720915:LDE720915 LMT720915:LNA720915 LWP720915:LWW720915 MGL720915:MGS720915 MQH720915:MQO720915 NAD720915:NAK720915 NJZ720915:NKG720915 NTV720915:NUC720915 ODR720915:ODY720915 ONN720915:ONU720915 OXJ720915:OXQ720915 PHF720915:PHM720915 PRB720915:PRI720915 QAX720915:QBE720915 QKT720915:QLA720915 QUP720915:QUW720915 REL720915:RES720915 ROH720915:ROO720915 RYD720915:RYK720915 SHZ720915:SIG720915 SRV720915:SSC720915 TBR720915:TBY720915 TLN720915:TLU720915 TVJ720915:TVQ720915 UFF720915:UFM720915 UPB720915:UPI720915 UYX720915:UZE720915 VIT720915:VJA720915 VSP720915:VSW720915 WCL720915:WCS720915 WMH720915:WMO720915 WWD720915:WWK720915 JR786451:JY786451 TN786451:TU786451 ADJ786451:ADQ786451 ANF786451:ANM786451 AXB786451:AXI786451 BGX786451:BHE786451 BQT786451:BRA786451 CAP786451:CAW786451 CKL786451:CKS786451 CUH786451:CUO786451 DED786451:DEK786451 DNZ786451:DOG786451 DXV786451:DYC786451 EHR786451:EHY786451 ERN786451:ERU786451 FBJ786451:FBQ786451 FLF786451:FLM786451 FVB786451:FVI786451 GEX786451:GFE786451 GOT786451:GPA786451 GYP786451:GYW786451 HIL786451:HIS786451 HSH786451:HSO786451 ICD786451:ICK786451 ILZ786451:IMG786451 IVV786451:IWC786451 JFR786451:JFY786451 JPN786451:JPU786451 JZJ786451:JZQ786451 KJF786451:KJM786451 KTB786451:KTI786451 LCX786451:LDE786451 LMT786451:LNA786451 LWP786451:LWW786451 MGL786451:MGS786451 MQH786451:MQO786451 NAD786451:NAK786451 NJZ786451:NKG786451 NTV786451:NUC786451 ODR786451:ODY786451 ONN786451:ONU786451 OXJ786451:OXQ786451 PHF786451:PHM786451 PRB786451:PRI786451 QAX786451:QBE786451 QKT786451:QLA786451 QUP786451:QUW786451 REL786451:RES786451 ROH786451:ROO786451 RYD786451:RYK786451 SHZ786451:SIG786451 SRV786451:SSC786451 TBR786451:TBY786451 TLN786451:TLU786451 TVJ786451:TVQ786451 UFF786451:UFM786451 UPB786451:UPI786451 UYX786451:UZE786451 VIT786451:VJA786451 VSP786451:VSW786451 WCL786451:WCS786451 WMH786451:WMO786451 WWD786451:WWK786451 JR851987:JY851987 TN851987:TU851987 ADJ851987:ADQ851987 ANF851987:ANM851987 AXB851987:AXI851987 BGX851987:BHE851987 BQT851987:BRA851987 CAP851987:CAW851987 CKL851987:CKS851987 CUH851987:CUO851987 DED851987:DEK851987 DNZ851987:DOG851987 DXV851987:DYC851987 EHR851987:EHY851987 ERN851987:ERU851987 FBJ851987:FBQ851987 FLF851987:FLM851987 FVB851987:FVI851987 GEX851987:GFE851987 GOT851987:GPA851987 GYP851987:GYW851987 HIL851987:HIS851987 HSH851987:HSO851987 ICD851987:ICK851987 ILZ851987:IMG851987 IVV851987:IWC851987 JFR851987:JFY851987 JPN851987:JPU851987 JZJ851987:JZQ851987 KJF851987:KJM851987 KTB851987:KTI851987 LCX851987:LDE851987 LMT851987:LNA851987 LWP851987:LWW851987 MGL851987:MGS851987 MQH851987:MQO851987 NAD851987:NAK851987 NJZ851987:NKG851987 NTV851987:NUC851987 ODR851987:ODY851987 ONN851987:ONU851987 OXJ851987:OXQ851987 PHF851987:PHM851987 PRB851987:PRI851987 QAX851987:QBE851987 QKT851987:QLA851987 QUP851987:QUW851987 REL851987:RES851987 ROH851987:ROO851987 RYD851987:RYK851987 SHZ851987:SIG851987 SRV851987:SSC851987 TBR851987:TBY851987 TLN851987:TLU851987 TVJ851987:TVQ851987 UFF851987:UFM851987 UPB851987:UPI851987 UYX851987:UZE851987 VIT851987:VJA851987 VSP851987:VSW851987 WCL851987:WCS851987 WMH851987:WMO851987 WWD851987:WWK851987 JR917523:JY917523 TN917523:TU917523 ADJ917523:ADQ917523 ANF917523:ANM917523 AXB917523:AXI917523 BGX917523:BHE917523 BQT917523:BRA917523 CAP917523:CAW917523 CKL917523:CKS917523 CUH917523:CUO917523 DED917523:DEK917523 DNZ917523:DOG917523 DXV917523:DYC917523 EHR917523:EHY917523 ERN917523:ERU917523 FBJ917523:FBQ917523 FLF917523:FLM917523 FVB917523:FVI917523 GEX917523:GFE917523 GOT917523:GPA917523 GYP917523:GYW917523 HIL917523:HIS917523 HSH917523:HSO917523 ICD917523:ICK917523 ILZ917523:IMG917523 IVV917523:IWC917523 JFR917523:JFY917523 JPN917523:JPU917523 JZJ917523:JZQ917523 KJF917523:KJM917523 KTB917523:KTI917523 LCX917523:LDE917523 LMT917523:LNA917523 LWP917523:LWW917523 MGL917523:MGS917523 MQH917523:MQO917523 NAD917523:NAK917523 NJZ917523:NKG917523 NTV917523:NUC917523 ODR917523:ODY917523 ONN917523:ONU917523 OXJ917523:OXQ917523 PHF917523:PHM917523 PRB917523:PRI917523 QAX917523:QBE917523 QKT917523:QLA917523 QUP917523:QUW917523 REL917523:RES917523 ROH917523:ROO917523 RYD917523:RYK917523 SHZ917523:SIG917523 SRV917523:SSC917523 TBR917523:TBY917523 TLN917523:TLU917523 TVJ917523:TVQ917523 UFF917523:UFM917523 UPB917523:UPI917523 UYX917523:UZE917523 VIT917523:VJA917523 VSP917523:VSW917523 WCL917523:WCS917523 WMH917523:WMO917523 WWD917523:WWK917523 WWD983059:WWK983059 JR983059:JY983059 TN983059:TU983059 ADJ983059:ADQ983059 ANF983059:ANM983059 AXB983059:AXI983059 BGX983059:BHE983059 BQT983059:BRA983059 CAP983059:CAW983059 CKL983059:CKS983059 CUH983059:CUO983059 DED983059:DEK983059 DNZ983059:DOG983059 DXV983059:DYC983059 EHR983059:EHY983059 ERN983059:ERU983059 FBJ983059:FBQ983059 FLF983059:FLM983059 FVB983059:FVI983059 GEX983059:GFE983059 GOT983059:GPA983059 GYP983059:GYW983059 HIL983059:HIS983059 HSH983059:HSO983059 ICD983059:ICK983059 ILZ983059:IMG983059 IVV983059:IWC983059 JFR983059:JFY983059 JPN983059:JPU983059 JZJ983059:JZQ983059 KJF983059:KJM983059 KTB983059:KTI983059 LCX983059:LDE983059 LMT983059:LNA983059 LWP983059:LWW983059 MGL983059:MGS983059 MQH983059:MQO983059 NAD983059:NAK983059 NJZ983059:NKG983059 NTV983059:NUC983059 ODR983059:ODY983059 ONN983059:ONU983059 OXJ983059:OXQ983059 PHF983059:PHM983059 PRB983059:PRI983059 QAX983059:QBE983059 QKT983059:QLA983059 QUP983059:QUW983059 REL983059:RES983059 ROH983059:ROO983059 RYD983059:RYK983059 SHZ983059:SIG983059 SRV983059:SSC983059 TBR983059:TBY983059 TLN983059:TLU983059 TVJ983059:TVQ983059 UFF983059:UFM983059 UPB983059:UPI983059 UYX983059:UZE983059 VIT983059:VJA983059 VSP983059:VSW983059 WCL983059:WCS983059 WMH983059:WMO983059 O917523:AC917523 O851987:AC851987 O786451:AC786451 O720915:AC720915 O655379:AC655379 O589843:AC589843 O524307:AC524307 O458771:AC458771 O393235:AC393235 O327699:AC327699 O262163:AC262163 O196627:AC196627 O131091:AC131091 O65555:AC65555 O983059:AC983059">
      <formula1>kind_of_cons</formula1>
    </dataValidation>
    <dataValidation type="textLength" operator="lessThanOrEqual" allowBlank="1" showInputMessage="1" showErrorMessage="1" errorTitle="Ошибка" error="Допускается ввод не более 900 символов!" sqref="WWL983054:WWL983061 WMP983054:WMP983061 AD65550:AD65557 JZ65550:JZ65557 TV65550:TV65557 ADR65550:ADR65557 ANN65550:ANN65557 AXJ65550:AXJ65557 BHF65550:BHF65557 BRB65550:BRB65557 CAX65550:CAX65557 CKT65550:CKT65557 CUP65550:CUP65557 DEL65550:DEL65557 DOH65550:DOH65557 DYD65550:DYD65557 EHZ65550:EHZ65557 ERV65550:ERV65557 FBR65550:FBR65557 FLN65550:FLN65557 FVJ65550:FVJ65557 GFF65550:GFF65557 GPB65550:GPB65557 GYX65550:GYX65557 HIT65550:HIT65557 HSP65550:HSP65557 ICL65550:ICL65557 IMH65550:IMH65557 IWD65550:IWD65557 JFZ65550:JFZ65557 JPV65550:JPV65557 JZR65550:JZR65557 KJN65550:KJN65557 KTJ65550:KTJ65557 LDF65550:LDF65557 LNB65550:LNB65557 LWX65550:LWX65557 MGT65550:MGT65557 MQP65550:MQP65557 NAL65550:NAL65557 NKH65550:NKH65557 NUD65550:NUD65557 ODZ65550:ODZ65557 ONV65550:ONV65557 OXR65550:OXR65557 PHN65550:PHN65557 PRJ65550:PRJ65557 QBF65550:QBF65557 QLB65550:QLB65557 QUX65550:QUX65557 RET65550:RET65557 ROP65550:ROP65557 RYL65550:RYL65557 SIH65550:SIH65557 SSD65550:SSD65557 TBZ65550:TBZ65557 TLV65550:TLV65557 TVR65550:TVR65557 UFN65550:UFN65557 UPJ65550:UPJ65557 UZF65550:UZF65557 VJB65550:VJB65557 VSX65550:VSX65557 WCT65550:WCT65557 WMP65550:WMP65557 WWL65550:WWL65557 AD131086:AD131093 JZ131086:JZ131093 TV131086:TV131093 ADR131086:ADR131093 ANN131086:ANN131093 AXJ131086:AXJ131093 BHF131086:BHF131093 BRB131086:BRB131093 CAX131086:CAX131093 CKT131086:CKT131093 CUP131086:CUP131093 DEL131086:DEL131093 DOH131086:DOH131093 DYD131086:DYD131093 EHZ131086:EHZ131093 ERV131086:ERV131093 FBR131086:FBR131093 FLN131086:FLN131093 FVJ131086:FVJ131093 GFF131086:GFF131093 GPB131086:GPB131093 GYX131086:GYX131093 HIT131086:HIT131093 HSP131086:HSP131093 ICL131086:ICL131093 IMH131086:IMH131093 IWD131086:IWD131093 JFZ131086:JFZ131093 JPV131086:JPV131093 JZR131086:JZR131093 KJN131086:KJN131093 KTJ131086:KTJ131093 LDF131086:LDF131093 LNB131086:LNB131093 LWX131086:LWX131093 MGT131086:MGT131093 MQP131086:MQP131093 NAL131086:NAL131093 NKH131086:NKH131093 NUD131086:NUD131093 ODZ131086:ODZ131093 ONV131086:ONV131093 OXR131086:OXR131093 PHN131086:PHN131093 PRJ131086:PRJ131093 QBF131086:QBF131093 QLB131086:QLB131093 QUX131086:QUX131093 RET131086:RET131093 ROP131086:ROP131093 RYL131086:RYL131093 SIH131086:SIH131093 SSD131086:SSD131093 TBZ131086:TBZ131093 TLV131086:TLV131093 TVR131086:TVR131093 UFN131086:UFN131093 UPJ131086:UPJ131093 UZF131086:UZF131093 VJB131086:VJB131093 VSX131086:VSX131093 WCT131086:WCT131093 WMP131086:WMP131093 WWL131086:WWL131093 AD196622:AD196629 JZ196622:JZ196629 TV196622:TV196629 ADR196622:ADR196629 ANN196622:ANN196629 AXJ196622:AXJ196629 BHF196622:BHF196629 BRB196622:BRB196629 CAX196622:CAX196629 CKT196622:CKT196629 CUP196622:CUP196629 DEL196622:DEL196629 DOH196622:DOH196629 DYD196622:DYD196629 EHZ196622:EHZ196629 ERV196622:ERV196629 FBR196622:FBR196629 FLN196622:FLN196629 FVJ196622:FVJ196629 GFF196622:GFF196629 GPB196622:GPB196629 GYX196622:GYX196629 HIT196622:HIT196629 HSP196622:HSP196629 ICL196622:ICL196629 IMH196622:IMH196629 IWD196622:IWD196629 JFZ196622:JFZ196629 JPV196622:JPV196629 JZR196622:JZR196629 KJN196622:KJN196629 KTJ196622:KTJ196629 LDF196622:LDF196629 LNB196622:LNB196629 LWX196622:LWX196629 MGT196622:MGT196629 MQP196622:MQP196629 NAL196622:NAL196629 NKH196622:NKH196629 NUD196622:NUD196629 ODZ196622:ODZ196629 ONV196622:ONV196629 OXR196622:OXR196629 PHN196622:PHN196629 PRJ196622:PRJ196629 QBF196622:QBF196629 QLB196622:QLB196629 QUX196622:QUX196629 RET196622:RET196629 ROP196622:ROP196629 RYL196622:RYL196629 SIH196622:SIH196629 SSD196622:SSD196629 TBZ196622:TBZ196629 TLV196622:TLV196629 TVR196622:TVR196629 UFN196622:UFN196629 UPJ196622:UPJ196629 UZF196622:UZF196629 VJB196622:VJB196629 VSX196622:VSX196629 WCT196622:WCT196629 WMP196622:WMP196629 WWL196622:WWL196629 AD262158:AD262165 JZ262158:JZ262165 TV262158:TV262165 ADR262158:ADR262165 ANN262158:ANN262165 AXJ262158:AXJ262165 BHF262158:BHF262165 BRB262158:BRB262165 CAX262158:CAX262165 CKT262158:CKT262165 CUP262158:CUP262165 DEL262158:DEL262165 DOH262158:DOH262165 DYD262158:DYD262165 EHZ262158:EHZ262165 ERV262158:ERV262165 FBR262158:FBR262165 FLN262158:FLN262165 FVJ262158:FVJ262165 GFF262158:GFF262165 GPB262158:GPB262165 GYX262158:GYX262165 HIT262158:HIT262165 HSP262158:HSP262165 ICL262158:ICL262165 IMH262158:IMH262165 IWD262158:IWD262165 JFZ262158:JFZ262165 JPV262158:JPV262165 JZR262158:JZR262165 KJN262158:KJN262165 KTJ262158:KTJ262165 LDF262158:LDF262165 LNB262158:LNB262165 LWX262158:LWX262165 MGT262158:MGT262165 MQP262158:MQP262165 NAL262158:NAL262165 NKH262158:NKH262165 NUD262158:NUD262165 ODZ262158:ODZ262165 ONV262158:ONV262165 OXR262158:OXR262165 PHN262158:PHN262165 PRJ262158:PRJ262165 QBF262158:QBF262165 QLB262158:QLB262165 QUX262158:QUX262165 RET262158:RET262165 ROP262158:ROP262165 RYL262158:RYL262165 SIH262158:SIH262165 SSD262158:SSD262165 TBZ262158:TBZ262165 TLV262158:TLV262165 TVR262158:TVR262165 UFN262158:UFN262165 UPJ262158:UPJ262165 UZF262158:UZF262165 VJB262158:VJB262165 VSX262158:VSX262165 WCT262158:WCT262165 WMP262158:WMP262165 WWL262158:WWL262165 AD327694:AD327701 JZ327694:JZ327701 TV327694:TV327701 ADR327694:ADR327701 ANN327694:ANN327701 AXJ327694:AXJ327701 BHF327694:BHF327701 BRB327694:BRB327701 CAX327694:CAX327701 CKT327694:CKT327701 CUP327694:CUP327701 DEL327694:DEL327701 DOH327694:DOH327701 DYD327694:DYD327701 EHZ327694:EHZ327701 ERV327694:ERV327701 FBR327694:FBR327701 FLN327694:FLN327701 FVJ327694:FVJ327701 GFF327694:GFF327701 GPB327694:GPB327701 GYX327694:GYX327701 HIT327694:HIT327701 HSP327694:HSP327701 ICL327694:ICL327701 IMH327694:IMH327701 IWD327694:IWD327701 JFZ327694:JFZ327701 JPV327694:JPV327701 JZR327694:JZR327701 KJN327694:KJN327701 KTJ327694:KTJ327701 LDF327694:LDF327701 LNB327694:LNB327701 LWX327694:LWX327701 MGT327694:MGT327701 MQP327694:MQP327701 NAL327694:NAL327701 NKH327694:NKH327701 NUD327694:NUD327701 ODZ327694:ODZ327701 ONV327694:ONV327701 OXR327694:OXR327701 PHN327694:PHN327701 PRJ327694:PRJ327701 QBF327694:QBF327701 QLB327694:QLB327701 QUX327694:QUX327701 RET327694:RET327701 ROP327694:ROP327701 RYL327694:RYL327701 SIH327694:SIH327701 SSD327694:SSD327701 TBZ327694:TBZ327701 TLV327694:TLV327701 TVR327694:TVR327701 UFN327694:UFN327701 UPJ327694:UPJ327701 UZF327694:UZF327701 VJB327694:VJB327701 VSX327694:VSX327701 WCT327694:WCT327701 WMP327694:WMP327701 WWL327694:WWL327701 AD393230:AD393237 JZ393230:JZ393237 TV393230:TV393237 ADR393230:ADR393237 ANN393230:ANN393237 AXJ393230:AXJ393237 BHF393230:BHF393237 BRB393230:BRB393237 CAX393230:CAX393237 CKT393230:CKT393237 CUP393230:CUP393237 DEL393230:DEL393237 DOH393230:DOH393237 DYD393230:DYD393237 EHZ393230:EHZ393237 ERV393230:ERV393237 FBR393230:FBR393237 FLN393230:FLN393237 FVJ393230:FVJ393237 GFF393230:GFF393237 GPB393230:GPB393237 GYX393230:GYX393237 HIT393230:HIT393237 HSP393230:HSP393237 ICL393230:ICL393237 IMH393230:IMH393237 IWD393230:IWD393237 JFZ393230:JFZ393237 JPV393230:JPV393237 JZR393230:JZR393237 KJN393230:KJN393237 KTJ393230:KTJ393237 LDF393230:LDF393237 LNB393230:LNB393237 LWX393230:LWX393237 MGT393230:MGT393237 MQP393230:MQP393237 NAL393230:NAL393237 NKH393230:NKH393237 NUD393230:NUD393237 ODZ393230:ODZ393237 ONV393230:ONV393237 OXR393230:OXR393237 PHN393230:PHN393237 PRJ393230:PRJ393237 QBF393230:QBF393237 QLB393230:QLB393237 QUX393230:QUX393237 RET393230:RET393237 ROP393230:ROP393237 RYL393230:RYL393237 SIH393230:SIH393237 SSD393230:SSD393237 TBZ393230:TBZ393237 TLV393230:TLV393237 TVR393230:TVR393237 UFN393230:UFN393237 UPJ393230:UPJ393237 UZF393230:UZF393237 VJB393230:VJB393237 VSX393230:VSX393237 WCT393230:WCT393237 WMP393230:WMP393237 WWL393230:WWL393237 AD458766:AD458773 JZ458766:JZ458773 TV458766:TV458773 ADR458766:ADR458773 ANN458766:ANN458773 AXJ458766:AXJ458773 BHF458766:BHF458773 BRB458766:BRB458773 CAX458766:CAX458773 CKT458766:CKT458773 CUP458766:CUP458773 DEL458766:DEL458773 DOH458766:DOH458773 DYD458766:DYD458773 EHZ458766:EHZ458773 ERV458766:ERV458773 FBR458766:FBR458773 FLN458766:FLN458773 FVJ458766:FVJ458773 GFF458766:GFF458773 GPB458766:GPB458773 GYX458766:GYX458773 HIT458766:HIT458773 HSP458766:HSP458773 ICL458766:ICL458773 IMH458766:IMH458773 IWD458766:IWD458773 JFZ458766:JFZ458773 JPV458766:JPV458773 JZR458766:JZR458773 KJN458766:KJN458773 KTJ458766:KTJ458773 LDF458766:LDF458773 LNB458766:LNB458773 LWX458766:LWX458773 MGT458766:MGT458773 MQP458766:MQP458773 NAL458766:NAL458773 NKH458766:NKH458773 NUD458766:NUD458773 ODZ458766:ODZ458773 ONV458766:ONV458773 OXR458766:OXR458773 PHN458766:PHN458773 PRJ458766:PRJ458773 QBF458766:QBF458773 QLB458766:QLB458773 QUX458766:QUX458773 RET458766:RET458773 ROP458766:ROP458773 RYL458766:RYL458773 SIH458766:SIH458773 SSD458766:SSD458773 TBZ458766:TBZ458773 TLV458766:TLV458773 TVR458766:TVR458773 UFN458766:UFN458773 UPJ458766:UPJ458773 UZF458766:UZF458773 VJB458766:VJB458773 VSX458766:VSX458773 WCT458766:WCT458773 WMP458766:WMP458773 WWL458766:WWL458773 AD524302:AD524309 JZ524302:JZ524309 TV524302:TV524309 ADR524302:ADR524309 ANN524302:ANN524309 AXJ524302:AXJ524309 BHF524302:BHF524309 BRB524302:BRB524309 CAX524302:CAX524309 CKT524302:CKT524309 CUP524302:CUP524309 DEL524302:DEL524309 DOH524302:DOH524309 DYD524302:DYD524309 EHZ524302:EHZ524309 ERV524302:ERV524309 FBR524302:FBR524309 FLN524302:FLN524309 FVJ524302:FVJ524309 GFF524302:GFF524309 GPB524302:GPB524309 GYX524302:GYX524309 HIT524302:HIT524309 HSP524302:HSP524309 ICL524302:ICL524309 IMH524302:IMH524309 IWD524302:IWD524309 JFZ524302:JFZ524309 JPV524302:JPV524309 JZR524302:JZR524309 KJN524302:KJN524309 KTJ524302:KTJ524309 LDF524302:LDF524309 LNB524302:LNB524309 LWX524302:LWX524309 MGT524302:MGT524309 MQP524302:MQP524309 NAL524302:NAL524309 NKH524302:NKH524309 NUD524302:NUD524309 ODZ524302:ODZ524309 ONV524302:ONV524309 OXR524302:OXR524309 PHN524302:PHN524309 PRJ524302:PRJ524309 QBF524302:QBF524309 QLB524302:QLB524309 QUX524302:QUX524309 RET524302:RET524309 ROP524302:ROP524309 RYL524302:RYL524309 SIH524302:SIH524309 SSD524302:SSD524309 TBZ524302:TBZ524309 TLV524302:TLV524309 TVR524302:TVR524309 UFN524302:UFN524309 UPJ524302:UPJ524309 UZF524302:UZF524309 VJB524302:VJB524309 VSX524302:VSX524309 WCT524302:WCT524309 WMP524302:WMP524309 WWL524302:WWL524309 AD589838:AD589845 JZ589838:JZ589845 TV589838:TV589845 ADR589838:ADR589845 ANN589838:ANN589845 AXJ589838:AXJ589845 BHF589838:BHF589845 BRB589838:BRB589845 CAX589838:CAX589845 CKT589838:CKT589845 CUP589838:CUP589845 DEL589838:DEL589845 DOH589838:DOH589845 DYD589838:DYD589845 EHZ589838:EHZ589845 ERV589838:ERV589845 FBR589838:FBR589845 FLN589838:FLN589845 FVJ589838:FVJ589845 GFF589838:GFF589845 GPB589838:GPB589845 GYX589838:GYX589845 HIT589838:HIT589845 HSP589838:HSP589845 ICL589838:ICL589845 IMH589838:IMH589845 IWD589838:IWD589845 JFZ589838:JFZ589845 JPV589838:JPV589845 JZR589838:JZR589845 KJN589838:KJN589845 KTJ589838:KTJ589845 LDF589838:LDF589845 LNB589838:LNB589845 LWX589838:LWX589845 MGT589838:MGT589845 MQP589838:MQP589845 NAL589838:NAL589845 NKH589838:NKH589845 NUD589838:NUD589845 ODZ589838:ODZ589845 ONV589838:ONV589845 OXR589838:OXR589845 PHN589838:PHN589845 PRJ589838:PRJ589845 QBF589838:QBF589845 QLB589838:QLB589845 QUX589838:QUX589845 RET589838:RET589845 ROP589838:ROP589845 RYL589838:RYL589845 SIH589838:SIH589845 SSD589838:SSD589845 TBZ589838:TBZ589845 TLV589838:TLV589845 TVR589838:TVR589845 UFN589838:UFN589845 UPJ589838:UPJ589845 UZF589838:UZF589845 VJB589838:VJB589845 VSX589838:VSX589845 WCT589838:WCT589845 WMP589838:WMP589845 WWL589838:WWL589845 AD655374:AD655381 JZ655374:JZ655381 TV655374:TV655381 ADR655374:ADR655381 ANN655374:ANN655381 AXJ655374:AXJ655381 BHF655374:BHF655381 BRB655374:BRB655381 CAX655374:CAX655381 CKT655374:CKT655381 CUP655374:CUP655381 DEL655374:DEL655381 DOH655374:DOH655381 DYD655374:DYD655381 EHZ655374:EHZ655381 ERV655374:ERV655381 FBR655374:FBR655381 FLN655374:FLN655381 FVJ655374:FVJ655381 GFF655374:GFF655381 GPB655374:GPB655381 GYX655374:GYX655381 HIT655374:HIT655381 HSP655374:HSP655381 ICL655374:ICL655381 IMH655374:IMH655381 IWD655374:IWD655381 JFZ655374:JFZ655381 JPV655374:JPV655381 JZR655374:JZR655381 KJN655374:KJN655381 KTJ655374:KTJ655381 LDF655374:LDF655381 LNB655374:LNB655381 LWX655374:LWX655381 MGT655374:MGT655381 MQP655374:MQP655381 NAL655374:NAL655381 NKH655374:NKH655381 NUD655374:NUD655381 ODZ655374:ODZ655381 ONV655374:ONV655381 OXR655374:OXR655381 PHN655374:PHN655381 PRJ655374:PRJ655381 QBF655374:QBF655381 QLB655374:QLB655381 QUX655374:QUX655381 RET655374:RET655381 ROP655374:ROP655381 RYL655374:RYL655381 SIH655374:SIH655381 SSD655374:SSD655381 TBZ655374:TBZ655381 TLV655374:TLV655381 TVR655374:TVR655381 UFN655374:UFN655381 UPJ655374:UPJ655381 UZF655374:UZF655381 VJB655374:VJB655381 VSX655374:VSX655381 WCT655374:WCT655381 WMP655374:WMP655381 WWL655374:WWL655381 AD720910:AD720917 JZ720910:JZ720917 TV720910:TV720917 ADR720910:ADR720917 ANN720910:ANN720917 AXJ720910:AXJ720917 BHF720910:BHF720917 BRB720910:BRB720917 CAX720910:CAX720917 CKT720910:CKT720917 CUP720910:CUP720917 DEL720910:DEL720917 DOH720910:DOH720917 DYD720910:DYD720917 EHZ720910:EHZ720917 ERV720910:ERV720917 FBR720910:FBR720917 FLN720910:FLN720917 FVJ720910:FVJ720917 GFF720910:GFF720917 GPB720910:GPB720917 GYX720910:GYX720917 HIT720910:HIT720917 HSP720910:HSP720917 ICL720910:ICL720917 IMH720910:IMH720917 IWD720910:IWD720917 JFZ720910:JFZ720917 JPV720910:JPV720917 JZR720910:JZR720917 KJN720910:KJN720917 KTJ720910:KTJ720917 LDF720910:LDF720917 LNB720910:LNB720917 LWX720910:LWX720917 MGT720910:MGT720917 MQP720910:MQP720917 NAL720910:NAL720917 NKH720910:NKH720917 NUD720910:NUD720917 ODZ720910:ODZ720917 ONV720910:ONV720917 OXR720910:OXR720917 PHN720910:PHN720917 PRJ720910:PRJ720917 QBF720910:QBF720917 QLB720910:QLB720917 QUX720910:QUX720917 RET720910:RET720917 ROP720910:ROP720917 RYL720910:RYL720917 SIH720910:SIH720917 SSD720910:SSD720917 TBZ720910:TBZ720917 TLV720910:TLV720917 TVR720910:TVR720917 UFN720910:UFN720917 UPJ720910:UPJ720917 UZF720910:UZF720917 VJB720910:VJB720917 VSX720910:VSX720917 WCT720910:WCT720917 WMP720910:WMP720917 WWL720910:WWL720917 AD786446:AD786453 JZ786446:JZ786453 TV786446:TV786453 ADR786446:ADR786453 ANN786446:ANN786453 AXJ786446:AXJ786453 BHF786446:BHF786453 BRB786446:BRB786453 CAX786446:CAX786453 CKT786446:CKT786453 CUP786446:CUP786453 DEL786446:DEL786453 DOH786446:DOH786453 DYD786446:DYD786453 EHZ786446:EHZ786453 ERV786446:ERV786453 FBR786446:FBR786453 FLN786446:FLN786453 FVJ786446:FVJ786453 GFF786446:GFF786453 GPB786446:GPB786453 GYX786446:GYX786453 HIT786446:HIT786453 HSP786446:HSP786453 ICL786446:ICL786453 IMH786446:IMH786453 IWD786446:IWD786453 JFZ786446:JFZ786453 JPV786446:JPV786453 JZR786446:JZR786453 KJN786446:KJN786453 KTJ786446:KTJ786453 LDF786446:LDF786453 LNB786446:LNB786453 LWX786446:LWX786453 MGT786446:MGT786453 MQP786446:MQP786453 NAL786446:NAL786453 NKH786446:NKH786453 NUD786446:NUD786453 ODZ786446:ODZ786453 ONV786446:ONV786453 OXR786446:OXR786453 PHN786446:PHN786453 PRJ786446:PRJ786453 QBF786446:QBF786453 QLB786446:QLB786453 QUX786446:QUX786453 RET786446:RET786453 ROP786446:ROP786453 RYL786446:RYL786453 SIH786446:SIH786453 SSD786446:SSD786453 TBZ786446:TBZ786453 TLV786446:TLV786453 TVR786446:TVR786453 UFN786446:UFN786453 UPJ786446:UPJ786453 UZF786446:UZF786453 VJB786446:VJB786453 VSX786446:VSX786453 WCT786446:WCT786453 WMP786446:WMP786453 WWL786446:WWL786453 AD851982:AD851989 JZ851982:JZ851989 TV851982:TV851989 ADR851982:ADR851989 ANN851982:ANN851989 AXJ851982:AXJ851989 BHF851982:BHF851989 BRB851982:BRB851989 CAX851982:CAX851989 CKT851982:CKT851989 CUP851982:CUP851989 DEL851982:DEL851989 DOH851982:DOH851989 DYD851982:DYD851989 EHZ851982:EHZ851989 ERV851982:ERV851989 FBR851982:FBR851989 FLN851982:FLN851989 FVJ851982:FVJ851989 GFF851982:GFF851989 GPB851982:GPB851989 GYX851982:GYX851989 HIT851982:HIT851989 HSP851982:HSP851989 ICL851982:ICL851989 IMH851982:IMH851989 IWD851982:IWD851989 JFZ851982:JFZ851989 JPV851982:JPV851989 JZR851982:JZR851989 KJN851982:KJN851989 KTJ851982:KTJ851989 LDF851982:LDF851989 LNB851982:LNB851989 LWX851982:LWX851989 MGT851982:MGT851989 MQP851982:MQP851989 NAL851982:NAL851989 NKH851982:NKH851989 NUD851982:NUD851989 ODZ851982:ODZ851989 ONV851982:ONV851989 OXR851982:OXR851989 PHN851982:PHN851989 PRJ851982:PRJ851989 QBF851982:QBF851989 QLB851982:QLB851989 QUX851982:QUX851989 RET851982:RET851989 ROP851982:ROP851989 RYL851982:RYL851989 SIH851982:SIH851989 SSD851982:SSD851989 TBZ851982:TBZ851989 TLV851982:TLV851989 TVR851982:TVR851989 UFN851982:UFN851989 UPJ851982:UPJ851989 UZF851982:UZF851989 VJB851982:VJB851989 VSX851982:VSX851989 WCT851982:WCT851989 WMP851982:WMP851989 WWL851982:WWL851989 AD917518:AD917525 JZ917518:JZ917525 TV917518:TV917525 ADR917518:ADR917525 ANN917518:ANN917525 AXJ917518:AXJ917525 BHF917518:BHF917525 BRB917518:BRB917525 CAX917518:CAX917525 CKT917518:CKT917525 CUP917518:CUP917525 DEL917518:DEL917525 DOH917518:DOH917525 DYD917518:DYD917525 EHZ917518:EHZ917525 ERV917518:ERV917525 FBR917518:FBR917525 FLN917518:FLN917525 FVJ917518:FVJ917525 GFF917518:GFF917525 GPB917518:GPB917525 GYX917518:GYX917525 HIT917518:HIT917525 HSP917518:HSP917525 ICL917518:ICL917525 IMH917518:IMH917525 IWD917518:IWD917525 JFZ917518:JFZ917525 JPV917518:JPV917525 JZR917518:JZR917525 KJN917518:KJN917525 KTJ917518:KTJ917525 LDF917518:LDF917525 LNB917518:LNB917525 LWX917518:LWX917525 MGT917518:MGT917525 MQP917518:MQP917525 NAL917518:NAL917525 NKH917518:NKH917525 NUD917518:NUD917525 ODZ917518:ODZ917525 ONV917518:ONV917525 OXR917518:OXR917525 PHN917518:PHN917525 PRJ917518:PRJ917525 QBF917518:QBF917525 QLB917518:QLB917525 QUX917518:QUX917525 RET917518:RET917525 ROP917518:ROP917525 RYL917518:RYL917525 SIH917518:SIH917525 SSD917518:SSD917525 TBZ917518:TBZ917525 TLV917518:TLV917525 TVR917518:TVR917525 UFN917518:UFN917525 UPJ917518:UPJ917525 UZF917518:UZF917525 VJB917518:VJB917525 VSX917518:VSX917525 WCT917518:WCT917525 WMP917518:WMP917525 WWL917518:WWL917525 AD983054:AD983061 JZ983054:JZ983061 TV983054:TV983061 ADR983054:ADR983061 ANN983054:ANN983061 AXJ983054:AXJ983061 BHF983054:BHF983061 BRB983054:BRB983061 CAX983054:CAX983061 CKT983054:CKT983061 CUP983054:CUP983061 DEL983054:DEL983061 DOH983054:DOH983061 DYD983054:DYD983061 EHZ983054:EHZ983061 ERV983054:ERV983061 FBR983054:FBR983061 FLN983054:FLN983061 FVJ983054:FVJ983061 GFF983054:GFF983061 GPB983054:GPB983061 GYX983054:GYX983061 HIT983054:HIT983061 HSP983054:HSP983061 ICL983054:ICL983061 IMH983054:IMH983061 IWD983054:IWD983061 JFZ983054:JFZ983061 JPV983054:JPV983061 JZR983054:JZR983061 KJN983054:KJN983061 KTJ983054:KTJ983061 LDF983054:LDF983061 LNB983054:LNB983061 LWX983054:LWX983061 MGT983054:MGT983061 MQP983054:MQP983061 NAL983054:NAL983061 NKH983054:NKH983061 NUD983054:NUD983061 ODZ983054:ODZ983061 ONV983054:ONV983061 OXR983054:OXR983061 PHN983054:PHN983061 PRJ983054:PRJ983061 QBF983054:QBF983061 QLB983054:QLB983061 QUX983054:QUX983061 RET983054:RET983061 ROP983054:ROP983061 RYL983054:RYL983061 SIH983054:SIH983061 SSD983054:SSD983061 TBZ983054:TBZ983061 TLV983054:TLV983061 TVR983054:TVR983061 UFN983054:UFN983061 UPJ983054:UPJ983061 UZF983054:UZF983061 VJB983054:VJB983061 VSX983054:VSX983061 WCT983054:WCT983061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O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O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O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O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O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O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O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O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O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O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O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O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O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O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V22 V65554 V131090 V196626 V262162 V327698 V393234 V458770 V524306 V589842 V655378 V720914 V786450 V851986 V917522 V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3" t="s">
        <v>470</v>
      </c>
      <c r="G2" s="1274"/>
      <c r="H2" s="1275"/>
      <c r="I2" s="609"/>
    </row>
    <row r="3" spans="1:20" ht="3" customHeight="1"/>
    <row r="4" spans="1:20" s="539" customFormat="1" ht="11.25">
      <c r="A4" s="559"/>
      <c r="B4" s="559"/>
      <c r="C4" s="559"/>
      <c r="D4" s="559"/>
      <c r="F4" s="1227" t="s">
        <v>445</v>
      </c>
      <c r="G4" s="1227"/>
      <c r="H4" s="1227"/>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03.11.2022</v>
      </c>
      <c r="I7" s="550" t="s">
        <v>472</v>
      </c>
      <c r="J7" s="584"/>
      <c r="K7" s="559"/>
      <c r="L7" s="559"/>
      <c r="M7" s="559"/>
      <c r="N7" s="559"/>
      <c r="O7" s="559"/>
      <c r="P7" s="559"/>
      <c r="Q7" s="559"/>
      <c r="R7" s="559"/>
      <c r="S7" s="559"/>
      <c r="T7" s="559"/>
    </row>
    <row r="8" spans="1:20" s="539" customFormat="1" ht="45">
      <c r="A8" s="1277">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7"/>
      <c r="B12" s="1277"/>
      <c r="C12" s="1277">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e">
        <f ca="1">"4."&amp;mergeValue(A13) &amp;"."&amp;mergeValue(B13)&amp;"."&amp;mergeValue(C13)&amp;"."&amp;mergeValue(D13)</f>
        <v>#NAME?</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294" t="s">
        <v>717</v>
      </c>
      <c r="M5" s="1294"/>
      <c r="N5" s="1294"/>
      <c r="O5" s="1294"/>
      <c r="P5" s="1294"/>
      <c r="Q5" s="1294"/>
      <c r="R5" s="1294"/>
      <c r="S5" s="1294"/>
      <c r="T5" s="1294"/>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9"/>
      <c r="N7" s="749"/>
      <c r="O7" s="1316"/>
      <c r="P7" s="1316"/>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300"/>
      <c r="P9" s="1300"/>
      <c r="Q9" s="1300"/>
      <c r="R9" s="1300"/>
      <c r="S9" s="1300"/>
      <c r="T9" s="1300"/>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301" t="str">
        <f>IF(datePr_ch="",IF(datePr="","",datePr),datePr_ch)</f>
        <v>28.10.2022</v>
      </c>
      <c r="P10" s="1301"/>
      <c r="Q10" s="1301"/>
      <c r="R10" s="1301"/>
      <c r="S10" s="1301"/>
      <c r="T10" s="1301"/>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301" t="str">
        <f>IF(numberPr_ch="",IF(numberPr="","",numberPr),numberPr_ch)</f>
        <v>№6351/05-02 (Вх.№9729)</v>
      </c>
      <c r="P11" s="1301"/>
      <c r="Q11" s="1301"/>
      <c r="R11" s="1301"/>
      <c r="S11" s="1301"/>
      <c r="T11" s="1301"/>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2"/>
      <c r="M12" s="1046"/>
      <c r="O12" s="1300"/>
      <c r="P12" s="1300"/>
      <c r="Q12" s="1300"/>
      <c r="R12" s="1300"/>
      <c r="S12" s="1300"/>
      <c r="T12" s="1300"/>
      <c r="U12" s="780"/>
      <c r="V12" s="780"/>
      <c r="X12" s="1121"/>
      <c r="Y12" s="1121"/>
      <c r="Z12" s="1121"/>
      <c r="AA12" s="1121"/>
      <c r="AB12" s="1121"/>
    </row>
    <row r="13" spans="1:34" s="539" customFormat="1" ht="11.25" hidden="1">
      <c r="A13" s="559"/>
      <c r="B13" s="559"/>
      <c r="C13" s="559"/>
      <c r="D13" s="559"/>
      <c r="E13" s="559"/>
      <c r="F13" s="559"/>
      <c r="G13" s="559"/>
      <c r="H13" s="559"/>
      <c r="L13" s="1295"/>
      <c r="M13" s="1295"/>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2"/>
      <c r="P14" s="1302"/>
      <c r="Q14" s="1302"/>
      <c r="R14" s="1302"/>
      <c r="S14" s="1302"/>
      <c r="T14" s="1302"/>
      <c r="U14" s="1302"/>
    </row>
    <row r="15" spans="1:34">
      <c r="J15" s="499"/>
      <c r="K15" s="499"/>
      <c r="L15" s="1227" t="s">
        <v>445</v>
      </c>
      <c r="M15" s="1227"/>
      <c r="N15" s="1227"/>
      <c r="O15" s="1227"/>
      <c r="P15" s="1227"/>
      <c r="Q15" s="1227"/>
      <c r="R15" s="1227"/>
      <c r="S15" s="1227"/>
      <c r="T15" s="1227"/>
      <c r="U15" s="1227"/>
      <c r="V15" s="1227"/>
      <c r="W15" s="1227" t="s">
        <v>446</v>
      </c>
    </row>
    <row r="16" spans="1:34" ht="14.25" customHeight="1">
      <c r="J16" s="499"/>
      <c r="K16" s="499"/>
      <c r="L16" s="1308" t="s">
        <v>91</v>
      </c>
      <c r="M16" s="1308" t="s">
        <v>602</v>
      </c>
      <c r="N16" s="630"/>
      <c r="O16" s="1309" t="s">
        <v>604</v>
      </c>
      <c r="P16" s="1310"/>
      <c r="Q16" s="1310"/>
      <c r="R16" s="1310"/>
      <c r="S16" s="1310"/>
      <c r="T16" s="1311"/>
      <c r="U16" s="1291" t="s">
        <v>339</v>
      </c>
      <c r="V16" s="1305" t="s">
        <v>274</v>
      </c>
      <c r="W16" s="1227"/>
    </row>
    <row r="17" spans="1:36" ht="14.25" customHeight="1">
      <c r="J17" s="499"/>
      <c r="K17" s="499"/>
      <c r="L17" s="1308"/>
      <c r="M17" s="1308"/>
      <c r="N17" s="631"/>
      <c r="O17" s="1314" t="s">
        <v>578</v>
      </c>
      <c r="P17" s="1312" t="s">
        <v>270</v>
      </c>
      <c r="Q17" s="1313"/>
      <c r="R17" s="1288" t="s">
        <v>615</v>
      </c>
      <c r="S17" s="1289"/>
      <c r="T17" s="1290"/>
      <c r="U17" s="1292"/>
      <c r="V17" s="1306"/>
      <c r="W17" s="1227"/>
    </row>
    <row r="18" spans="1:36" ht="33.75" customHeight="1">
      <c r="J18" s="499"/>
      <c r="K18" s="499"/>
      <c r="L18" s="1308"/>
      <c r="M18" s="1308"/>
      <c r="N18" s="632"/>
      <c r="O18" s="1315"/>
      <c r="P18" s="505" t="s">
        <v>579</v>
      </c>
      <c r="Q18" s="505" t="s">
        <v>6</v>
      </c>
      <c r="R18" s="506" t="s">
        <v>273</v>
      </c>
      <c r="S18" s="1303" t="s">
        <v>272</v>
      </c>
      <c r="T18" s="1304"/>
      <c r="U18" s="1293"/>
      <c r="V18" s="1307"/>
      <c r="W18" s="1227"/>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296">
        <f ca="1">OFFSET(S19,0,-1)+1</f>
        <v>7</v>
      </c>
      <c r="T19" s="1296"/>
      <c r="U19" s="617">
        <f ca="1">OFFSET(U19,0,-2)+1</f>
        <v>8</v>
      </c>
      <c r="V19" s="618">
        <f ca="1">OFFSET(V19,0,-1)</f>
        <v>8</v>
      </c>
      <c r="W19" s="617">
        <f ca="1">OFFSET(W19,0,-1)+1</f>
        <v>9</v>
      </c>
    </row>
    <row r="20" spans="1:36" ht="22.5">
      <c r="A20" s="1279">
        <v>1</v>
      </c>
      <c r="B20" s="831"/>
      <c r="C20" s="831"/>
      <c r="D20" s="831"/>
      <c r="E20" s="832"/>
      <c r="F20" s="833"/>
      <c r="G20" s="833"/>
      <c r="H20" s="833"/>
      <c r="I20" s="834"/>
      <c r="J20" s="829"/>
      <c r="K20" s="836"/>
      <c r="L20" s="562" t="e">
        <f ca="1">mergeValue(A20)</f>
        <v>#NAME?</v>
      </c>
      <c r="M20" s="610" t="s">
        <v>19</v>
      </c>
      <c r="N20" s="615"/>
      <c r="O20" s="1280"/>
      <c r="P20" s="1280"/>
      <c r="Q20" s="1280"/>
      <c r="R20" s="1280"/>
      <c r="S20" s="1280"/>
      <c r="T20" s="1280"/>
      <c r="U20" s="1280"/>
      <c r="V20" s="1280"/>
      <c r="W20" s="1129" t="s">
        <v>718</v>
      </c>
      <c r="Y20" s="558"/>
      <c r="Z20" s="558" t="str">
        <f t="shared" ref="Z20:Z33" si="0">IF(M20="","",M20 )</f>
        <v>Наименование тарифа</v>
      </c>
      <c r="AA20" s="558"/>
      <c r="AB20" s="558"/>
      <c r="AC20" s="558"/>
      <c r="AI20" s="554"/>
      <c r="AJ20" s="554"/>
    </row>
    <row r="21" spans="1:36" ht="22.5">
      <c r="A21" s="1279"/>
      <c r="B21" s="1279">
        <v>1</v>
      </c>
      <c r="C21" s="831"/>
      <c r="D21" s="831"/>
      <c r="E21" s="833"/>
      <c r="F21" s="833"/>
      <c r="G21" s="833"/>
      <c r="H21" s="833"/>
      <c r="I21" s="828"/>
      <c r="J21" s="827"/>
      <c r="K21" s="830"/>
      <c r="L21" s="562" t="e">
        <f ca="1">mergeValue(A21) &amp;"."&amp; mergeValue(B21)</f>
        <v>#NAME?</v>
      </c>
      <c r="M21" s="516" t="s">
        <v>15</v>
      </c>
      <c r="N21" s="615"/>
      <c r="O21" s="1280"/>
      <c r="P21" s="1280"/>
      <c r="Q21" s="1280"/>
      <c r="R21" s="1280"/>
      <c r="S21" s="1280"/>
      <c r="T21" s="1280"/>
      <c r="U21" s="1280"/>
      <c r="V21" s="1280"/>
      <c r="W21" s="1129" t="s">
        <v>459</v>
      </c>
      <c r="Y21" s="558"/>
      <c r="Z21" s="558" t="str">
        <f t="shared" si="0"/>
        <v>Территория действия тарифа</v>
      </c>
      <c r="AA21" s="558"/>
      <c r="AB21" s="558"/>
      <c r="AC21" s="558"/>
      <c r="AI21" s="554"/>
      <c r="AJ21" s="554"/>
    </row>
    <row r="22" spans="1:36" ht="22.5">
      <c r="A22" s="1279"/>
      <c r="B22" s="1279"/>
      <c r="C22" s="1279">
        <v>1</v>
      </c>
      <c r="D22" s="831"/>
      <c r="E22" s="833"/>
      <c r="F22" s="833"/>
      <c r="G22" s="833"/>
      <c r="H22" s="833"/>
      <c r="I22" s="835"/>
      <c r="J22" s="827"/>
      <c r="K22" s="830"/>
      <c r="L22" s="562" t="e">
        <f ca="1">mergeValue(A22) &amp;"."&amp; mergeValue(B22)&amp;"."&amp; mergeValue(C22)</f>
        <v>#NAME?</v>
      </c>
      <c r="M22" s="517" t="s">
        <v>7</v>
      </c>
      <c r="N22" s="615"/>
      <c r="O22" s="1280"/>
      <c r="P22" s="1280"/>
      <c r="Q22" s="1280"/>
      <c r="R22" s="1280"/>
      <c r="S22" s="1280"/>
      <c r="T22" s="1280"/>
      <c r="U22" s="1280"/>
      <c r="V22" s="1280"/>
      <c r="W22" s="1129" t="s">
        <v>600</v>
      </c>
      <c r="Y22" s="558"/>
      <c r="Z22" s="558" t="str">
        <f t="shared" si="0"/>
        <v xml:space="preserve">Наименование системы теплоснабжения </v>
      </c>
      <c r="AA22" s="558"/>
      <c r="AB22" s="558"/>
      <c r="AC22" s="558"/>
      <c r="AI22" s="554"/>
      <c r="AJ22" s="554"/>
    </row>
    <row r="23" spans="1:36" ht="22.5">
      <c r="A23" s="1279"/>
      <c r="B23" s="1279"/>
      <c r="C23" s="1279"/>
      <c r="D23" s="1279">
        <v>1</v>
      </c>
      <c r="E23" s="833"/>
      <c r="F23" s="833"/>
      <c r="G23" s="833"/>
      <c r="H23" s="833"/>
      <c r="I23" s="835"/>
      <c r="J23" s="827"/>
      <c r="K23" s="830"/>
      <c r="L23" s="562" t="e">
        <f ca="1">mergeValue(A23) &amp;"."&amp; mergeValue(B23)&amp;"."&amp; mergeValue(C23)&amp;"."&amp; mergeValue(D23)</f>
        <v>#NAME?</v>
      </c>
      <c r="M23" s="518" t="s">
        <v>21</v>
      </c>
      <c r="N23" s="615"/>
      <c r="O23" s="1280"/>
      <c r="P23" s="1280"/>
      <c r="Q23" s="1280"/>
      <c r="R23" s="1280"/>
      <c r="S23" s="1280"/>
      <c r="T23" s="1280"/>
      <c r="U23" s="1280"/>
      <c r="V23" s="1280"/>
      <c r="W23" s="1129" t="s">
        <v>601</v>
      </c>
      <c r="Y23" s="558"/>
      <c r="Z23" s="558" t="str">
        <f t="shared" si="0"/>
        <v xml:space="preserve">Источник тепловой энергии  </v>
      </c>
      <c r="AA23" s="558"/>
      <c r="AB23" s="558"/>
      <c r="AC23" s="558"/>
      <c r="AI23" s="554"/>
      <c r="AJ23" s="554"/>
    </row>
    <row r="24" spans="1:36" ht="78.75">
      <c r="A24" s="1279"/>
      <c r="B24" s="1279"/>
      <c r="C24" s="1279"/>
      <c r="D24" s="1279"/>
      <c r="E24" s="1279">
        <v>1</v>
      </c>
      <c r="F24" s="833"/>
      <c r="G24" s="833"/>
      <c r="H24" s="831">
        <v>1</v>
      </c>
      <c r="I24" s="1279">
        <v>1</v>
      </c>
      <c r="J24" s="833"/>
      <c r="K24" s="838"/>
      <c r="L24" s="562" t="e">
        <f ca="1">mergeValue(A24) &amp;"."&amp; mergeValue(B24)&amp;"."&amp; mergeValue(C24)&amp;"."&amp; mergeValue(D24)&amp;"."&amp; mergeValue(E24)</f>
        <v>#NAME?</v>
      </c>
      <c r="M24" s="524" t="s">
        <v>8</v>
      </c>
      <c r="N24" s="615"/>
      <c r="O24" s="1281"/>
      <c r="P24" s="1281"/>
      <c r="Q24" s="1281"/>
      <c r="R24" s="1281"/>
      <c r="S24" s="1281"/>
      <c r="T24" s="1281"/>
      <c r="U24" s="1281"/>
      <c r="V24" s="1281"/>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79"/>
      <c r="B25" s="1279"/>
      <c r="C25" s="1279"/>
      <c r="D25" s="1279"/>
      <c r="E25" s="1279"/>
      <c r="F25" s="1279">
        <v>1</v>
      </c>
      <c r="G25" s="831"/>
      <c r="H25" s="831"/>
      <c r="I25" s="1279"/>
      <c r="J25" s="1279">
        <v>1</v>
      </c>
      <c r="K25" s="839"/>
      <c r="L25" s="562" t="e">
        <f ca="1">mergeValue(A25) &amp;"."&amp; mergeValue(B25)&amp;"."&amp; mergeValue(C25)&amp;"."&amp; mergeValue(D25)&amp;"."&amp; mergeValue(E25)&amp;"."&amp; mergeValue(F25)</f>
        <v>#NAME?</v>
      </c>
      <c r="M25" s="525" t="s">
        <v>9</v>
      </c>
      <c r="N25" s="615"/>
      <c r="O25" s="1282"/>
      <c r="P25" s="1283"/>
      <c r="Q25" s="1283"/>
      <c r="R25" s="1283"/>
      <c r="S25" s="1283"/>
      <c r="T25" s="1283"/>
      <c r="U25" s="1283"/>
      <c r="V25" s="1284"/>
      <c r="W25" s="1129" t="s">
        <v>720</v>
      </c>
      <c r="Y25" s="558"/>
      <c r="Z25" s="558" t="str">
        <f t="shared" si="0"/>
        <v>Группа потребителей</v>
      </c>
      <c r="AA25" s="558"/>
      <c r="AB25" s="558"/>
      <c r="AC25" s="558"/>
      <c r="AI25" s="554"/>
      <c r="AJ25" s="554"/>
    </row>
    <row r="26" spans="1:36" ht="122.1" customHeight="1">
      <c r="A26" s="1279"/>
      <c r="B26" s="1279"/>
      <c r="C26" s="1279"/>
      <c r="D26" s="1279"/>
      <c r="E26" s="1279"/>
      <c r="F26" s="1279"/>
      <c r="G26" s="831">
        <v>1</v>
      </c>
      <c r="H26" s="831"/>
      <c r="I26" s="1279"/>
      <c r="J26" s="1279"/>
      <c r="K26" s="839">
        <v>1</v>
      </c>
      <c r="L26" s="562" t="e">
        <f ca="1">mergeValue(A26) &amp;"."&amp; mergeValue(B26)&amp;"."&amp; mergeValue(C26)&amp;"."&amp; mergeValue(D26)&amp;"."&amp; mergeValue(E26)&amp;"."&amp; mergeValue(F26)&amp;"."&amp; mergeValue(G26)</f>
        <v>#NAME?</v>
      </c>
      <c r="M26" s="1088"/>
      <c r="N26" s="615"/>
      <c r="O26" s="532"/>
      <c r="P26" s="532"/>
      <c r="Q26" s="1040"/>
      <c r="R26" s="1286"/>
      <c r="S26" s="1287" t="s">
        <v>83</v>
      </c>
      <c r="T26" s="1286"/>
      <c r="U26" s="1287" t="s">
        <v>84</v>
      </c>
      <c r="V26" s="532"/>
      <c r="W26" s="1297" t="s">
        <v>721</v>
      </c>
      <c r="X26" s="554" t="e">
        <f ca="1">strCheckDate(O27:V27)</f>
        <v>#NAME?</v>
      </c>
      <c r="Y26" s="558"/>
      <c r="Z26" s="558" t="str">
        <f t="shared" si="0"/>
        <v/>
      </c>
      <c r="AA26" s="558"/>
      <c r="AB26" s="558"/>
      <c r="AC26" s="558"/>
      <c r="AI26" s="554"/>
      <c r="AJ26" s="554"/>
    </row>
    <row r="27" spans="1:36" ht="11.25" hidden="1">
      <c r="A27" s="1279"/>
      <c r="B27" s="1279"/>
      <c r="C27" s="1279"/>
      <c r="D27" s="1279"/>
      <c r="E27" s="1279"/>
      <c r="F27" s="1279"/>
      <c r="G27" s="831"/>
      <c r="H27" s="831"/>
      <c r="I27" s="1279"/>
      <c r="J27" s="1279"/>
      <c r="K27" s="839"/>
      <c r="L27" s="569"/>
      <c r="M27" s="615"/>
      <c r="N27" s="615"/>
      <c r="O27" s="532"/>
      <c r="P27" s="532"/>
      <c r="Q27" s="553" t="str">
        <f>R26 &amp; "-" &amp; T26</f>
        <v>-</v>
      </c>
      <c r="R27" s="1286"/>
      <c r="S27" s="1287"/>
      <c r="T27" s="1286"/>
      <c r="U27" s="1287"/>
      <c r="V27" s="532"/>
      <c r="W27" s="1298"/>
      <c r="Y27" s="558"/>
      <c r="Z27" s="558" t="str">
        <f t="shared" si="0"/>
        <v/>
      </c>
      <c r="AA27" s="558"/>
      <c r="AB27" s="558"/>
      <c r="AC27" s="558"/>
      <c r="AI27" s="554"/>
      <c r="AJ27" s="554"/>
    </row>
    <row r="28" spans="1:36" ht="15" customHeight="1">
      <c r="A28" s="1279"/>
      <c r="B28" s="1279"/>
      <c r="C28" s="1279"/>
      <c r="D28" s="1279"/>
      <c r="E28" s="1279"/>
      <c r="F28" s="1279"/>
      <c r="G28" s="833"/>
      <c r="H28" s="831"/>
      <c r="I28" s="1279"/>
      <c r="J28" s="1279"/>
      <c r="K28" s="838"/>
      <c r="L28" s="508"/>
      <c r="M28" s="527" t="s">
        <v>24</v>
      </c>
      <c r="N28" s="534"/>
      <c r="O28" s="534"/>
      <c r="P28" s="534"/>
      <c r="Q28" s="534"/>
      <c r="R28" s="534"/>
      <c r="S28" s="534"/>
      <c r="T28" s="534"/>
      <c r="U28" s="534"/>
      <c r="V28" s="530"/>
      <c r="W28" s="1299"/>
      <c r="Y28" s="558"/>
      <c r="Z28" s="558" t="str">
        <f t="shared" si="0"/>
        <v>Добавить вид теплоносителя (параметры теплоносителя)</v>
      </c>
      <c r="AA28" s="558"/>
      <c r="AB28" s="558"/>
      <c r="AC28" s="558"/>
      <c r="AI28" s="554"/>
      <c r="AJ28" s="554"/>
    </row>
    <row r="29" spans="1:36" ht="15" customHeight="1">
      <c r="A29" s="1279"/>
      <c r="B29" s="1279"/>
      <c r="C29" s="1279"/>
      <c r="D29" s="1279"/>
      <c r="E29" s="1279"/>
      <c r="F29" s="833"/>
      <c r="G29" s="833"/>
      <c r="H29" s="831"/>
      <c r="I29" s="1279"/>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79"/>
      <c r="B30" s="1279"/>
      <c r="C30" s="1279"/>
      <c r="D30" s="1279"/>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79"/>
      <c r="B31" s="1279"/>
      <c r="C31" s="1279"/>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79"/>
      <c r="B32" s="1279"/>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79"/>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2" t="s">
        <v>722</v>
      </c>
      <c r="N36" s="1272"/>
      <c r="O36" s="1272"/>
      <c r="P36" s="1272"/>
      <c r="Q36" s="1272"/>
      <c r="R36" s="1272"/>
      <c r="S36" s="1272"/>
      <c r="T36" s="1272"/>
      <c r="U36" s="1272"/>
      <c r="V36" s="1272"/>
      <c r="W36" s="1272"/>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3" t="s">
        <v>470</v>
      </c>
      <c r="G2" s="1274"/>
      <c r="H2" s="1275"/>
      <c r="I2" s="757"/>
    </row>
    <row r="3" spans="1:20" ht="3" customHeight="1"/>
    <row r="4" spans="1:20" s="539" customFormat="1" ht="11.25">
      <c r="A4" s="734"/>
      <c r="B4" s="734"/>
      <c r="C4" s="734"/>
      <c r="D4" s="734"/>
      <c r="F4" s="1227" t="s">
        <v>445</v>
      </c>
      <c r="G4" s="1227"/>
      <c r="H4" s="1227"/>
      <c r="I4" s="1276"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6"/>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03.11.2022</v>
      </c>
      <c r="I7" s="767" t="s">
        <v>472</v>
      </c>
      <c r="J7" s="584"/>
      <c r="K7" s="734"/>
      <c r="L7" s="734"/>
      <c r="M7" s="734"/>
      <c r="N7" s="734"/>
      <c r="O7" s="734"/>
      <c r="P7" s="734"/>
      <c r="Q7" s="734"/>
      <c r="R7" s="734"/>
      <c r="S7" s="734"/>
      <c r="T7" s="734"/>
    </row>
    <row r="8" spans="1:20" s="539" customFormat="1" ht="45">
      <c r="A8" s="1277">
        <v>1</v>
      </c>
      <c r="B8" s="734"/>
      <c r="C8" s="734"/>
      <c r="D8" s="734"/>
      <c r="F8" s="765" t="e">
        <f ca="1">"2." &amp;mergeValue(A8)</f>
        <v>#NAME?</v>
      </c>
      <c r="G8" s="766" t="s">
        <v>473</v>
      </c>
      <c r="H8" s="756"/>
      <c r="I8" s="767" t="s">
        <v>568</v>
      </c>
      <c r="J8" s="584"/>
      <c r="K8" s="734"/>
      <c r="L8" s="734"/>
      <c r="M8" s="734"/>
      <c r="N8" s="734"/>
      <c r="O8" s="734"/>
      <c r="P8" s="734"/>
      <c r="Q8" s="734"/>
      <c r="R8" s="734"/>
      <c r="S8" s="734"/>
      <c r="T8" s="734"/>
    </row>
    <row r="9" spans="1:20" s="539" customFormat="1" ht="22.5">
      <c r="A9" s="1277"/>
      <c r="B9" s="734"/>
      <c r="C9" s="734"/>
      <c r="D9" s="734"/>
      <c r="F9" s="765" t="e">
        <f ca="1">"3." &amp;mergeValue(A9)</f>
        <v>#NAME?</v>
      </c>
      <c r="G9" s="766" t="s">
        <v>474</v>
      </c>
      <c r="H9" s="756"/>
      <c r="I9" s="767" t="s">
        <v>566</v>
      </c>
      <c r="J9" s="584"/>
      <c r="K9" s="734"/>
      <c r="L9" s="734"/>
      <c r="M9" s="734"/>
      <c r="N9" s="734"/>
      <c r="O9" s="734"/>
      <c r="P9" s="734"/>
      <c r="Q9" s="734"/>
      <c r="R9" s="734"/>
      <c r="S9" s="734"/>
      <c r="T9" s="734"/>
    </row>
    <row r="10" spans="1:20" s="539" customFormat="1" ht="22.5">
      <c r="A10" s="1277"/>
      <c r="B10" s="734"/>
      <c r="C10" s="734"/>
      <c r="D10" s="734"/>
      <c r="F10" s="765" t="e">
        <f ca="1">"4."&amp;mergeValue(A10)</f>
        <v>#NAME?</v>
      </c>
      <c r="G10" s="766" t="s">
        <v>475</v>
      </c>
      <c r="H10" s="753" t="s">
        <v>449</v>
      </c>
      <c r="I10" s="767"/>
      <c r="J10" s="584"/>
      <c r="K10" s="734"/>
      <c r="L10" s="734"/>
      <c r="M10" s="734"/>
      <c r="N10" s="734"/>
      <c r="O10" s="734"/>
      <c r="P10" s="734"/>
      <c r="Q10" s="734"/>
      <c r="R10" s="734"/>
      <c r="S10" s="734"/>
      <c r="T10" s="734"/>
    </row>
    <row r="11" spans="1:20" s="539" customFormat="1" ht="18.75">
      <c r="A11" s="1277"/>
      <c r="B11" s="1277">
        <v>1</v>
      </c>
      <c r="C11" s="740"/>
      <c r="D11" s="740"/>
      <c r="F11" s="765" t="e">
        <f ca="1">"4."&amp;mergeValue(A11) &amp;"."&amp;mergeValue(B11)</f>
        <v>#NAME?</v>
      </c>
      <c r="G11" s="778" t="s">
        <v>570</v>
      </c>
      <c r="H11" s="756" t="str">
        <f>IF(region_name="","",region_name)</f>
        <v>Республика Татарстан</v>
      </c>
      <c r="I11" s="767" t="s">
        <v>478</v>
      </c>
      <c r="J11" s="584"/>
      <c r="K11" s="734"/>
      <c r="L11" s="734"/>
      <c r="M11" s="734"/>
      <c r="N11" s="734"/>
      <c r="O11" s="734"/>
      <c r="P11" s="734"/>
      <c r="Q11" s="734"/>
      <c r="R11" s="734"/>
      <c r="S11" s="734"/>
      <c r="T11" s="734"/>
    </row>
    <row r="12" spans="1:20" s="539" customFormat="1" ht="22.5">
      <c r="A12" s="1277"/>
      <c r="B12" s="1277"/>
      <c r="C12" s="1277">
        <v>1</v>
      </c>
      <c r="D12" s="740"/>
      <c r="F12" s="765" t="e">
        <f ca="1">"4."&amp;mergeValue(A12) &amp;"."&amp;mergeValue(B12)&amp;"."&amp;mergeValue(C12)</f>
        <v>#NAME?</v>
      </c>
      <c r="G12" s="768" t="s">
        <v>476</v>
      </c>
      <c r="H12" s="756"/>
      <c r="I12" s="767" t="s">
        <v>479</v>
      </c>
      <c r="J12" s="584"/>
      <c r="K12" s="734"/>
      <c r="L12" s="734"/>
      <c r="M12" s="734"/>
      <c r="N12" s="734"/>
      <c r="O12" s="734"/>
      <c r="P12" s="734"/>
      <c r="Q12" s="734"/>
      <c r="R12" s="734"/>
      <c r="S12" s="734"/>
      <c r="T12" s="734"/>
    </row>
    <row r="13" spans="1:20" s="539" customFormat="1" ht="39" customHeight="1">
      <c r="A13" s="1277"/>
      <c r="B13" s="1277"/>
      <c r="C13" s="1277"/>
      <c r="D13" s="740">
        <v>1</v>
      </c>
      <c r="F13" s="765" t="e">
        <f ca="1">"4."&amp;mergeValue(A13) &amp;"."&amp;mergeValue(B13)&amp;"."&amp;mergeValue(C13)&amp;"."&amp;mergeValue(D13)</f>
        <v>#NAME?</v>
      </c>
      <c r="G13" s="769" t="s">
        <v>477</v>
      </c>
      <c r="H13" s="756"/>
      <c r="I13" s="1278" t="s">
        <v>569</v>
      </c>
      <c r="J13" s="584"/>
      <c r="K13" s="734"/>
      <c r="L13" s="734"/>
      <c r="M13" s="734"/>
      <c r="N13" s="734"/>
      <c r="O13" s="734"/>
      <c r="P13" s="734"/>
      <c r="Q13" s="734"/>
      <c r="R13" s="734"/>
      <c r="S13" s="734"/>
      <c r="T13" s="734"/>
    </row>
    <row r="14" spans="1:20" s="539" customFormat="1" ht="18.75">
      <c r="A14" s="1277"/>
      <c r="B14" s="1277"/>
      <c r="C14" s="1277"/>
      <c r="D14" s="740"/>
      <c r="F14" s="770"/>
      <c r="G14" s="722" t="s">
        <v>4</v>
      </c>
      <c r="H14" s="593"/>
      <c r="I14" s="1278"/>
      <c r="J14" s="584"/>
      <c r="K14" s="734"/>
      <c r="L14" s="734"/>
      <c r="M14" s="734"/>
      <c r="N14" s="734"/>
      <c r="O14" s="734"/>
      <c r="P14" s="734"/>
      <c r="Q14" s="734"/>
      <c r="R14" s="734"/>
      <c r="S14" s="734"/>
      <c r="T14" s="734"/>
    </row>
    <row r="15" spans="1:20" s="539" customFormat="1" ht="18.75">
      <c r="A15" s="1277"/>
      <c r="B15" s="1277"/>
      <c r="C15" s="740"/>
      <c r="D15" s="740"/>
      <c r="F15" s="603"/>
      <c r="G15" s="546" t="s">
        <v>401</v>
      </c>
      <c r="H15" s="604"/>
      <c r="I15" s="605"/>
      <c r="J15" s="584"/>
      <c r="K15" s="734"/>
      <c r="L15" s="734"/>
      <c r="M15" s="734"/>
      <c r="N15" s="734"/>
      <c r="O15" s="734"/>
      <c r="P15" s="734"/>
      <c r="Q15" s="734"/>
      <c r="R15" s="734"/>
      <c r="S15" s="734"/>
      <c r="T15" s="734"/>
    </row>
    <row r="16" spans="1:20" s="539" customFormat="1" ht="18.75">
      <c r="A16" s="1277"/>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2" t="s">
        <v>571</v>
      </c>
      <c r="H19" s="1272"/>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294" t="s">
        <v>717</v>
      </c>
      <c r="M5" s="1294"/>
      <c r="N5" s="1294"/>
      <c r="O5" s="1294"/>
      <c r="P5" s="1294"/>
      <c r="Q5" s="1294"/>
      <c r="R5" s="1294"/>
      <c r="S5" s="1294"/>
      <c r="T5" s="1294"/>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17"/>
      <c r="P7" s="1318"/>
      <c r="Q7" s="1318"/>
      <c r="R7" s="1318"/>
      <c r="S7" s="1318"/>
      <c r="T7" s="1319"/>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300"/>
      <c r="P9" s="1300"/>
      <c r="Q9" s="1300"/>
      <c r="R9" s="1300"/>
      <c r="S9" s="1300"/>
      <c r="T9" s="1300"/>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301" t="str">
        <f>IF(datePr_ch="",IF(datePr="","",datePr),datePr_ch)</f>
        <v>28.10.2022</v>
      </c>
      <c r="P10" s="1301"/>
      <c r="Q10" s="1301"/>
      <c r="R10" s="1301"/>
      <c r="S10" s="1301"/>
      <c r="T10" s="1301"/>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301" t="str">
        <f>IF(numberPr_ch="",IF(numberPr="","",numberPr),numberPr_ch)</f>
        <v>№6351/05-02 (Вх.№9729)</v>
      </c>
      <c r="P11" s="1301"/>
      <c r="Q11" s="1301"/>
      <c r="R11" s="1301"/>
      <c r="S11" s="1301"/>
      <c r="T11" s="1301"/>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2"/>
      <c r="M12" s="1046"/>
      <c r="O12" s="1300"/>
      <c r="P12" s="1300"/>
      <c r="Q12" s="1300"/>
      <c r="R12" s="1300"/>
      <c r="S12" s="1300"/>
      <c r="T12" s="1300"/>
      <c r="U12" s="780"/>
      <c r="V12" s="780"/>
      <c r="X12" s="1121"/>
      <c r="Y12" s="1121"/>
      <c r="Z12" s="1121"/>
      <c r="AA12" s="1121"/>
      <c r="AB12" s="1121"/>
    </row>
    <row r="13" spans="1:34" s="539" customFormat="1" ht="11.25">
      <c r="A13" s="734"/>
      <c r="B13" s="734"/>
      <c r="C13" s="734"/>
      <c r="D13" s="734"/>
      <c r="E13" s="734"/>
      <c r="F13" s="734"/>
      <c r="G13" s="734"/>
      <c r="H13" s="734"/>
      <c r="L13" s="1295"/>
      <c r="M13" s="1295"/>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2"/>
      <c r="P14" s="1302"/>
      <c r="Q14" s="1302"/>
      <c r="R14" s="1302"/>
      <c r="S14" s="1302"/>
      <c r="T14" s="1302"/>
      <c r="U14" s="1302"/>
    </row>
    <row r="15" spans="1:34">
      <c r="J15" s="652"/>
      <c r="K15" s="652"/>
      <c r="L15" s="1227" t="s">
        <v>445</v>
      </c>
      <c r="M15" s="1227"/>
      <c r="N15" s="1227"/>
      <c r="O15" s="1227"/>
      <c r="P15" s="1227"/>
      <c r="Q15" s="1227"/>
      <c r="R15" s="1227"/>
      <c r="S15" s="1227"/>
      <c r="T15" s="1227"/>
      <c r="U15" s="1227"/>
      <c r="V15" s="1227"/>
      <c r="W15" s="1227" t="s">
        <v>446</v>
      </c>
    </row>
    <row r="16" spans="1:34" ht="14.25" customHeight="1">
      <c r="J16" s="652"/>
      <c r="K16" s="652"/>
      <c r="L16" s="1308" t="s">
        <v>91</v>
      </c>
      <c r="M16" s="1308" t="s">
        <v>602</v>
      </c>
      <c r="N16" s="630"/>
      <c r="O16" s="1309" t="s">
        <v>604</v>
      </c>
      <c r="P16" s="1310"/>
      <c r="Q16" s="1310"/>
      <c r="R16" s="1310"/>
      <c r="S16" s="1310"/>
      <c r="T16" s="1311"/>
      <c r="U16" s="1291" t="s">
        <v>339</v>
      </c>
      <c r="V16" s="1305" t="s">
        <v>274</v>
      </c>
      <c r="W16" s="1227"/>
    </row>
    <row r="17" spans="1:36" ht="14.25" customHeight="1">
      <c r="J17" s="652"/>
      <c r="K17" s="652"/>
      <c r="L17" s="1308"/>
      <c r="M17" s="1308"/>
      <c r="N17" s="631"/>
      <c r="O17" s="1314" t="s">
        <v>578</v>
      </c>
      <c r="P17" s="1312" t="s">
        <v>270</v>
      </c>
      <c r="Q17" s="1313"/>
      <c r="R17" s="1288" t="s">
        <v>615</v>
      </c>
      <c r="S17" s="1289"/>
      <c r="T17" s="1290"/>
      <c r="U17" s="1292"/>
      <c r="V17" s="1306"/>
      <c r="W17" s="1227"/>
    </row>
    <row r="18" spans="1:36" ht="33.75" customHeight="1">
      <c r="J18" s="652"/>
      <c r="K18" s="652"/>
      <c r="L18" s="1308"/>
      <c r="M18" s="1308"/>
      <c r="N18" s="632"/>
      <c r="O18" s="1315"/>
      <c r="P18" s="719" t="s">
        <v>579</v>
      </c>
      <c r="Q18" s="719" t="s">
        <v>6</v>
      </c>
      <c r="R18" s="743" t="s">
        <v>273</v>
      </c>
      <c r="S18" s="1303" t="s">
        <v>272</v>
      </c>
      <c r="T18" s="1304"/>
      <c r="U18" s="1293"/>
      <c r="V18" s="1307"/>
      <c r="W18" s="1227"/>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296">
        <f ca="1">OFFSET(S19,0,-1)+1</f>
        <v>7</v>
      </c>
      <c r="T19" s="1296"/>
      <c r="U19" s="741">
        <f ca="1">OFFSET(U19,0,-2)+1</f>
        <v>8</v>
      </c>
      <c r="V19" s="618">
        <f ca="1">OFFSET(V19,0,-1)</f>
        <v>8</v>
      </c>
      <c r="W19" s="741">
        <f ca="1">OFFSET(W19,0,-1)+1</f>
        <v>9</v>
      </c>
    </row>
    <row r="20" spans="1:36" ht="22.5">
      <c r="A20" s="1279">
        <v>1</v>
      </c>
      <c r="B20" s="831"/>
      <c r="C20" s="831"/>
      <c r="D20" s="831"/>
      <c r="E20" s="832"/>
      <c r="F20" s="833"/>
      <c r="G20" s="833"/>
      <c r="H20" s="833"/>
      <c r="I20" s="834"/>
      <c r="J20" s="829"/>
      <c r="K20" s="836"/>
      <c r="L20" s="744" t="e">
        <f ca="1">mergeValue(A20)</f>
        <v>#NAME?</v>
      </c>
      <c r="M20" s="610" t="s">
        <v>19</v>
      </c>
      <c r="N20" s="615"/>
      <c r="O20" s="1280"/>
      <c r="P20" s="1280"/>
      <c r="Q20" s="1280"/>
      <c r="R20" s="1280"/>
      <c r="S20" s="1280"/>
      <c r="T20" s="1280"/>
      <c r="U20" s="1280"/>
      <c r="V20" s="1280"/>
      <c r="W20" s="1129" t="s">
        <v>718</v>
      </c>
      <c r="Y20" s="777"/>
      <c r="Z20" s="777" t="str">
        <f t="shared" ref="Z20:Z33" si="0">IF(M20="","",M20 )</f>
        <v>Наименование тарифа</v>
      </c>
      <c r="AA20" s="777"/>
      <c r="AB20" s="777"/>
      <c r="AC20" s="777"/>
      <c r="AI20" s="759"/>
      <c r="AJ20" s="759"/>
    </row>
    <row r="21" spans="1:36" ht="22.5">
      <c r="A21" s="1279"/>
      <c r="B21" s="1279">
        <v>1</v>
      </c>
      <c r="C21" s="831"/>
      <c r="D21" s="831"/>
      <c r="E21" s="833"/>
      <c r="F21" s="833"/>
      <c r="G21" s="833"/>
      <c r="H21" s="833"/>
      <c r="I21" s="828"/>
      <c r="J21" s="827"/>
      <c r="K21" s="830"/>
      <c r="L21" s="744" t="e">
        <f ca="1">mergeValue(A21) &amp;"."&amp; mergeValue(B21)</f>
        <v>#NAME?</v>
      </c>
      <c r="M21" s="658" t="s">
        <v>15</v>
      </c>
      <c r="N21" s="615"/>
      <c r="O21" s="1280"/>
      <c r="P21" s="1280"/>
      <c r="Q21" s="1280"/>
      <c r="R21" s="1280"/>
      <c r="S21" s="1280"/>
      <c r="T21" s="1280"/>
      <c r="U21" s="1280"/>
      <c r="V21" s="1280"/>
      <c r="W21" s="1129" t="s">
        <v>459</v>
      </c>
      <c r="Y21" s="777"/>
      <c r="Z21" s="777" t="str">
        <f t="shared" si="0"/>
        <v>Территория действия тарифа</v>
      </c>
      <c r="AA21" s="777"/>
      <c r="AB21" s="777"/>
      <c r="AC21" s="777"/>
      <c r="AI21" s="759"/>
      <c r="AJ21" s="759"/>
    </row>
    <row r="22" spans="1:36" ht="22.5">
      <c r="A22" s="1279"/>
      <c r="B22" s="1279"/>
      <c r="C22" s="1279">
        <v>1</v>
      </c>
      <c r="D22" s="831"/>
      <c r="E22" s="833"/>
      <c r="F22" s="833"/>
      <c r="G22" s="833"/>
      <c r="H22" s="833"/>
      <c r="I22" s="835"/>
      <c r="J22" s="827"/>
      <c r="K22" s="830"/>
      <c r="L22" s="744" t="e">
        <f ca="1">mergeValue(A22) &amp;"."&amp; mergeValue(B22)&amp;"."&amp; mergeValue(C22)</f>
        <v>#NAME?</v>
      </c>
      <c r="M22" s="659" t="s">
        <v>7</v>
      </c>
      <c r="N22" s="615"/>
      <c r="O22" s="1280"/>
      <c r="P22" s="1280"/>
      <c r="Q22" s="1280"/>
      <c r="R22" s="1280"/>
      <c r="S22" s="1280"/>
      <c r="T22" s="1280"/>
      <c r="U22" s="1280"/>
      <c r="V22" s="1280"/>
      <c r="W22" s="1129" t="s">
        <v>600</v>
      </c>
      <c r="Y22" s="777"/>
      <c r="Z22" s="777" t="str">
        <f t="shared" si="0"/>
        <v xml:space="preserve">Наименование системы теплоснабжения </v>
      </c>
      <c r="AA22" s="777"/>
      <c r="AB22" s="777"/>
      <c r="AC22" s="777"/>
      <c r="AI22" s="759"/>
      <c r="AJ22" s="759"/>
    </row>
    <row r="23" spans="1:36" ht="22.5">
      <c r="A23" s="1279"/>
      <c r="B23" s="1279"/>
      <c r="C23" s="1279"/>
      <c r="D23" s="1279">
        <v>1</v>
      </c>
      <c r="E23" s="833"/>
      <c r="F23" s="833"/>
      <c r="G23" s="833"/>
      <c r="H23" s="833"/>
      <c r="I23" s="835"/>
      <c r="J23" s="827"/>
      <c r="K23" s="830"/>
      <c r="L23" s="744" t="e">
        <f ca="1">mergeValue(A23) &amp;"."&amp; mergeValue(B23)&amp;"."&amp; mergeValue(C23)&amp;"."&amp; mergeValue(D23)</f>
        <v>#NAME?</v>
      </c>
      <c r="M23" s="660" t="s">
        <v>21</v>
      </c>
      <c r="N23" s="615"/>
      <c r="O23" s="1280"/>
      <c r="P23" s="1280"/>
      <c r="Q23" s="1280"/>
      <c r="R23" s="1280"/>
      <c r="S23" s="1280"/>
      <c r="T23" s="1280"/>
      <c r="U23" s="1280"/>
      <c r="V23" s="1280"/>
      <c r="W23" s="1129" t="s">
        <v>601</v>
      </c>
      <c r="Y23" s="777"/>
      <c r="Z23" s="777" t="str">
        <f t="shared" si="0"/>
        <v xml:space="preserve">Источник тепловой энергии  </v>
      </c>
      <c r="AA23" s="777"/>
      <c r="AB23" s="777"/>
      <c r="AC23" s="777"/>
      <c r="AI23" s="759"/>
      <c r="AJ23" s="759"/>
    </row>
    <row r="24" spans="1:36" ht="78.75">
      <c r="A24" s="1279"/>
      <c r="B24" s="1279"/>
      <c r="C24" s="1279"/>
      <c r="D24" s="1279"/>
      <c r="E24" s="1279">
        <v>1</v>
      </c>
      <c r="F24" s="833"/>
      <c r="G24" s="833"/>
      <c r="H24" s="831">
        <v>1</v>
      </c>
      <c r="I24" s="1279">
        <v>1</v>
      </c>
      <c r="J24" s="833"/>
      <c r="K24" s="838"/>
      <c r="L24" s="744" t="e">
        <f ca="1">mergeValue(A24) &amp;"."&amp; mergeValue(B24)&amp;"."&amp; mergeValue(C24)&amp;"."&amp; mergeValue(D24)&amp;"."&amp; mergeValue(E24)</f>
        <v>#NAME?</v>
      </c>
      <c r="M24" s="524" t="s">
        <v>8</v>
      </c>
      <c r="N24" s="615"/>
      <c r="O24" s="1281"/>
      <c r="P24" s="1281"/>
      <c r="Q24" s="1281"/>
      <c r="R24" s="1281"/>
      <c r="S24" s="1281"/>
      <c r="T24" s="1281"/>
      <c r="U24" s="1281"/>
      <c r="V24" s="1281"/>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79"/>
      <c r="B25" s="1279"/>
      <c r="C25" s="1279"/>
      <c r="D25" s="1279"/>
      <c r="E25" s="1279"/>
      <c r="F25" s="1279">
        <v>1</v>
      </c>
      <c r="G25" s="831"/>
      <c r="H25" s="831"/>
      <c r="I25" s="1279"/>
      <c r="J25" s="1279">
        <v>1</v>
      </c>
      <c r="K25" s="839"/>
      <c r="L25" s="744" t="e">
        <f ca="1">mergeValue(A25) &amp;"."&amp; mergeValue(B25)&amp;"."&amp; mergeValue(C25)&amp;"."&amp; mergeValue(D25)&amp;"."&amp; mergeValue(E25)&amp;"."&amp; mergeValue(F25)</f>
        <v>#NAME?</v>
      </c>
      <c r="M25" s="525" t="s">
        <v>9</v>
      </c>
      <c r="N25" s="615"/>
      <c r="O25" s="1281"/>
      <c r="P25" s="1281"/>
      <c r="Q25" s="1281"/>
      <c r="R25" s="1281"/>
      <c r="S25" s="1281"/>
      <c r="T25" s="1281"/>
      <c r="U25" s="1281"/>
      <c r="V25" s="1281"/>
      <c r="W25" s="1129" t="s">
        <v>720</v>
      </c>
      <c r="Y25" s="777"/>
      <c r="Z25" s="777" t="str">
        <f t="shared" si="0"/>
        <v>Группа потребителей</v>
      </c>
      <c r="AA25" s="777"/>
      <c r="AB25" s="777"/>
      <c r="AC25" s="777"/>
      <c r="AI25" s="759"/>
      <c r="AJ25" s="759"/>
    </row>
    <row r="26" spans="1:36" ht="122.1" customHeight="1">
      <c r="A26" s="1279"/>
      <c r="B26" s="1279"/>
      <c r="C26" s="1279"/>
      <c r="D26" s="1279"/>
      <c r="E26" s="1279"/>
      <c r="F26" s="1279"/>
      <c r="G26" s="831">
        <v>1</v>
      </c>
      <c r="H26" s="831"/>
      <c r="I26" s="1279"/>
      <c r="J26" s="1279"/>
      <c r="K26" s="839">
        <v>1</v>
      </c>
      <c r="L26" s="744" t="e">
        <f ca="1">mergeValue(A26) &amp;"."&amp; mergeValue(B26)&amp;"."&amp; mergeValue(C26)&amp;"."&amp; mergeValue(D26)&amp;"."&amp; mergeValue(E26)&amp;"."&amp; mergeValue(F26)&amp;"."&amp; mergeValue(G26)</f>
        <v>#NAME?</v>
      </c>
      <c r="M26" s="1088"/>
      <c r="N26" s="615"/>
      <c r="O26" s="726"/>
      <c r="P26" s="726"/>
      <c r="Q26" s="1040"/>
      <c r="R26" s="1286"/>
      <c r="S26" s="1287" t="s">
        <v>83</v>
      </c>
      <c r="T26" s="1286"/>
      <c r="U26" s="1287" t="s">
        <v>84</v>
      </c>
      <c r="V26" s="726"/>
      <c r="W26" s="1297" t="s">
        <v>721</v>
      </c>
      <c r="X26" s="759" t="e">
        <f ca="1">strCheckDate(O27:V27)</f>
        <v>#NAME?</v>
      </c>
      <c r="Y26" s="777"/>
      <c r="Z26" s="777" t="str">
        <f t="shared" si="0"/>
        <v/>
      </c>
      <c r="AA26" s="777"/>
      <c r="AB26" s="777"/>
      <c r="AC26" s="777"/>
      <c r="AI26" s="759"/>
      <c r="AJ26" s="759"/>
    </row>
    <row r="27" spans="1:36" ht="11.25" hidden="1">
      <c r="A27" s="1279"/>
      <c r="B27" s="1279"/>
      <c r="C27" s="1279"/>
      <c r="D27" s="1279"/>
      <c r="E27" s="1279"/>
      <c r="F27" s="1279"/>
      <c r="G27" s="831"/>
      <c r="H27" s="831"/>
      <c r="I27" s="1279"/>
      <c r="J27" s="1279"/>
      <c r="K27" s="839"/>
      <c r="L27" s="752"/>
      <c r="M27" s="615"/>
      <c r="N27" s="615"/>
      <c r="O27" s="726"/>
      <c r="P27" s="726"/>
      <c r="Q27" s="732" t="str">
        <f>R26 &amp; "-" &amp; T26</f>
        <v>-</v>
      </c>
      <c r="R27" s="1286"/>
      <c r="S27" s="1287"/>
      <c r="T27" s="1286"/>
      <c r="U27" s="1287"/>
      <c r="V27" s="726"/>
      <c r="W27" s="1298"/>
      <c r="Y27" s="777"/>
      <c r="Z27" s="777" t="str">
        <f t="shared" si="0"/>
        <v/>
      </c>
      <c r="AA27" s="777"/>
      <c r="AB27" s="777"/>
      <c r="AC27" s="777"/>
      <c r="AI27" s="759"/>
      <c r="AJ27" s="759"/>
    </row>
    <row r="28" spans="1:36" ht="15" customHeight="1">
      <c r="A28" s="1279"/>
      <c r="B28" s="1279"/>
      <c r="C28" s="1279"/>
      <c r="D28" s="1279"/>
      <c r="E28" s="1279"/>
      <c r="F28" s="1279"/>
      <c r="G28" s="833"/>
      <c r="H28" s="831"/>
      <c r="I28" s="1279"/>
      <c r="J28" s="1279"/>
      <c r="K28" s="838"/>
      <c r="L28" s="654"/>
      <c r="M28" s="527" t="s">
        <v>24</v>
      </c>
      <c r="N28" s="728"/>
      <c r="O28" s="728"/>
      <c r="P28" s="728"/>
      <c r="Q28" s="728"/>
      <c r="R28" s="728"/>
      <c r="S28" s="728"/>
      <c r="T28" s="728"/>
      <c r="U28" s="728"/>
      <c r="V28" s="725"/>
      <c r="W28" s="1299"/>
      <c r="Y28" s="777"/>
      <c r="Z28" s="777" t="str">
        <f t="shared" si="0"/>
        <v>Добавить вид теплоносителя (параметры теплоносителя)</v>
      </c>
      <c r="AA28" s="777"/>
      <c r="AB28" s="777"/>
      <c r="AC28" s="777"/>
      <c r="AI28" s="759"/>
      <c r="AJ28" s="759"/>
    </row>
    <row r="29" spans="1:36" ht="15" customHeight="1">
      <c r="A29" s="1279"/>
      <c r="B29" s="1279"/>
      <c r="C29" s="1279"/>
      <c r="D29" s="1279"/>
      <c r="E29" s="1279"/>
      <c r="F29" s="833"/>
      <c r="G29" s="833"/>
      <c r="H29" s="831"/>
      <c r="I29" s="1279"/>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79"/>
      <c r="B30" s="1279"/>
      <c r="C30" s="1279"/>
      <c r="D30" s="1279"/>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79"/>
      <c r="B31" s="1279"/>
      <c r="C31" s="1279"/>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79"/>
      <c r="B32" s="1279"/>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79"/>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2" t="s">
        <v>722</v>
      </c>
      <c r="N36" s="1272"/>
      <c r="O36" s="1272"/>
      <c r="P36" s="1272"/>
      <c r="Q36" s="1272"/>
      <c r="R36" s="1272"/>
      <c r="S36" s="1272"/>
      <c r="T36" s="1272"/>
      <c r="U36" s="1272"/>
      <c r="V36" s="1272"/>
      <c r="W36" s="1272"/>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3" t="s">
        <v>470</v>
      </c>
      <c r="G2" s="1274"/>
      <c r="H2" s="1275"/>
      <c r="I2" s="609"/>
    </row>
    <row r="3" spans="1:20" ht="3" customHeight="1"/>
    <row r="4" spans="1:20" s="539" customFormat="1" ht="11.25">
      <c r="A4" s="559"/>
      <c r="B4" s="559"/>
      <c r="C4" s="559"/>
      <c r="D4" s="559"/>
      <c r="F4" s="1227" t="s">
        <v>445</v>
      </c>
      <c r="G4" s="1227"/>
      <c r="H4" s="1227"/>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03.11.2022</v>
      </c>
      <c r="I7" s="550" t="s">
        <v>472</v>
      </c>
      <c r="J7" s="584"/>
      <c r="K7" s="559"/>
      <c r="L7" s="559"/>
      <c r="M7" s="559"/>
      <c r="N7" s="559"/>
      <c r="O7" s="559"/>
      <c r="P7" s="559"/>
      <c r="Q7" s="559"/>
      <c r="R7" s="559"/>
      <c r="S7" s="559"/>
      <c r="T7" s="559"/>
    </row>
    <row r="8" spans="1:20" s="539" customFormat="1" ht="45">
      <c r="A8" s="1277">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7"/>
      <c r="B12" s="1277"/>
      <c r="C12" s="1277">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e">
        <f ca="1">"4."&amp;mergeValue(A13) &amp;"."&amp;mergeValue(B13)&amp;"."&amp;mergeValue(C13)&amp;"."&amp;mergeValue(D13)</f>
        <v>#NAME?</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4" t="s">
        <v>717</v>
      </c>
      <c r="M5" s="1294"/>
      <c r="N5" s="1294"/>
      <c r="O5" s="1294"/>
      <c r="P5" s="1294"/>
      <c r="Q5" s="1294"/>
      <c r="R5" s="1294"/>
      <c r="S5" s="1294"/>
      <c r="T5" s="1294"/>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28.10.2022</v>
      </c>
      <c r="P8" s="1301"/>
      <c r="Q8" s="1301"/>
      <c r="R8" s="1301"/>
      <c r="S8" s="1301"/>
      <c r="T8" s="1301"/>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№6351/05-02 (Вх.№9729)</v>
      </c>
      <c r="P9" s="1301"/>
      <c r="Q9" s="1301"/>
      <c r="R9" s="1301"/>
      <c r="S9" s="1301"/>
      <c r="T9" s="1301"/>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1"/>
      <c r="P12" s="1321"/>
      <c r="Q12" s="1321"/>
      <c r="R12" s="1321"/>
      <c r="S12" s="1321"/>
      <c r="T12" s="1321"/>
      <c r="U12" s="1321"/>
    </row>
    <row r="13" spans="1:33">
      <c r="J13" s="451"/>
      <c r="K13" s="451"/>
      <c r="L13" s="1227" t="s">
        <v>445</v>
      </c>
      <c r="M13" s="1227"/>
      <c r="N13" s="1227"/>
      <c r="O13" s="1227"/>
      <c r="P13" s="1227"/>
      <c r="Q13" s="1227"/>
      <c r="R13" s="1227"/>
      <c r="S13" s="1227"/>
      <c r="T13" s="1227"/>
      <c r="U13" s="1227"/>
      <c r="V13" s="1227"/>
      <c r="W13" s="1227" t="s">
        <v>446</v>
      </c>
    </row>
    <row r="14" spans="1:33" ht="14.25" customHeight="1">
      <c r="J14" s="451"/>
      <c r="K14" s="451"/>
      <c r="L14" s="1308" t="s">
        <v>91</v>
      </c>
      <c r="M14" s="1308" t="s">
        <v>602</v>
      </c>
      <c r="N14" s="444"/>
      <c r="O14" s="1309" t="s">
        <v>604</v>
      </c>
      <c r="P14" s="1310"/>
      <c r="Q14" s="1310"/>
      <c r="R14" s="1310"/>
      <c r="S14" s="1310"/>
      <c r="T14" s="1311"/>
      <c r="U14" s="1291" t="s">
        <v>339</v>
      </c>
      <c r="V14" s="1320" t="s">
        <v>274</v>
      </c>
      <c r="W14" s="1227"/>
    </row>
    <row r="15" spans="1:33" ht="14.25" customHeight="1">
      <c r="J15" s="451"/>
      <c r="K15" s="451"/>
      <c r="L15" s="1308"/>
      <c r="M15" s="1308"/>
      <c r="N15" s="443"/>
      <c r="O15" s="1314" t="s">
        <v>603</v>
      </c>
      <c r="P15" s="624"/>
      <c r="Q15" s="624"/>
      <c r="R15" s="1289" t="s">
        <v>615</v>
      </c>
      <c r="S15" s="1289"/>
      <c r="T15" s="1290"/>
      <c r="U15" s="1292"/>
      <c r="V15" s="1320"/>
      <c r="W15" s="1227"/>
    </row>
    <row r="16" spans="1:33" ht="30.75" customHeight="1">
      <c r="J16" s="451"/>
      <c r="K16" s="451"/>
      <c r="L16" s="1308"/>
      <c r="M16" s="1308"/>
      <c r="N16" s="442"/>
      <c r="O16" s="1315"/>
      <c r="P16" s="622"/>
      <c r="Q16" s="623"/>
      <c r="R16" s="506" t="s">
        <v>273</v>
      </c>
      <c r="S16" s="1303" t="s">
        <v>272</v>
      </c>
      <c r="T16" s="1304"/>
      <c r="U16" s="1293"/>
      <c r="V16" s="1320"/>
      <c r="W16" s="1227"/>
    </row>
    <row r="17" spans="1:33">
      <c r="J17" s="451"/>
      <c r="K17" s="459">
        <v>1</v>
      </c>
      <c r="L17" s="606" t="s">
        <v>92</v>
      </c>
      <c r="M17" s="606" t="s">
        <v>48</v>
      </c>
      <c r="N17" s="479" t="s">
        <v>48</v>
      </c>
      <c r="O17" s="607">
        <f ca="1">OFFSET(O17,0,-1)+1</f>
        <v>3</v>
      </c>
      <c r="P17" s="608">
        <f ca="1">OFFSET(P17,0,-1)</f>
        <v>3</v>
      </c>
      <c r="Q17" s="608">
        <f ca="1">OFFSET(Q17,0,-1)</f>
        <v>3</v>
      </c>
      <c r="R17" s="607">
        <f ca="1">OFFSET(R17,0,-1)+1</f>
        <v>4</v>
      </c>
      <c r="S17" s="1323">
        <f ca="1">OFFSET(S17,0,-1)+1</f>
        <v>5</v>
      </c>
      <c r="T17" s="1323"/>
      <c r="U17" s="607">
        <f ca="1">OFFSET(U17,0,-2)+1</f>
        <v>6</v>
      </c>
      <c r="V17" s="608">
        <f ca="1">OFFSET(V17,0,-1)</f>
        <v>6</v>
      </c>
      <c r="W17" s="607">
        <f ca="1">OFFSET(W17,0,-1)+1</f>
        <v>7</v>
      </c>
    </row>
    <row r="18" spans="1:33" ht="22.5">
      <c r="A18" s="1279">
        <v>1</v>
      </c>
      <c r="B18" s="849"/>
      <c r="C18" s="849"/>
      <c r="D18" s="849"/>
      <c r="E18" s="850"/>
      <c r="F18" s="851"/>
      <c r="G18" s="851"/>
      <c r="H18" s="851"/>
      <c r="I18" s="852"/>
      <c r="J18" s="847"/>
      <c r="K18" s="854"/>
      <c r="L18" s="562" t="e">
        <f ca="1">mergeValue(A18)</f>
        <v>#NAME?</v>
      </c>
      <c r="M18" s="610" t="s">
        <v>19</v>
      </c>
      <c r="N18" s="549"/>
      <c r="O18" s="1322"/>
      <c r="P18" s="1322"/>
      <c r="Q18" s="1322"/>
      <c r="R18" s="1322"/>
      <c r="S18" s="1322"/>
      <c r="T18" s="1322"/>
      <c r="U18" s="1322"/>
      <c r="V18" s="1322"/>
      <c r="W18" s="1129" t="s">
        <v>718</v>
      </c>
    </row>
    <row r="19" spans="1:33" ht="22.5">
      <c r="A19" s="1279"/>
      <c r="B19" s="1279">
        <v>1</v>
      </c>
      <c r="C19" s="849"/>
      <c r="D19" s="849"/>
      <c r="E19" s="851"/>
      <c r="F19" s="851"/>
      <c r="G19" s="851"/>
      <c r="H19" s="851"/>
      <c r="I19" s="846"/>
      <c r="J19" s="845"/>
      <c r="K19" s="848"/>
      <c r="L19" s="562" t="e">
        <f ca="1">mergeValue(A19) &amp;"."&amp; mergeValue(B19)</f>
        <v>#NAME?</v>
      </c>
      <c r="M19" s="516" t="s">
        <v>15</v>
      </c>
      <c r="N19" s="549"/>
      <c r="O19" s="1322"/>
      <c r="P19" s="1322"/>
      <c r="Q19" s="1322"/>
      <c r="R19" s="1322"/>
      <c r="S19" s="1322"/>
      <c r="T19" s="1322"/>
      <c r="U19" s="1322"/>
      <c r="V19" s="1322"/>
      <c r="W19" s="1129" t="s">
        <v>459</v>
      </c>
    </row>
    <row r="20" spans="1:33" ht="22.5">
      <c r="A20" s="1279"/>
      <c r="B20" s="1279"/>
      <c r="C20" s="1279">
        <v>1</v>
      </c>
      <c r="D20" s="849"/>
      <c r="E20" s="851"/>
      <c r="F20" s="851"/>
      <c r="G20" s="851"/>
      <c r="H20" s="851"/>
      <c r="I20" s="853"/>
      <c r="J20" s="845"/>
      <c r="K20" s="848"/>
      <c r="L20" s="562" t="e">
        <f ca="1">mergeValue(A20) &amp;"."&amp; mergeValue(B20)&amp;"."&amp; mergeValue(C20)</f>
        <v>#NAME?</v>
      </c>
      <c r="M20" s="517" t="s">
        <v>7</v>
      </c>
      <c r="N20" s="549"/>
      <c r="O20" s="1322"/>
      <c r="P20" s="1322"/>
      <c r="Q20" s="1322"/>
      <c r="R20" s="1322"/>
      <c r="S20" s="1322"/>
      <c r="T20" s="1322"/>
      <c r="U20" s="1322"/>
      <c r="V20" s="1322"/>
      <c r="W20" s="1129" t="s">
        <v>600</v>
      </c>
    </row>
    <row r="21" spans="1:33" ht="22.5">
      <c r="A21" s="1279"/>
      <c r="B21" s="1279"/>
      <c r="C21" s="1279"/>
      <c r="D21" s="1279">
        <v>1</v>
      </c>
      <c r="E21" s="851"/>
      <c r="F21" s="851"/>
      <c r="G21" s="851"/>
      <c r="H21" s="851"/>
      <c r="I21" s="853"/>
      <c r="J21" s="845"/>
      <c r="K21" s="848"/>
      <c r="L21" s="562" t="e">
        <f ca="1">mergeValue(A21) &amp;"."&amp; mergeValue(B21)&amp;"."&amp; mergeValue(C21)&amp;"."&amp; mergeValue(D21)</f>
        <v>#NAME?</v>
      </c>
      <c r="M21" s="518" t="s">
        <v>21</v>
      </c>
      <c r="N21" s="549"/>
      <c r="O21" s="1322"/>
      <c r="P21" s="1322"/>
      <c r="Q21" s="1322"/>
      <c r="R21" s="1322"/>
      <c r="S21" s="1322"/>
      <c r="T21" s="1322"/>
      <c r="U21" s="1322"/>
      <c r="V21" s="1322"/>
      <c r="W21" s="1129" t="s">
        <v>601</v>
      </c>
    </row>
    <row r="22" spans="1:33" ht="78.75">
      <c r="A22" s="1279"/>
      <c r="B22" s="1279"/>
      <c r="C22" s="1279"/>
      <c r="D22" s="1279"/>
      <c r="E22" s="1279">
        <v>1</v>
      </c>
      <c r="F22" s="851"/>
      <c r="G22" s="851"/>
      <c r="H22" s="849">
        <v>1</v>
      </c>
      <c r="I22" s="1279">
        <v>1</v>
      </c>
      <c r="J22" s="851"/>
      <c r="K22" s="856"/>
      <c r="L22" s="562" t="e">
        <f ca="1">mergeValue(A22) &amp;"."&amp; mergeValue(B22)&amp;"."&amp; mergeValue(C22)&amp;"."&amp; mergeValue(D22)&amp;"."&amp; mergeValue(E22)</f>
        <v>#NAME?</v>
      </c>
      <c r="M22" s="524" t="s">
        <v>8</v>
      </c>
      <c r="N22" s="550"/>
      <c r="O22" s="1281"/>
      <c r="P22" s="1281"/>
      <c r="Q22" s="1281"/>
      <c r="R22" s="1281"/>
      <c r="S22" s="1281"/>
      <c r="T22" s="1281"/>
      <c r="U22" s="1281"/>
      <c r="V22" s="1281"/>
      <c r="W22" s="1129" t="s">
        <v>719</v>
      </c>
    </row>
    <row r="23" spans="1:33" ht="33.75">
      <c r="A23" s="1279"/>
      <c r="B23" s="1279"/>
      <c r="C23" s="1279"/>
      <c r="D23" s="1279"/>
      <c r="E23" s="1279"/>
      <c r="F23" s="1279">
        <v>1</v>
      </c>
      <c r="G23" s="849"/>
      <c r="H23" s="849"/>
      <c r="I23" s="1279"/>
      <c r="J23" s="1279">
        <v>1</v>
      </c>
      <c r="K23" s="857"/>
      <c r="L23" s="562" t="e">
        <f ca="1">mergeValue(A23) &amp;"."&amp; mergeValue(B23)&amp;"."&amp; mergeValue(C23)&amp;"."&amp; mergeValue(D23)&amp;"."&amp; mergeValue(E23)&amp;"."&amp; mergeValue(F23)</f>
        <v>#NAME?</v>
      </c>
      <c r="M23" s="525" t="s">
        <v>9</v>
      </c>
      <c r="N23" s="550"/>
      <c r="O23" s="1282"/>
      <c r="P23" s="1283"/>
      <c r="Q23" s="1283"/>
      <c r="R23" s="1283"/>
      <c r="S23" s="1283"/>
      <c r="T23" s="1283"/>
      <c r="U23" s="1283"/>
      <c r="V23" s="1284"/>
      <c r="W23" s="1129" t="s">
        <v>720</v>
      </c>
      <c r="Y23" s="474" t="e">
        <f ca="1">strCheckUnique(Z23:Z26)</f>
        <v>#NAME?</v>
      </c>
      <c r="AA23" s="474" t="str">
        <f>IF(O23="","",O23 &amp; ":_")</f>
        <v/>
      </c>
    </row>
    <row r="24" spans="1:33" ht="122.1" customHeight="1">
      <c r="A24" s="1279"/>
      <c r="B24" s="1279"/>
      <c r="C24" s="1279"/>
      <c r="D24" s="1279"/>
      <c r="E24" s="1279"/>
      <c r="F24" s="1279"/>
      <c r="G24" s="849">
        <v>1</v>
      </c>
      <c r="H24" s="849"/>
      <c r="I24" s="1279"/>
      <c r="J24" s="1279"/>
      <c r="K24" s="857">
        <v>1</v>
      </c>
      <c r="L24" s="562" t="e">
        <f ca="1">mergeValue(A24) &amp;"."&amp; mergeValue(B24)&amp;"."&amp; mergeValue(C24)&amp;"."&amp; mergeValue(D24)&amp;"."&amp; mergeValue(E24)&amp;"."&amp; mergeValue(F24)&amp;"."&amp; mergeValue(G24)</f>
        <v>#NAME?</v>
      </c>
      <c r="M24" s="1088"/>
      <c r="N24" s="555"/>
      <c r="O24" s="1103"/>
      <c r="P24" s="532"/>
      <c r="Q24" s="532"/>
      <c r="R24" s="1285"/>
      <c r="S24" s="1287" t="s">
        <v>83</v>
      </c>
      <c r="T24" s="1285"/>
      <c r="U24" s="1287" t="s">
        <v>84</v>
      </c>
      <c r="V24" s="547"/>
      <c r="W24" s="1297" t="s">
        <v>721</v>
      </c>
      <c r="X24" s="470" t="e">
        <f ca="1">strCheckDate(O25:V25)</f>
        <v>#NAME?</v>
      </c>
      <c r="Y24" s="474"/>
      <c r="Z24" s="474" t="str">
        <f>IF(M24="","",M24 )</f>
        <v/>
      </c>
      <c r="AA24" s="474"/>
      <c r="AB24" s="474"/>
      <c r="AC24" s="474"/>
    </row>
    <row r="25" spans="1:33" ht="11.25" hidden="1">
      <c r="A25" s="1279"/>
      <c r="B25" s="1279"/>
      <c r="C25" s="1279"/>
      <c r="D25" s="1279"/>
      <c r="E25" s="1279"/>
      <c r="F25" s="1279"/>
      <c r="G25" s="849"/>
      <c r="H25" s="849"/>
      <c r="I25" s="1279"/>
      <c r="J25" s="1279"/>
      <c r="K25" s="857"/>
      <c r="L25" s="569"/>
      <c r="M25" s="615"/>
      <c r="N25" s="555"/>
      <c r="O25" s="553"/>
      <c r="P25" s="532"/>
      <c r="Q25" s="553" t="str">
        <f>R24 &amp; "-" &amp; T24</f>
        <v>-</v>
      </c>
      <c r="R25" s="1286"/>
      <c r="S25" s="1287"/>
      <c r="T25" s="1286"/>
      <c r="U25" s="1287"/>
      <c r="V25" s="547"/>
      <c r="W25" s="1298"/>
    </row>
    <row r="26" spans="1:33" s="445" customFormat="1" ht="15" customHeight="1">
      <c r="A26" s="1279"/>
      <c r="B26" s="1279"/>
      <c r="C26" s="1279"/>
      <c r="D26" s="1279"/>
      <c r="E26" s="1279"/>
      <c r="F26" s="1279"/>
      <c r="G26" s="851"/>
      <c r="H26" s="849"/>
      <c r="I26" s="1279"/>
      <c r="J26" s="1279"/>
      <c r="K26" s="856"/>
      <c r="L26" s="508"/>
      <c r="M26" s="527" t="s">
        <v>24</v>
      </c>
      <c r="N26" s="521"/>
      <c r="O26" s="515"/>
      <c r="P26" s="515"/>
      <c r="Q26" s="515"/>
      <c r="R26" s="542"/>
      <c r="S26" s="534"/>
      <c r="T26" s="533"/>
      <c r="U26" s="521"/>
      <c r="V26" s="530"/>
      <c r="W26" s="1299"/>
      <c r="X26" s="471"/>
      <c r="Y26" s="471"/>
      <c r="Z26" s="471"/>
      <c r="AA26" s="471"/>
      <c r="AB26" s="471"/>
      <c r="AC26" s="471"/>
      <c r="AD26" s="471"/>
      <c r="AE26" s="471"/>
      <c r="AF26" s="471"/>
      <c r="AG26" s="471"/>
    </row>
    <row r="27" spans="1:33" s="445" customFormat="1" ht="15" customHeight="1">
      <c r="A27" s="1279"/>
      <c r="B27" s="1279"/>
      <c r="C27" s="1279"/>
      <c r="D27" s="1279"/>
      <c r="E27" s="1279"/>
      <c r="F27" s="851"/>
      <c r="G27" s="851"/>
      <c r="H27" s="849"/>
      <c r="I27" s="1279"/>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79"/>
      <c r="B28" s="1279"/>
      <c r="C28" s="1279"/>
      <c r="D28" s="1279"/>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79"/>
      <c r="B29" s="1279"/>
      <c r="C29" s="1279"/>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79"/>
      <c r="B30" s="1279"/>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79"/>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3" t="s">
        <v>470</v>
      </c>
      <c r="G2" s="1274"/>
      <c r="H2" s="1275"/>
      <c r="I2" s="609"/>
    </row>
    <row r="3" spans="1:20" ht="3" customHeight="1"/>
    <row r="4" spans="1:20" s="539" customFormat="1" ht="11.25">
      <c r="A4" s="559"/>
      <c r="B4" s="559"/>
      <c r="C4" s="559"/>
      <c r="D4" s="559"/>
      <c r="F4" s="1227" t="s">
        <v>445</v>
      </c>
      <c r="G4" s="1227"/>
      <c r="H4" s="1227"/>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03.11.2022</v>
      </c>
      <c r="I7" s="550" t="s">
        <v>472</v>
      </c>
      <c r="J7" s="584"/>
      <c r="K7" s="559"/>
      <c r="L7" s="559"/>
      <c r="M7" s="559"/>
      <c r="N7" s="559"/>
      <c r="O7" s="559"/>
      <c r="P7" s="559"/>
      <c r="Q7" s="559"/>
      <c r="R7" s="559"/>
      <c r="S7" s="559"/>
      <c r="T7" s="559"/>
    </row>
    <row r="8" spans="1:20" s="539" customFormat="1" ht="45">
      <c r="A8" s="1277">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7"/>
      <c r="B12" s="1277"/>
      <c r="C12" s="1277">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e">
        <f ca="1">"4."&amp;mergeValue(A13) &amp;"."&amp;mergeValue(B13)&amp;"."&amp;mergeValue(C13)&amp;"."&amp;mergeValue(D13)</f>
        <v>#NAME?</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election activeCell="E71" sqref="E71:T71"/>
    </sheetView>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10" t="e">
        <f ca="1">"Код отчёта: " &amp; GetCode()</f>
        <v>#NAME?</v>
      </c>
      <c r="C2" s="1210"/>
      <c r="D2" s="1210"/>
      <c r="E2" s="1210"/>
      <c r="F2" s="1210"/>
      <c r="G2" s="1210"/>
      <c r="Q2" s="223"/>
      <c r="R2" s="223"/>
      <c r="S2" s="223"/>
      <c r="T2" s="223"/>
      <c r="U2" s="223"/>
      <c r="V2" s="223"/>
      <c r="W2" s="223"/>
    </row>
    <row r="3" spans="1:27" ht="18" customHeight="1">
      <c r="B3" s="1211" t="e">
        <f ca="1">"Версия " &amp; GetVersion()</f>
        <v>#NAME?</v>
      </c>
      <c r="C3" s="1211"/>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4" t="s">
        <v>676</v>
      </c>
      <c r="C5" s="1215"/>
      <c r="D5" s="1215"/>
      <c r="E5" s="1215"/>
      <c r="F5" s="1215"/>
      <c r="G5" s="1215"/>
      <c r="H5" s="1215"/>
      <c r="I5" s="1215"/>
      <c r="J5" s="1215"/>
      <c r="K5" s="1215"/>
      <c r="L5" s="1215"/>
      <c r="M5" s="1215"/>
      <c r="N5" s="1215"/>
      <c r="O5" s="1215"/>
      <c r="P5" s="1215"/>
      <c r="Q5" s="1215"/>
      <c r="R5" s="1215"/>
      <c r="S5" s="1215"/>
      <c r="T5" s="1215"/>
      <c r="U5" s="1215"/>
      <c r="V5" s="1215"/>
      <c r="W5" s="1215"/>
      <c r="X5" s="1215"/>
      <c r="Y5" s="1215"/>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hidden="1" customHeight="1">
      <c r="A7" s="40"/>
      <c r="B7" s="75"/>
      <c r="C7" s="74"/>
      <c r="D7" s="57"/>
      <c r="E7" s="1212" t="s">
        <v>567</v>
      </c>
      <c r="F7" s="1212"/>
      <c r="G7" s="1212"/>
      <c r="H7" s="1212"/>
      <c r="I7" s="1212"/>
      <c r="J7" s="1212"/>
      <c r="K7" s="1212"/>
      <c r="L7" s="1212"/>
      <c r="M7" s="1212"/>
      <c r="N7" s="1212"/>
      <c r="O7" s="1212"/>
      <c r="P7" s="1212"/>
      <c r="Q7" s="1212"/>
      <c r="R7" s="1212"/>
      <c r="S7" s="1212"/>
      <c r="T7" s="1212"/>
      <c r="U7" s="1212"/>
      <c r="V7" s="1212"/>
      <c r="W7" s="1212"/>
      <c r="X7" s="1212"/>
      <c r="Y7" s="56"/>
    </row>
    <row r="8" spans="1:27" ht="15" hidden="1" customHeight="1">
      <c r="A8" s="40"/>
      <c r="B8" s="75"/>
      <c r="C8" s="74"/>
      <c r="D8" s="57"/>
      <c r="E8" s="1212"/>
      <c r="F8" s="1212"/>
      <c r="G8" s="1212"/>
      <c r="H8" s="1212"/>
      <c r="I8" s="1212"/>
      <c r="J8" s="1212"/>
      <c r="K8" s="1212"/>
      <c r="L8" s="1212"/>
      <c r="M8" s="1212"/>
      <c r="N8" s="1212"/>
      <c r="O8" s="1212"/>
      <c r="P8" s="1212"/>
      <c r="Q8" s="1212"/>
      <c r="R8" s="1212"/>
      <c r="S8" s="1212"/>
      <c r="T8" s="1212"/>
      <c r="U8" s="1212"/>
      <c r="V8" s="1212"/>
      <c r="W8" s="1212"/>
      <c r="X8" s="1212"/>
      <c r="Y8" s="56"/>
    </row>
    <row r="9" spans="1:27" ht="15" hidden="1" customHeight="1">
      <c r="A9" s="40"/>
      <c r="B9" s="75"/>
      <c r="C9" s="74"/>
      <c r="D9" s="57"/>
      <c r="E9" s="1212"/>
      <c r="F9" s="1212"/>
      <c r="G9" s="1212"/>
      <c r="H9" s="1212"/>
      <c r="I9" s="1212"/>
      <c r="J9" s="1212"/>
      <c r="K9" s="1212"/>
      <c r="L9" s="1212"/>
      <c r="M9" s="1212"/>
      <c r="N9" s="1212"/>
      <c r="O9" s="1212"/>
      <c r="P9" s="1212"/>
      <c r="Q9" s="1212"/>
      <c r="R9" s="1212"/>
      <c r="S9" s="1212"/>
      <c r="T9" s="1212"/>
      <c r="U9" s="1212"/>
      <c r="V9" s="1212"/>
      <c r="W9" s="1212"/>
      <c r="X9" s="1212"/>
      <c r="Y9" s="56"/>
    </row>
    <row r="10" spans="1:27" ht="10.5" hidden="1" customHeight="1">
      <c r="A10" s="40"/>
      <c r="B10" s="75"/>
      <c r="C10" s="74"/>
      <c r="D10" s="57"/>
      <c r="E10" s="1212"/>
      <c r="F10" s="1212"/>
      <c r="G10" s="1212"/>
      <c r="H10" s="1212"/>
      <c r="I10" s="1212"/>
      <c r="J10" s="1212"/>
      <c r="K10" s="1212"/>
      <c r="L10" s="1212"/>
      <c r="M10" s="1212"/>
      <c r="N10" s="1212"/>
      <c r="O10" s="1212"/>
      <c r="P10" s="1212"/>
      <c r="Q10" s="1212"/>
      <c r="R10" s="1212"/>
      <c r="S10" s="1212"/>
      <c r="T10" s="1212"/>
      <c r="U10" s="1212"/>
      <c r="V10" s="1212"/>
      <c r="W10" s="1212"/>
      <c r="X10" s="1212"/>
      <c r="Y10" s="56"/>
    </row>
    <row r="11" spans="1:27" ht="27" hidden="1" customHeight="1">
      <c r="A11" s="40"/>
      <c r="B11" s="75"/>
      <c r="C11" s="74"/>
      <c r="D11" s="57"/>
      <c r="E11" s="1212"/>
      <c r="F11" s="1212"/>
      <c r="G11" s="1212"/>
      <c r="H11" s="1212"/>
      <c r="I11" s="1212"/>
      <c r="J11" s="1212"/>
      <c r="K11" s="1212"/>
      <c r="L11" s="1212"/>
      <c r="M11" s="1212"/>
      <c r="N11" s="1212"/>
      <c r="O11" s="1212"/>
      <c r="P11" s="1212"/>
      <c r="Q11" s="1212"/>
      <c r="R11" s="1212"/>
      <c r="S11" s="1212"/>
      <c r="T11" s="1212"/>
      <c r="U11" s="1212"/>
      <c r="V11" s="1212"/>
      <c r="W11" s="1212"/>
      <c r="X11" s="1212"/>
      <c r="Y11" s="56"/>
    </row>
    <row r="12" spans="1:27" ht="12" hidden="1" customHeight="1">
      <c r="A12" s="40"/>
      <c r="B12" s="75"/>
      <c r="C12" s="74"/>
      <c r="D12" s="57"/>
      <c r="E12" s="1212"/>
      <c r="F12" s="1212"/>
      <c r="G12" s="1212"/>
      <c r="H12" s="1212"/>
      <c r="I12" s="1212"/>
      <c r="J12" s="1212"/>
      <c r="K12" s="1212"/>
      <c r="L12" s="1212"/>
      <c r="M12" s="1212"/>
      <c r="N12" s="1212"/>
      <c r="O12" s="1212"/>
      <c r="P12" s="1212"/>
      <c r="Q12" s="1212"/>
      <c r="R12" s="1212"/>
      <c r="S12" s="1212"/>
      <c r="T12" s="1212"/>
      <c r="U12" s="1212"/>
      <c r="V12" s="1212"/>
      <c r="W12" s="1212"/>
      <c r="X12" s="1212"/>
      <c r="Y12" s="56"/>
    </row>
    <row r="13" spans="1:27" ht="38.25" hidden="1" customHeight="1">
      <c r="A13" s="40"/>
      <c r="B13" s="75"/>
      <c r="C13" s="74"/>
      <c r="D13" s="57"/>
      <c r="E13" s="1212"/>
      <c r="F13" s="1212"/>
      <c r="G13" s="1212"/>
      <c r="H13" s="1212"/>
      <c r="I13" s="1212"/>
      <c r="J13" s="1212"/>
      <c r="K13" s="1212"/>
      <c r="L13" s="1212"/>
      <c r="M13" s="1212"/>
      <c r="N13" s="1212"/>
      <c r="O13" s="1212"/>
      <c r="P13" s="1212"/>
      <c r="Q13" s="1212"/>
      <c r="R13" s="1212"/>
      <c r="S13" s="1212"/>
      <c r="T13" s="1212"/>
      <c r="U13" s="1212"/>
      <c r="V13" s="1212"/>
      <c r="W13" s="1212"/>
      <c r="X13" s="1212"/>
      <c r="Y13" s="70"/>
    </row>
    <row r="14" spans="1:27" ht="15" hidden="1" customHeight="1">
      <c r="A14" s="40"/>
      <c r="B14" s="75"/>
      <c r="C14" s="74"/>
      <c r="D14" s="57"/>
      <c r="E14" s="1212"/>
      <c r="F14" s="1212"/>
      <c r="G14" s="1212"/>
      <c r="H14" s="1212"/>
      <c r="I14" s="1212"/>
      <c r="J14" s="1212"/>
      <c r="K14" s="1212"/>
      <c r="L14" s="1212"/>
      <c r="M14" s="1212"/>
      <c r="N14" s="1212"/>
      <c r="O14" s="1212"/>
      <c r="P14" s="1212"/>
      <c r="Q14" s="1212"/>
      <c r="R14" s="1212"/>
      <c r="S14" s="1212"/>
      <c r="T14" s="1212"/>
      <c r="U14" s="1212"/>
      <c r="V14" s="1212"/>
      <c r="W14" s="1212"/>
      <c r="X14" s="1212"/>
      <c r="Y14" s="56"/>
    </row>
    <row r="15" spans="1:27" ht="15" hidden="1">
      <c r="A15" s="40"/>
      <c r="B15" s="75"/>
      <c r="C15" s="74"/>
      <c r="D15" s="57"/>
      <c r="E15" s="1212"/>
      <c r="F15" s="1212"/>
      <c r="G15" s="1212"/>
      <c r="H15" s="1212"/>
      <c r="I15" s="1212"/>
      <c r="J15" s="1212"/>
      <c r="K15" s="1212"/>
      <c r="L15" s="1212"/>
      <c r="M15" s="1212"/>
      <c r="N15" s="1212"/>
      <c r="O15" s="1212"/>
      <c r="P15" s="1212"/>
      <c r="Q15" s="1212"/>
      <c r="R15" s="1212"/>
      <c r="S15" s="1212"/>
      <c r="T15" s="1212"/>
      <c r="U15" s="1212"/>
      <c r="V15" s="1212"/>
      <c r="W15" s="1212"/>
      <c r="X15" s="1212"/>
      <c r="Y15" s="56"/>
    </row>
    <row r="16" spans="1:27" ht="15" hidden="1">
      <c r="A16" s="40"/>
      <c r="B16" s="75"/>
      <c r="C16" s="74"/>
      <c r="D16" s="57"/>
      <c r="E16" s="1212"/>
      <c r="F16" s="1212"/>
      <c r="G16" s="1212"/>
      <c r="H16" s="1212"/>
      <c r="I16" s="1212"/>
      <c r="J16" s="1212"/>
      <c r="K16" s="1212"/>
      <c r="L16" s="1212"/>
      <c r="M16" s="1212"/>
      <c r="N16" s="1212"/>
      <c r="O16" s="1212"/>
      <c r="P16" s="1212"/>
      <c r="Q16" s="1212"/>
      <c r="R16" s="1212"/>
      <c r="S16" s="1212"/>
      <c r="T16" s="1212"/>
      <c r="U16" s="1212"/>
      <c r="V16" s="1212"/>
      <c r="W16" s="1212"/>
      <c r="X16" s="1212"/>
      <c r="Y16" s="56"/>
    </row>
    <row r="17" spans="1:25" ht="15" hidden="1" customHeight="1">
      <c r="A17" s="40"/>
      <c r="B17" s="75"/>
      <c r="C17" s="74"/>
      <c r="D17" s="57"/>
      <c r="E17" s="1212"/>
      <c r="F17" s="1212"/>
      <c r="G17" s="1212"/>
      <c r="H17" s="1212"/>
      <c r="I17" s="1212"/>
      <c r="J17" s="1212"/>
      <c r="K17" s="1212"/>
      <c r="L17" s="1212"/>
      <c r="M17" s="1212"/>
      <c r="N17" s="1212"/>
      <c r="O17" s="1212"/>
      <c r="P17" s="1212"/>
      <c r="Q17" s="1212"/>
      <c r="R17" s="1212"/>
      <c r="S17" s="1212"/>
      <c r="T17" s="1212"/>
      <c r="U17" s="1212"/>
      <c r="V17" s="1212"/>
      <c r="W17" s="1212"/>
      <c r="X17" s="1212"/>
      <c r="Y17" s="56"/>
    </row>
    <row r="18" spans="1:25" ht="15" hidden="1">
      <c r="A18" s="40"/>
      <c r="B18" s="75"/>
      <c r="C18" s="74"/>
      <c r="D18" s="57"/>
      <c r="E18" s="1212"/>
      <c r="F18" s="1212"/>
      <c r="G18" s="1212"/>
      <c r="H18" s="1212"/>
      <c r="I18" s="1212"/>
      <c r="J18" s="1212"/>
      <c r="K18" s="1212"/>
      <c r="L18" s="1212"/>
      <c r="M18" s="1212"/>
      <c r="N18" s="1212"/>
      <c r="O18" s="1212"/>
      <c r="P18" s="1212"/>
      <c r="Q18" s="1212"/>
      <c r="R18" s="1212"/>
      <c r="S18" s="1212"/>
      <c r="T18" s="1212"/>
      <c r="U18" s="1212"/>
      <c r="V18" s="1212"/>
      <c r="W18" s="1212"/>
      <c r="X18" s="1212"/>
      <c r="Y18" s="56"/>
    </row>
    <row r="19" spans="1:25" ht="59.25" hidden="1" customHeight="1">
      <c r="A19" s="40"/>
      <c r="B19" s="75"/>
      <c r="C19" s="74"/>
      <c r="D19" s="63"/>
      <c r="E19" s="1212"/>
      <c r="F19" s="1212"/>
      <c r="G19" s="1212"/>
      <c r="H19" s="1212"/>
      <c r="I19" s="1212"/>
      <c r="J19" s="1212"/>
      <c r="K19" s="1212"/>
      <c r="L19" s="1212"/>
      <c r="M19" s="1212"/>
      <c r="N19" s="1212"/>
      <c r="O19" s="1212"/>
      <c r="P19" s="1212"/>
      <c r="Q19" s="1212"/>
      <c r="R19" s="1212"/>
      <c r="S19" s="1212"/>
      <c r="T19" s="1212"/>
      <c r="U19" s="1212"/>
      <c r="V19" s="1212"/>
      <c r="W19" s="1212"/>
      <c r="X19" s="1212"/>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7" t="s">
        <v>253</v>
      </c>
      <c r="G21" s="1218"/>
      <c r="H21" s="1218"/>
      <c r="I21" s="1218"/>
      <c r="J21" s="1218"/>
      <c r="K21" s="1218"/>
      <c r="L21" s="1218"/>
      <c r="M21" s="1218"/>
      <c r="N21" s="57"/>
      <c r="O21" s="68" t="s">
        <v>236</v>
      </c>
      <c r="P21" s="1219" t="s">
        <v>237</v>
      </c>
      <c r="Q21" s="1220"/>
      <c r="R21" s="1220"/>
      <c r="S21" s="1220"/>
      <c r="T21" s="1220"/>
      <c r="U21" s="1220"/>
      <c r="V21" s="1220"/>
      <c r="W21" s="1220"/>
      <c r="X21" s="1220"/>
      <c r="Y21" s="56"/>
    </row>
    <row r="22" spans="1:25" ht="14.25" hidden="1" customHeight="1">
      <c r="A22" s="40"/>
      <c r="B22" s="75"/>
      <c r="C22" s="74"/>
      <c r="D22" s="58"/>
      <c r="E22" s="89" t="s">
        <v>236</v>
      </c>
      <c r="F22" s="1217" t="s">
        <v>239</v>
      </c>
      <c r="G22" s="1218"/>
      <c r="H22" s="1218"/>
      <c r="I22" s="1218"/>
      <c r="J22" s="1218"/>
      <c r="K22" s="1218"/>
      <c r="L22" s="1218"/>
      <c r="M22" s="1218"/>
      <c r="N22" s="57"/>
      <c r="O22" s="71" t="s">
        <v>236</v>
      </c>
      <c r="P22" s="1219" t="s">
        <v>565</v>
      </c>
      <c r="Q22" s="1220"/>
      <c r="R22" s="1220"/>
      <c r="S22" s="1220"/>
      <c r="T22" s="1220"/>
      <c r="U22" s="1220"/>
      <c r="V22" s="1220"/>
      <c r="W22" s="1220"/>
      <c r="X22" s="1220"/>
      <c r="Y22" s="56"/>
    </row>
    <row r="23" spans="1:25" ht="27" hidden="1" customHeight="1">
      <c r="A23" s="40"/>
      <c r="B23" s="75"/>
      <c r="C23" s="74"/>
      <c r="D23" s="58"/>
      <c r="E23" s="57"/>
      <c r="F23" s="57"/>
      <c r="G23" s="57"/>
      <c r="H23" s="57"/>
      <c r="I23" s="57"/>
      <c r="J23" s="57"/>
      <c r="K23" s="57"/>
      <c r="L23" s="57"/>
      <c r="M23" s="57"/>
      <c r="N23" s="57"/>
      <c r="O23" s="57"/>
      <c r="P23" s="1213"/>
      <c r="Q23" s="1213"/>
      <c r="R23" s="1213"/>
      <c r="S23" s="1213"/>
      <c r="T23" s="1213"/>
      <c r="U23" s="1213"/>
      <c r="V23" s="1213"/>
      <c r="W23" s="1213"/>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6" t="s">
        <v>392</v>
      </c>
      <c r="F35" s="1216"/>
      <c r="G35" s="1216"/>
      <c r="H35" s="1216"/>
      <c r="I35" s="1216"/>
      <c r="J35" s="1216"/>
      <c r="K35" s="1216"/>
      <c r="L35" s="1216"/>
      <c r="M35" s="1216"/>
      <c r="N35" s="1216"/>
      <c r="O35" s="1216"/>
      <c r="P35" s="1216"/>
      <c r="Q35" s="1216"/>
      <c r="R35" s="1216"/>
      <c r="S35" s="1216"/>
      <c r="T35" s="1216"/>
      <c r="U35" s="1216"/>
      <c r="V35" s="1216"/>
      <c r="W35" s="1216"/>
      <c r="X35" s="1216"/>
      <c r="Y35" s="56"/>
    </row>
    <row r="36" spans="1:25" ht="38.25" hidden="1" customHeight="1">
      <c r="A36" s="40"/>
      <c r="B36" s="75"/>
      <c r="C36" s="74"/>
      <c r="D36" s="58"/>
      <c r="E36" s="1216"/>
      <c r="F36" s="1216"/>
      <c r="G36" s="1216"/>
      <c r="H36" s="1216"/>
      <c r="I36" s="1216"/>
      <c r="J36" s="1216"/>
      <c r="K36" s="1216"/>
      <c r="L36" s="1216"/>
      <c r="M36" s="1216"/>
      <c r="N36" s="1216"/>
      <c r="O36" s="1216"/>
      <c r="P36" s="1216"/>
      <c r="Q36" s="1216"/>
      <c r="R36" s="1216"/>
      <c r="S36" s="1216"/>
      <c r="T36" s="1216"/>
      <c r="U36" s="1216"/>
      <c r="V36" s="1216"/>
      <c r="W36" s="1216"/>
      <c r="X36" s="1216"/>
      <c r="Y36" s="56"/>
    </row>
    <row r="37" spans="1:25" ht="9.75" hidden="1" customHeight="1">
      <c r="A37" s="40"/>
      <c r="B37" s="75"/>
      <c r="C37" s="74"/>
      <c r="D37" s="58"/>
      <c r="E37" s="1216"/>
      <c r="F37" s="1216"/>
      <c r="G37" s="1216"/>
      <c r="H37" s="1216"/>
      <c r="I37" s="1216"/>
      <c r="J37" s="1216"/>
      <c r="K37" s="1216"/>
      <c r="L37" s="1216"/>
      <c r="M37" s="1216"/>
      <c r="N37" s="1216"/>
      <c r="O37" s="1216"/>
      <c r="P37" s="1216"/>
      <c r="Q37" s="1216"/>
      <c r="R37" s="1216"/>
      <c r="S37" s="1216"/>
      <c r="T37" s="1216"/>
      <c r="U37" s="1216"/>
      <c r="V37" s="1216"/>
      <c r="W37" s="1216"/>
      <c r="X37" s="1216"/>
      <c r="Y37" s="56"/>
    </row>
    <row r="38" spans="1:25" ht="51" hidden="1" customHeight="1">
      <c r="A38" s="40"/>
      <c r="B38" s="75"/>
      <c r="C38" s="74"/>
      <c r="D38" s="58"/>
      <c r="E38" s="1216"/>
      <c r="F38" s="1216"/>
      <c r="G38" s="1216"/>
      <c r="H38" s="1216"/>
      <c r="I38" s="1216"/>
      <c r="J38" s="1216"/>
      <c r="K38" s="1216"/>
      <c r="L38" s="1216"/>
      <c r="M38" s="1216"/>
      <c r="N38" s="1216"/>
      <c r="O38" s="1216"/>
      <c r="P38" s="1216"/>
      <c r="Q38" s="1216"/>
      <c r="R38" s="1216"/>
      <c r="S38" s="1216"/>
      <c r="T38" s="1216"/>
      <c r="U38" s="1216"/>
      <c r="V38" s="1216"/>
      <c r="W38" s="1216"/>
      <c r="X38" s="1216"/>
      <c r="Y38" s="56"/>
    </row>
    <row r="39" spans="1:25" ht="15" hidden="1" customHeight="1">
      <c r="A39" s="40"/>
      <c r="B39" s="75"/>
      <c r="C39" s="74"/>
      <c r="D39" s="58"/>
      <c r="E39" s="1216"/>
      <c r="F39" s="1216"/>
      <c r="G39" s="1216"/>
      <c r="H39" s="1216"/>
      <c r="I39" s="1216"/>
      <c r="J39" s="1216"/>
      <c r="K39" s="1216"/>
      <c r="L39" s="1216"/>
      <c r="M39" s="1216"/>
      <c r="N39" s="1216"/>
      <c r="O39" s="1216"/>
      <c r="P39" s="1216"/>
      <c r="Q39" s="1216"/>
      <c r="R39" s="1216"/>
      <c r="S39" s="1216"/>
      <c r="T39" s="1216"/>
      <c r="U39" s="1216"/>
      <c r="V39" s="1216"/>
      <c r="W39" s="1216"/>
      <c r="X39" s="1216"/>
      <c r="Y39" s="56"/>
    </row>
    <row r="40" spans="1:25" ht="12" hidden="1" customHeight="1">
      <c r="A40" s="40"/>
      <c r="B40" s="75"/>
      <c r="C40" s="74"/>
      <c r="D40" s="58"/>
      <c r="E40" s="1202"/>
      <c r="F40" s="1203"/>
      <c r="G40" s="1203"/>
      <c r="H40" s="1203"/>
      <c r="I40" s="1203"/>
      <c r="J40" s="1203"/>
      <c r="K40" s="1203"/>
      <c r="L40" s="1203"/>
      <c r="M40" s="1203"/>
      <c r="N40" s="1203"/>
      <c r="O40" s="1203"/>
      <c r="P40" s="1203"/>
      <c r="Q40" s="1203"/>
      <c r="R40" s="1203"/>
      <c r="S40" s="1203"/>
      <c r="T40" s="1203"/>
      <c r="U40" s="1203"/>
      <c r="V40" s="1203"/>
      <c r="W40" s="1203"/>
      <c r="X40" s="1203"/>
      <c r="Y40" s="56"/>
    </row>
    <row r="41" spans="1:25" ht="38.25" hidden="1" customHeight="1">
      <c r="A41" s="40"/>
      <c r="B41" s="75"/>
      <c r="C41" s="74"/>
      <c r="D41" s="58"/>
      <c r="E41" s="1216"/>
      <c r="F41" s="1216"/>
      <c r="G41" s="1216"/>
      <c r="H41" s="1216"/>
      <c r="I41" s="1216"/>
      <c r="J41" s="1216"/>
      <c r="K41" s="1216"/>
      <c r="L41" s="1216"/>
      <c r="M41" s="1216"/>
      <c r="N41" s="1216"/>
      <c r="O41" s="1216"/>
      <c r="P41" s="1216"/>
      <c r="Q41" s="1216"/>
      <c r="R41" s="1216"/>
      <c r="S41" s="1216"/>
      <c r="T41" s="1216"/>
      <c r="U41" s="1216"/>
      <c r="V41" s="1216"/>
      <c r="W41" s="1216"/>
      <c r="X41" s="1216"/>
      <c r="Y41" s="56"/>
    </row>
    <row r="42" spans="1:25" ht="15" hidden="1">
      <c r="A42" s="40"/>
      <c r="B42" s="75"/>
      <c r="C42" s="74"/>
      <c r="D42" s="58"/>
      <c r="E42" s="1216"/>
      <c r="F42" s="1216"/>
      <c r="G42" s="1216"/>
      <c r="H42" s="1216"/>
      <c r="I42" s="1216"/>
      <c r="J42" s="1216"/>
      <c r="K42" s="1216"/>
      <c r="L42" s="1216"/>
      <c r="M42" s="1216"/>
      <c r="N42" s="1216"/>
      <c r="O42" s="1216"/>
      <c r="P42" s="1216"/>
      <c r="Q42" s="1216"/>
      <c r="R42" s="1216"/>
      <c r="S42" s="1216"/>
      <c r="T42" s="1216"/>
      <c r="U42" s="1216"/>
      <c r="V42" s="1216"/>
      <c r="W42" s="1216"/>
      <c r="X42" s="1216"/>
      <c r="Y42" s="56"/>
    </row>
    <row r="43" spans="1:25" ht="15" hidden="1">
      <c r="A43" s="40"/>
      <c r="B43" s="75"/>
      <c r="C43" s="74"/>
      <c r="D43" s="58"/>
      <c r="E43" s="1216"/>
      <c r="F43" s="1216"/>
      <c r="G43" s="1216"/>
      <c r="H43" s="1216"/>
      <c r="I43" s="1216"/>
      <c r="J43" s="1216"/>
      <c r="K43" s="1216"/>
      <c r="L43" s="1216"/>
      <c r="M43" s="1216"/>
      <c r="N43" s="1216"/>
      <c r="O43" s="1216"/>
      <c r="P43" s="1216"/>
      <c r="Q43" s="1216"/>
      <c r="R43" s="1216"/>
      <c r="S43" s="1216"/>
      <c r="T43" s="1216"/>
      <c r="U43" s="1216"/>
      <c r="V43" s="1216"/>
      <c r="W43" s="1216"/>
      <c r="X43" s="1216"/>
      <c r="Y43" s="56"/>
    </row>
    <row r="44" spans="1:25" ht="33.75" hidden="1" customHeight="1">
      <c r="A44" s="40"/>
      <c r="B44" s="75"/>
      <c r="C44" s="74"/>
      <c r="D44" s="63"/>
      <c r="E44" s="1216"/>
      <c r="F44" s="1216"/>
      <c r="G44" s="1216"/>
      <c r="H44" s="1216"/>
      <c r="I44" s="1216"/>
      <c r="J44" s="1216"/>
      <c r="K44" s="1216"/>
      <c r="L44" s="1216"/>
      <c r="M44" s="1216"/>
      <c r="N44" s="1216"/>
      <c r="O44" s="1216"/>
      <c r="P44" s="1216"/>
      <c r="Q44" s="1216"/>
      <c r="R44" s="1216"/>
      <c r="S44" s="1216"/>
      <c r="T44" s="1216"/>
      <c r="U44" s="1216"/>
      <c r="V44" s="1216"/>
      <c r="W44" s="1216"/>
      <c r="X44" s="1216"/>
      <c r="Y44" s="56"/>
    </row>
    <row r="45" spans="1:25" ht="15" hidden="1">
      <c r="A45" s="40"/>
      <c r="B45" s="75"/>
      <c r="C45" s="74"/>
      <c r="D45" s="63"/>
      <c r="E45" s="1216"/>
      <c r="F45" s="1216"/>
      <c r="G45" s="1216"/>
      <c r="H45" s="1216"/>
      <c r="I45" s="1216"/>
      <c r="J45" s="1216"/>
      <c r="K45" s="1216"/>
      <c r="L45" s="1216"/>
      <c r="M45" s="1216"/>
      <c r="N45" s="1216"/>
      <c r="O45" s="1216"/>
      <c r="P45" s="1216"/>
      <c r="Q45" s="1216"/>
      <c r="R45" s="1216"/>
      <c r="S45" s="1216"/>
      <c r="T45" s="1216"/>
      <c r="U45" s="1216"/>
      <c r="V45" s="1216"/>
      <c r="W45" s="1216"/>
      <c r="X45" s="1216"/>
      <c r="Y45" s="56"/>
    </row>
    <row r="46" spans="1:25" ht="24" hidden="1" customHeight="1">
      <c r="A46" s="40"/>
      <c r="B46" s="75"/>
      <c r="C46" s="74"/>
      <c r="D46" s="58"/>
      <c r="E46" s="1204" t="s">
        <v>235</v>
      </c>
      <c r="F46" s="1204"/>
      <c r="G46" s="1204"/>
      <c r="H46" s="1204"/>
      <c r="I46" s="1204"/>
      <c r="J46" s="1204"/>
      <c r="K46" s="1204"/>
      <c r="L46" s="1204"/>
      <c r="M46" s="1204"/>
      <c r="N46" s="1204"/>
      <c r="O46" s="1204"/>
      <c r="P46" s="1204"/>
      <c r="Q46" s="1204"/>
      <c r="R46" s="1204"/>
      <c r="S46" s="1204"/>
      <c r="T46" s="1204"/>
      <c r="U46" s="1204"/>
      <c r="V46" s="1204"/>
      <c r="W46" s="1204"/>
      <c r="X46" s="1204"/>
      <c r="Y46" s="56"/>
    </row>
    <row r="47" spans="1:25" ht="37.5" hidden="1" customHeight="1">
      <c r="A47" s="40"/>
      <c r="B47" s="75"/>
      <c r="C47" s="74"/>
      <c r="D47" s="58"/>
      <c r="E47" s="1204"/>
      <c r="F47" s="1204"/>
      <c r="G47" s="1204"/>
      <c r="H47" s="1204"/>
      <c r="I47" s="1204"/>
      <c r="J47" s="1204"/>
      <c r="K47" s="1204"/>
      <c r="L47" s="1204"/>
      <c r="M47" s="1204"/>
      <c r="N47" s="1204"/>
      <c r="O47" s="1204"/>
      <c r="P47" s="1204"/>
      <c r="Q47" s="1204"/>
      <c r="R47" s="1204"/>
      <c r="S47" s="1204"/>
      <c r="T47" s="1204"/>
      <c r="U47" s="1204"/>
      <c r="V47" s="1204"/>
      <c r="W47" s="1204"/>
      <c r="X47" s="1204"/>
      <c r="Y47" s="56"/>
    </row>
    <row r="48" spans="1:25" ht="24" hidden="1" customHeight="1">
      <c r="A48" s="40"/>
      <c r="B48" s="75"/>
      <c r="C48" s="74"/>
      <c r="D48" s="58"/>
      <c r="E48" s="1204"/>
      <c r="F48" s="1204"/>
      <c r="G48" s="1204"/>
      <c r="H48" s="1204"/>
      <c r="I48" s="1204"/>
      <c r="J48" s="1204"/>
      <c r="K48" s="1204"/>
      <c r="L48" s="1204"/>
      <c r="M48" s="1204"/>
      <c r="N48" s="1204"/>
      <c r="O48" s="1204"/>
      <c r="P48" s="1204"/>
      <c r="Q48" s="1204"/>
      <c r="R48" s="1204"/>
      <c r="S48" s="1204"/>
      <c r="T48" s="1204"/>
      <c r="U48" s="1204"/>
      <c r="V48" s="1204"/>
      <c r="W48" s="1204"/>
      <c r="X48" s="1204"/>
      <c r="Y48" s="56"/>
    </row>
    <row r="49" spans="1:25" ht="51" hidden="1" customHeight="1">
      <c r="A49" s="40"/>
      <c r="B49" s="75"/>
      <c r="C49" s="74"/>
      <c r="D49" s="58"/>
      <c r="E49" s="1204"/>
      <c r="F49" s="1204"/>
      <c r="G49" s="1204"/>
      <c r="H49" s="1204"/>
      <c r="I49" s="1204"/>
      <c r="J49" s="1204"/>
      <c r="K49" s="1204"/>
      <c r="L49" s="1204"/>
      <c r="M49" s="1204"/>
      <c r="N49" s="1204"/>
      <c r="O49" s="1204"/>
      <c r="P49" s="1204"/>
      <c r="Q49" s="1204"/>
      <c r="R49" s="1204"/>
      <c r="S49" s="1204"/>
      <c r="T49" s="1204"/>
      <c r="U49" s="1204"/>
      <c r="V49" s="1204"/>
      <c r="W49" s="1204"/>
      <c r="X49" s="1204"/>
      <c r="Y49" s="56"/>
    </row>
    <row r="50" spans="1:25" ht="15" hidden="1">
      <c r="A50" s="40"/>
      <c r="B50" s="75"/>
      <c r="C50" s="74"/>
      <c r="D50" s="58"/>
      <c r="E50" s="1204"/>
      <c r="F50" s="1204"/>
      <c r="G50" s="1204"/>
      <c r="H50" s="1204"/>
      <c r="I50" s="1204"/>
      <c r="J50" s="1204"/>
      <c r="K50" s="1204"/>
      <c r="L50" s="1204"/>
      <c r="M50" s="1204"/>
      <c r="N50" s="1204"/>
      <c r="O50" s="1204"/>
      <c r="P50" s="1204"/>
      <c r="Q50" s="1204"/>
      <c r="R50" s="1204"/>
      <c r="S50" s="1204"/>
      <c r="T50" s="1204"/>
      <c r="U50" s="1204"/>
      <c r="V50" s="1204"/>
      <c r="W50" s="1204"/>
      <c r="X50" s="1204"/>
      <c r="Y50" s="56"/>
    </row>
    <row r="51" spans="1:25" ht="15" hidden="1">
      <c r="A51" s="40"/>
      <c r="B51" s="75"/>
      <c r="C51" s="74"/>
      <c r="D51" s="58"/>
      <c r="E51" s="1204"/>
      <c r="F51" s="1204"/>
      <c r="G51" s="1204"/>
      <c r="H51" s="1204"/>
      <c r="I51" s="1204"/>
      <c r="J51" s="1204"/>
      <c r="K51" s="1204"/>
      <c r="L51" s="1204"/>
      <c r="M51" s="1204"/>
      <c r="N51" s="1204"/>
      <c r="O51" s="1204"/>
      <c r="P51" s="1204"/>
      <c r="Q51" s="1204"/>
      <c r="R51" s="1204"/>
      <c r="S51" s="1204"/>
      <c r="T51" s="1204"/>
      <c r="U51" s="1204"/>
      <c r="V51" s="1204"/>
      <c r="W51" s="1204"/>
      <c r="X51" s="1204"/>
      <c r="Y51" s="56"/>
    </row>
    <row r="52" spans="1:25" ht="15" hidden="1">
      <c r="A52" s="40"/>
      <c r="B52" s="75"/>
      <c r="C52" s="74"/>
      <c r="D52" s="58"/>
      <c r="E52" s="1204"/>
      <c r="F52" s="1204"/>
      <c r="G52" s="1204"/>
      <c r="H52" s="1204"/>
      <c r="I52" s="1204"/>
      <c r="J52" s="1204"/>
      <c r="K52" s="1204"/>
      <c r="L52" s="1204"/>
      <c r="M52" s="1204"/>
      <c r="N52" s="1204"/>
      <c r="O52" s="1204"/>
      <c r="P52" s="1204"/>
      <c r="Q52" s="1204"/>
      <c r="R52" s="1204"/>
      <c r="S52" s="1204"/>
      <c r="T52" s="1204"/>
      <c r="U52" s="1204"/>
      <c r="V52" s="1204"/>
      <c r="W52" s="1204"/>
      <c r="X52" s="1204"/>
      <c r="Y52" s="56"/>
    </row>
    <row r="53" spans="1:25" ht="15" hidden="1">
      <c r="A53" s="40"/>
      <c r="B53" s="75"/>
      <c r="C53" s="74"/>
      <c r="D53" s="58"/>
      <c r="E53" s="1204"/>
      <c r="F53" s="1204"/>
      <c r="G53" s="1204"/>
      <c r="H53" s="1204"/>
      <c r="I53" s="1204"/>
      <c r="J53" s="1204"/>
      <c r="K53" s="1204"/>
      <c r="L53" s="1204"/>
      <c r="M53" s="1204"/>
      <c r="N53" s="1204"/>
      <c r="O53" s="1204"/>
      <c r="P53" s="1204"/>
      <c r="Q53" s="1204"/>
      <c r="R53" s="1204"/>
      <c r="S53" s="1204"/>
      <c r="T53" s="1204"/>
      <c r="U53" s="1204"/>
      <c r="V53" s="1204"/>
      <c r="W53" s="1204"/>
      <c r="X53" s="1204"/>
      <c r="Y53" s="56"/>
    </row>
    <row r="54" spans="1:25" ht="15" hidden="1">
      <c r="A54" s="40"/>
      <c r="B54" s="75"/>
      <c r="C54" s="74"/>
      <c r="D54" s="58"/>
      <c r="E54" s="1204"/>
      <c r="F54" s="1204"/>
      <c r="G54" s="1204"/>
      <c r="H54" s="1204"/>
      <c r="I54" s="1204"/>
      <c r="J54" s="1204"/>
      <c r="K54" s="1204"/>
      <c r="L54" s="1204"/>
      <c r="M54" s="1204"/>
      <c r="N54" s="1204"/>
      <c r="O54" s="1204"/>
      <c r="P54" s="1204"/>
      <c r="Q54" s="1204"/>
      <c r="R54" s="1204"/>
      <c r="S54" s="1204"/>
      <c r="T54" s="1204"/>
      <c r="U54" s="1204"/>
      <c r="V54" s="1204"/>
      <c r="W54" s="1204"/>
      <c r="X54" s="1204"/>
      <c r="Y54" s="56"/>
    </row>
    <row r="55" spans="1:25" ht="15" hidden="1">
      <c r="A55" s="40"/>
      <c r="B55" s="75"/>
      <c r="C55" s="74"/>
      <c r="D55" s="58"/>
      <c r="E55" s="1204"/>
      <c r="F55" s="1204"/>
      <c r="G55" s="1204"/>
      <c r="H55" s="1204"/>
      <c r="I55" s="1204"/>
      <c r="J55" s="1204"/>
      <c r="K55" s="1204"/>
      <c r="L55" s="1204"/>
      <c r="M55" s="1204"/>
      <c r="N55" s="1204"/>
      <c r="O55" s="1204"/>
      <c r="P55" s="1204"/>
      <c r="Q55" s="1204"/>
      <c r="R55" s="1204"/>
      <c r="S55" s="1204"/>
      <c r="T55" s="1204"/>
      <c r="U55" s="1204"/>
      <c r="V55" s="1204"/>
      <c r="W55" s="1204"/>
      <c r="X55" s="1204"/>
      <c r="Y55" s="56"/>
    </row>
    <row r="56" spans="1:25" ht="25.5" hidden="1" customHeight="1">
      <c r="A56" s="40"/>
      <c r="B56" s="75"/>
      <c r="C56" s="74"/>
      <c r="D56" s="63"/>
      <c r="E56" s="1204"/>
      <c r="F56" s="1204"/>
      <c r="G56" s="1204"/>
      <c r="H56" s="1204"/>
      <c r="I56" s="1204"/>
      <c r="J56" s="1204"/>
      <c r="K56" s="1204"/>
      <c r="L56" s="1204"/>
      <c r="M56" s="1204"/>
      <c r="N56" s="1204"/>
      <c r="O56" s="1204"/>
      <c r="P56" s="1204"/>
      <c r="Q56" s="1204"/>
      <c r="R56" s="1204"/>
      <c r="S56" s="1204"/>
      <c r="T56" s="1204"/>
      <c r="U56" s="1204"/>
      <c r="V56" s="1204"/>
      <c r="W56" s="1204"/>
      <c r="X56" s="1204"/>
      <c r="Y56" s="56"/>
    </row>
    <row r="57" spans="1:25" ht="15" hidden="1">
      <c r="A57" s="40"/>
      <c r="B57" s="75"/>
      <c r="C57" s="74"/>
      <c r="D57" s="63"/>
      <c r="E57" s="1204"/>
      <c r="F57" s="1204"/>
      <c r="G57" s="1204"/>
      <c r="H57" s="1204"/>
      <c r="I57" s="1204"/>
      <c r="J57" s="1204"/>
      <c r="K57" s="1204"/>
      <c r="L57" s="1204"/>
      <c r="M57" s="1204"/>
      <c r="N57" s="1204"/>
      <c r="O57" s="1204"/>
      <c r="P57" s="1204"/>
      <c r="Q57" s="1204"/>
      <c r="R57" s="1204"/>
      <c r="S57" s="1204"/>
      <c r="T57" s="1204"/>
      <c r="U57" s="1204"/>
      <c r="V57" s="1204"/>
      <c r="W57" s="1204"/>
      <c r="X57" s="1204"/>
      <c r="Y57" s="56"/>
    </row>
    <row r="58" spans="1:25" ht="15" hidden="1" customHeight="1">
      <c r="A58" s="40"/>
      <c r="B58" s="75"/>
      <c r="C58" s="74"/>
      <c r="D58" s="58"/>
      <c r="E58" s="1205" t="s">
        <v>393</v>
      </c>
      <c r="F58" s="1205"/>
      <c r="G58" s="1205"/>
      <c r="H58" s="1205"/>
      <c r="I58" s="1205"/>
      <c r="J58" s="1205"/>
      <c r="K58" s="1205"/>
      <c r="L58" s="1205"/>
      <c r="M58" s="1205"/>
      <c r="N58" s="1205"/>
      <c r="O58" s="1205"/>
      <c r="P58" s="1205"/>
      <c r="Q58" s="1205"/>
      <c r="R58" s="1205"/>
      <c r="S58" s="1205"/>
      <c r="T58" s="1205"/>
      <c r="U58" s="1205"/>
      <c r="V58" s="223"/>
      <c r="W58" s="223"/>
      <c r="X58" s="223"/>
      <c r="Y58" s="56"/>
    </row>
    <row r="59" spans="1:25" ht="15" hidden="1" customHeight="1">
      <c r="A59" s="40"/>
      <c r="B59" s="75"/>
      <c r="C59" s="74"/>
      <c r="D59" s="58"/>
      <c r="E59" s="1207"/>
      <c r="F59" s="1207"/>
      <c r="G59" s="1207"/>
      <c r="H59" s="1202"/>
      <c r="I59" s="1203"/>
      <c r="J59" s="1203"/>
      <c r="K59" s="1203"/>
      <c r="L59" s="1203"/>
      <c r="M59" s="1203"/>
      <c r="N59" s="1203"/>
      <c r="O59" s="1203"/>
      <c r="P59" s="1203"/>
      <c r="Q59" s="1203"/>
      <c r="R59" s="1203"/>
      <c r="S59" s="1203"/>
      <c r="T59" s="1203"/>
      <c r="U59" s="1203"/>
      <c r="V59" s="1203"/>
      <c r="W59" s="1203"/>
      <c r="X59" s="1203"/>
      <c r="Y59" s="56"/>
    </row>
    <row r="60" spans="1:25" ht="15" hidden="1" customHeight="1">
      <c r="A60" s="40"/>
      <c r="B60" s="75"/>
      <c r="C60" s="74"/>
      <c r="D60" s="58"/>
      <c r="E60" s="1206"/>
      <c r="F60" s="1206"/>
      <c r="G60" s="1206"/>
      <c r="H60" s="1201"/>
      <c r="I60" s="1201"/>
      <c r="J60" s="1201"/>
      <c r="K60" s="1201"/>
      <c r="L60" s="1201"/>
      <c r="M60" s="1201"/>
      <c r="N60" s="1201"/>
      <c r="O60" s="1201"/>
      <c r="P60" s="1201"/>
      <c r="Q60" s="1201"/>
      <c r="R60" s="1201"/>
      <c r="S60" s="1201"/>
      <c r="T60" s="1201"/>
      <c r="U60" s="1201"/>
      <c r="V60" s="1201"/>
      <c r="W60" s="1201"/>
      <c r="X60" s="1201"/>
      <c r="Y60" s="56"/>
    </row>
    <row r="61" spans="1:25" ht="15" hidden="1">
      <c r="A61" s="40"/>
      <c r="B61" s="75"/>
      <c r="C61" s="74"/>
      <c r="D61" s="58"/>
      <c r="E61" s="67"/>
      <c r="F61" s="65"/>
      <c r="G61" s="66"/>
      <c r="H61" s="1201"/>
      <c r="I61" s="1201"/>
      <c r="J61" s="1201"/>
      <c r="K61" s="1201"/>
      <c r="L61" s="1201"/>
      <c r="M61" s="1201"/>
      <c r="N61" s="1201"/>
      <c r="O61" s="1201"/>
      <c r="P61" s="1201"/>
      <c r="Q61" s="1201"/>
      <c r="R61" s="1201"/>
      <c r="S61" s="1201"/>
      <c r="T61" s="1201"/>
      <c r="U61" s="1201"/>
      <c r="V61" s="1201"/>
      <c r="W61" s="1201"/>
      <c r="X61" s="1201"/>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c r="A70" s="40"/>
      <c r="B70" s="75"/>
      <c r="C70" s="74"/>
      <c r="D70" s="58"/>
      <c r="E70" s="1205" t="s">
        <v>394</v>
      </c>
      <c r="F70" s="1205"/>
      <c r="G70" s="1205"/>
      <c r="H70" s="1205"/>
      <c r="I70" s="1205"/>
      <c r="J70" s="1205"/>
      <c r="K70" s="1205"/>
      <c r="L70" s="1205"/>
      <c r="M70" s="1205"/>
      <c r="N70" s="1205"/>
      <c r="O70" s="1205"/>
      <c r="P70" s="1205"/>
      <c r="Q70" s="1205"/>
      <c r="R70" s="1205"/>
      <c r="S70" s="1205"/>
      <c r="T70" s="1205"/>
      <c r="U70" s="418"/>
      <c r="V70" s="418"/>
      <c r="W70" s="418"/>
      <c r="X70" s="418"/>
      <c r="Y70" s="56"/>
    </row>
    <row r="71" spans="1:25" ht="15">
      <c r="A71" s="40"/>
      <c r="B71" s="75"/>
      <c r="C71" s="74"/>
      <c r="D71" s="58"/>
      <c r="E71" s="1205" t="s">
        <v>564</v>
      </c>
      <c r="F71" s="1205"/>
      <c r="G71" s="1205"/>
      <c r="H71" s="1205"/>
      <c r="I71" s="1205"/>
      <c r="J71" s="1205"/>
      <c r="K71" s="1205"/>
      <c r="L71" s="1205"/>
      <c r="M71" s="1205"/>
      <c r="N71" s="1205"/>
      <c r="O71" s="1205"/>
      <c r="P71" s="1205"/>
      <c r="Q71" s="1205"/>
      <c r="R71" s="1205"/>
      <c r="S71" s="1205"/>
      <c r="T71" s="1205"/>
      <c r="U71" s="419"/>
      <c r="V71" s="419"/>
      <c r="W71" s="419"/>
      <c r="X71" s="419"/>
      <c r="Y71" s="56"/>
    </row>
    <row r="72" spans="1:25" ht="40.5"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customHeight="1">
      <c r="A80" s="40"/>
      <c r="B80" s="75"/>
      <c r="C80" s="74"/>
      <c r="D80" s="58"/>
      <c r="E80" s="421"/>
      <c r="F80" s="421"/>
      <c r="G80" s="421"/>
      <c r="H80" s="421"/>
      <c r="Y80" s="56"/>
    </row>
    <row r="81" spans="1:25" ht="15" hidden="1">
      <c r="A81" s="40"/>
      <c r="B81" s="75"/>
      <c r="C81" s="74"/>
      <c r="D81" s="58"/>
      <c r="E81" s="1205" t="s">
        <v>393</v>
      </c>
      <c r="F81" s="1205"/>
      <c r="G81" s="1205"/>
      <c r="H81" s="1205"/>
      <c r="I81" s="1205"/>
      <c r="J81" s="1205"/>
      <c r="K81" s="1205"/>
      <c r="L81" s="1205"/>
      <c r="M81" s="1205"/>
      <c r="N81" s="1205"/>
      <c r="O81" s="1205"/>
      <c r="P81" s="1205"/>
      <c r="Q81" s="1205"/>
      <c r="R81" s="1205"/>
      <c r="S81" s="1205"/>
      <c r="T81" s="1205"/>
      <c r="U81" s="1205"/>
      <c r="V81" s="223"/>
      <c r="W81" s="223"/>
      <c r="X81" s="223"/>
      <c r="Y81" s="56"/>
    </row>
    <row r="82" spans="1:25" ht="15" hidden="1" customHeight="1">
      <c r="A82" s="40"/>
      <c r="B82" s="75"/>
      <c r="C82" s="74"/>
      <c r="D82" s="58"/>
      <c r="E82" s="1206"/>
      <c r="F82" s="1206"/>
      <c r="G82" s="1206"/>
      <c r="H82" s="1202"/>
      <c r="I82" s="1203"/>
      <c r="J82" s="1203"/>
      <c r="K82" s="1203"/>
      <c r="L82" s="1203"/>
      <c r="M82" s="1203"/>
      <c r="N82" s="1203"/>
      <c r="O82" s="1203"/>
      <c r="P82" s="1203"/>
      <c r="Q82" s="1203"/>
      <c r="R82" s="1203"/>
      <c r="S82" s="1203"/>
      <c r="T82" s="1203"/>
      <c r="U82" s="1203"/>
      <c r="V82" s="1203"/>
      <c r="W82" s="1203"/>
      <c r="X82" s="1203"/>
      <c r="Y82" s="56"/>
    </row>
    <row r="83" spans="1:25" ht="15" hidden="1" customHeight="1">
      <c r="A83" s="40"/>
      <c r="B83" s="75"/>
      <c r="C83" s="74"/>
      <c r="D83" s="58"/>
      <c r="Y83" s="56"/>
    </row>
    <row r="84" spans="1:25" ht="15" hidden="1" customHeight="1">
      <c r="A84" s="40"/>
      <c r="B84" s="75"/>
      <c r="C84" s="74"/>
      <c r="D84" s="58"/>
      <c r="E84" s="67"/>
      <c r="F84" s="65"/>
      <c r="G84" s="66"/>
      <c r="H84" s="1201"/>
      <c r="I84" s="1201"/>
      <c r="J84" s="1201"/>
      <c r="K84" s="1201"/>
      <c r="L84" s="1201"/>
      <c r="M84" s="1201"/>
      <c r="N84" s="1201"/>
      <c r="O84" s="1201"/>
      <c r="P84" s="1201"/>
      <c r="Q84" s="1201"/>
      <c r="R84" s="1201"/>
      <c r="S84" s="1201"/>
      <c r="T84" s="1201"/>
      <c r="U84" s="1201"/>
      <c r="V84" s="1201"/>
      <c r="W84" s="1201"/>
      <c r="X84" s="1201"/>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09" t="s">
        <v>234</v>
      </c>
      <c r="F98" s="1209"/>
      <c r="G98" s="1209"/>
      <c r="H98" s="1209"/>
      <c r="I98" s="1209"/>
      <c r="J98" s="1209"/>
      <c r="K98" s="1209"/>
      <c r="L98" s="1209"/>
      <c r="M98" s="1209"/>
      <c r="N98" s="1209"/>
      <c r="O98" s="1209"/>
      <c r="P98" s="1209"/>
      <c r="Q98" s="1209"/>
      <c r="R98" s="1209"/>
      <c r="S98" s="1209"/>
      <c r="T98" s="1209"/>
      <c r="U98" s="1209"/>
      <c r="V98" s="1209"/>
      <c r="W98" s="1209"/>
      <c r="X98" s="1209"/>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08" t="s">
        <v>233</v>
      </c>
      <c r="G100" s="1208"/>
      <c r="H100" s="1208"/>
      <c r="I100" s="1208"/>
      <c r="J100" s="1208"/>
      <c r="K100" s="1208"/>
      <c r="L100" s="1208"/>
      <c r="M100" s="1208"/>
      <c r="N100" s="1208"/>
      <c r="O100" s="1208"/>
      <c r="P100" s="1208"/>
      <c r="Q100" s="1208"/>
      <c r="R100" s="1208"/>
      <c r="S100" s="1208"/>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08" t="s">
        <v>232</v>
      </c>
      <c r="G102" s="1208"/>
      <c r="H102" s="1208"/>
      <c r="I102" s="1208"/>
      <c r="J102" s="1208"/>
      <c r="K102" s="1208"/>
      <c r="L102" s="1208"/>
      <c r="M102" s="1208"/>
      <c r="N102" s="1208"/>
      <c r="O102" s="1208"/>
      <c r="P102" s="1208"/>
      <c r="Q102" s="1208"/>
      <c r="R102" s="1208"/>
      <c r="S102" s="1208"/>
      <c r="T102" s="1208"/>
      <c r="U102" s="1208"/>
      <c r="V102" s="1208"/>
      <c r="W102" s="1208"/>
      <c r="X102" s="1208"/>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gkIZva1peu9/NWOxe6gSWfNeS+0zZCHEAXXdMmjVddAAqZiVxRxQMipc0yTHEuVrf6JwMh2gntgmCixLz3SKyQ==" saltValue="rLx72nzvPWTerbhVj56l9Q==" spinCount="100000" sheet="1" objects="1" scenarios="1" formatColumns="0" formatRows="0"/>
  <dataConsolidate leftLabels="1"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294" t="s">
        <v>732</v>
      </c>
      <c r="M5" s="1294"/>
      <c r="N5" s="1294"/>
      <c r="O5" s="1294"/>
      <c r="P5" s="1294"/>
      <c r="Q5" s="1294"/>
      <c r="R5" s="1294"/>
      <c r="S5" s="1294"/>
      <c r="T5" s="1294"/>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28.10.2022</v>
      </c>
      <c r="P8" s="1301"/>
      <c r="Q8" s="1301"/>
      <c r="R8" s="1301"/>
      <c r="S8" s="1301"/>
      <c r="T8" s="1301"/>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№6351/05-02 (Вх.№9729)</v>
      </c>
      <c r="P9" s="1301"/>
      <c r="Q9" s="1301"/>
      <c r="R9" s="1301"/>
      <c r="S9" s="1301"/>
      <c r="T9" s="1301"/>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35" s="539" customFormat="1" ht="11.25" hidden="1" customHeight="1">
      <c r="A11" s="559"/>
      <c r="B11" s="559"/>
      <c r="C11" s="559"/>
      <c r="D11" s="559"/>
      <c r="E11" s="559"/>
      <c r="F11" s="559"/>
      <c r="G11" s="559"/>
      <c r="H11" s="559"/>
      <c r="L11" s="1295"/>
      <c r="M11" s="1295"/>
      <c r="N11" s="536"/>
      <c r="O11" s="1326"/>
      <c r="P11" s="1326"/>
      <c r="Q11" s="1326"/>
      <c r="R11" s="1326"/>
      <c r="S11" s="1326"/>
      <c r="T11" s="1326"/>
      <c r="U11" s="557" t="s">
        <v>371</v>
      </c>
      <c r="X11" s="559"/>
      <c r="Y11" s="559"/>
      <c r="Z11" s="559"/>
      <c r="AA11" s="559"/>
      <c r="AB11" s="559"/>
      <c r="AC11" s="559"/>
      <c r="AD11" s="559"/>
      <c r="AE11" s="559"/>
      <c r="AF11" s="559"/>
      <c r="AG11" s="559"/>
      <c r="AH11" s="559"/>
      <c r="AI11" s="559"/>
    </row>
    <row r="12" spans="1:35">
      <c r="J12" s="499"/>
      <c r="K12" s="499"/>
      <c r="L12" s="494"/>
      <c r="M12" s="494"/>
      <c r="N12" s="494"/>
      <c r="O12" s="1325"/>
      <c r="P12" s="1325"/>
      <c r="Q12" s="1325"/>
      <c r="R12" s="1325"/>
      <c r="S12" s="1325"/>
      <c r="T12" s="1325"/>
      <c r="U12" s="1325"/>
    </row>
    <row r="13" spans="1:35" ht="14.25" customHeight="1">
      <c r="J13" s="499"/>
      <c r="K13" s="499"/>
      <c r="L13" s="1227" t="s">
        <v>445</v>
      </c>
      <c r="M13" s="1227"/>
      <c r="N13" s="1227"/>
      <c r="O13" s="1227"/>
      <c r="P13" s="1227"/>
      <c r="Q13" s="1227"/>
      <c r="R13" s="1227"/>
      <c r="S13" s="1227"/>
      <c r="T13" s="1227"/>
      <c r="U13" s="1227"/>
      <c r="V13" s="1227"/>
      <c r="W13" s="1227" t="s">
        <v>446</v>
      </c>
    </row>
    <row r="14" spans="1:35" ht="14.25" customHeight="1">
      <c r="J14" s="499"/>
      <c r="K14" s="499"/>
      <c r="L14" s="1308" t="s">
        <v>91</v>
      </c>
      <c r="M14" s="1308" t="s">
        <v>602</v>
      </c>
      <c r="N14" s="491"/>
      <c r="O14" s="1309" t="s">
        <v>604</v>
      </c>
      <c r="P14" s="1310"/>
      <c r="Q14" s="1310"/>
      <c r="R14" s="1310"/>
      <c r="S14" s="1310"/>
      <c r="T14" s="1311"/>
      <c r="U14" s="1291" t="s">
        <v>339</v>
      </c>
      <c r="V14" s="1305" t="s">
        <v>274</v>
      </c>
      <c r="W14" s="1227"/>
    </row>
    <row r="15" spans="1:35" ht="14.25" customHeight="1">
      <c r="J15" s="499"/>
      <c r="K15" s="499"/>
      <c r="L15" s="1308"/>
      <c r="M15" s="1308"/>
      <c r="N15" s="491"/>
      <c r="O15" s="1314" t="s">
        <v>590</v>
      </c>
      <c r="P15" s="1312"/>
      <c r="Q15" s="1313"/>
      <c r="R15" s="1289" t="s">
        <v>615</v>
      </c>
      <c r="S15" s="1289"/>
      <c r="T15" s="1290"/>
      <c r="U15" s="1292"/>
      <c r="V15" s="1306"/>
      <c r="W15" s="1227"/>
    </row>
    <row r="16" spans="1:35" ht="30" customHeight="1">
      <c r="J16" s="499"/>
      <c r="K16" s="499"/>
      <c r="L16" s="1308"/>
      <c r="M16" s="1308"/>
      <c r="N16" s="490"/>
      <c r="O16" s="1315"/>
      <c r="P16" s="505"/>
      <c r="Q16" s="505"/>
      <c r="R16" s="506" t="s">
        <v>273</v>
      </c>
      <c r="S16" s="1303" t="s">
        <v>272</v>
      </c>
      <c r="T16" s="1304"/>
      <c r="U16" s="1293"/>
      <c r="V16" s="1307"/>
      <c r="W16" s="1227"/>
    </row>
    <row r="17" spans="1:36">
      <c r="J17" s="499"/>
      <c r="K17" s="538">
        <v>1</v>
      </c>
      <c r="L17" s="616" t="s">
        <v>92</v>
      </c>
      <c r="M17" s="616" t="s">
        <v>48</v>
      </c>
      <c r="N17" s="636" t="s">
        <v>48</v>
      </c>
      <c r="O17" s="617">
        <f ca="1">OFFSET(O17,0,-1)+1</f>
        <v>3</v>
      </c>
      <c r="P17" s="618">
        <f ca="1">OFFSET(P17,0,-1)</f>
        <v>3</v>
      </c>
      <c r="Q17" s="618">
        <f ca="1">OFFSET(Q17,0,-1)</f>
        <v>3</v>
      </c>
      <c r="R17" s="617">
        <f ca="1">OFFSET(R17,0,-1)+1</f>
        <v>4</v>
      </c>
      <c r="S17" s="1296">
        <f ca="1">OFFSET(S17,0,-1)+1</f>
        <v>5</v>
      </c>
      <c r="T17" s="1296"/>
      <c r="U17" s="617">
        <f ca="1">OFFSET(U17,0,-2)+1</f>
        <v>6</v>
      </c>
      <c r="V17" s="618">
        <f ca="1">OFFSET(V17,0,-1)</f>
        <v>6</v>
      </c>
      <c r="W17" s="617">
        <f ca="1">OFFSET(W17,0,-1)+1</f>
        <v>7</v>
      </c>
    </row>
    <row r="18" spans="1:36" ht="22.5">
      <c r="A18" s="1279">
        <v>1</v>
      </c>
      <c r="B18" s="867"/>
      <c r="C18" s="867"/>
      <c r="D18" s="867"/>
      <c r="E18" s="868"/>
      <c r="F18" s="869"/>
      <c r="G18" s="867"/>
      <c r="H18" s="867"/>
      <c r="I18" s="870"/>
      <c r="J18" s="865"/>
      <c r="K18" s="874">
        <v>1</v>
      </c>
      <c r="L18" s="562" t="e">
        <f ca="1">mergeValue(A18)</f>
        <v>#NAME?</v>
      </c>
      <c r="M18" s="610" t="s">
        <v>19</v>
      </c>
      <c r="N18" s="549"/>
      <c r="O18" s="1322"/>
      <c r="P18" s="1322"/>
      <c r="Q18" s="1322"/>
      <c r="R18" s="1322"/>
      <c r="S18" s="1322"/>
      <c r="T18" s="1322"/>
      <c r="U18" s="1322"/>
      <c r="V18" s="1322"/>
      <c r="W18" s="599" t="s">
        <v>718</v>
      </c>
    </row>
    <row r="19" spans="1:36" ht="22.5">
      <c r="A19" s="1279"/>
      <c r="B19" s="1279">
        <v>1</v>
      </c>
      <c r="C19" s="867"/>
      <c r="D19" s="867"/>
      <c r="E19" s="869"/>
      <c r="F19" s="869"/>
      <c r="G19" s="867"/>
      <c r="H19" s="867"/>
      <c r="I19" s="864"/>
      <c r="J19" s="863"/>
      <c r="K19" s="874">
        <v>1</v>
      </c>
      <c r="L19" s="562" t="e">
        <f ca="1">mergeValue(A19) &amp;"."&amp; mergeValue(B19)</f>
        <v>#NAME?</v>
      </c>
      <c r="M19" s="516" t="s">
        <v>15</v>
      </c>
      <c r="N19" s="549"/>
      <c r="O19" s="1322"/>
      <c r="P19" s="1322"/>
      <c r="Q19" s="1322"/>
      <c r="R19" s="1322"/>
      <c r="S19" s="1322"/>
      <c r="T19" s="1322"/>
      <c r="U19" s="1322"/>
      <c r="V19" s="1322"/>
      <c r="W19" s="599" t="s">
        <v>459</v>
      </c>
    </row>
    <row r="20" spans="1:36" ht="22.5">
      <c r="A20" s="1279"/>
      <c r="B20" s="1279"/>
      <c r="C20" s="1279">
        <v>1</v>
      </c>
      <c r="D20" s="867"/>
      <c r="E20" s="869"/>
      <c r="F20" s="869"/>
      <c r="G20" s="867"/>
      <c r="H20" s="867"/>
      <c r="I20" s="871"/>
      <c r="J20" s="863"/>
      <c r="K20" s="874">
        <v>1</v>
      </c>
      <c r="L20" s="562" t="e">
        <f ca="1">mergeValue(A20) &amp;"."&amp; mergeValue(B20)&amp;"."&amp; mergeValue(C20)</f>
        <v>#NAME?</v>
      </c>
      <c r="M20" s="517" t="s">
        <v>7</v>
      </c>
      <c r="N20" s="549"/>
      <c r="O20" s="1322"/>
      <c r="P20" s="1322"/>
      <c r="Q20" s="1322"/>
      <c r="R20" s="1322"/>
      <c r="S20" s="1322"/>
      <c r="T20" s="1322"/>
      <c r="U20" s="1322"/>
      <c r="V20" s="1322"/>
      <c r="W20" s="599" t="s">
        <v>600</v>
      </c>
    </row>
    <row r="21" spans="1:36" ht="22.5">
      <c r="A21" s="1279"/>
      <c r="B21" s="1279"/>
      <c r="C21" s="1279"/>
      <c r="D21" s="1279">
        <v>1</v>
      </c>
      <c r="E21" s="869"/>
      <c r="F21" s="869"/>
      <c r="G21" s="867"/>
      <c r="H21" s="867"/>
      <c r="I21" s="1279">
        <v>1</v>
      </c>
      <c r="J21" s="863"/>
      <c r="K21" s="874">
        <v>1</v>
      </c>
      <c r="L21" s="562" t="e">
        <f ca="1">mergeValue(A21) &amp;"."&amp; mergeValue(B21)&amp;"."&amp; mergeValue(C21)&amp;"."&amp; mergeValue(D21)</f>
        <v>#NAME?</v>
      </c>
      <c r="M21" s="518" t="s">
        <v>21</v>
      </c>
      <c r="N21" s="549"/>
      <c r="O21" s="1322"/>
      <c r="P21" s="1322"/>
      <c r="Q21" s="1322"/>
      <c r="R21" s="1322"/>
      <c r="S21" s="1322"/>
      <c r="T21" s="1322"/>
      <c r="U21" s="1322"/>
      <c r="V21" s="1322"/>
      <c r="W21" s="599" t="s">
        <v>601</v>
      </c>
    </row>
    <row r="22" spans="1:36" ht="11.25" hidden="1" customHeight="1">
      <c r="A22" s="1279"/>
      <c r="B22" s="1279"/>
      <c r="C22" s="1279"/>
      <c r="D22" s="1279"/>
      <c r="E22" s="1279">
        <v>1</v>
      </c>
      <c r="F22" s="869"/>
      <c r="G22" s="867"/>
      <c r="H22" s="867"/>
      <c r="I22" s="1279"/>
      <c r="J22" s="869"/>
      <c r="K22" s="874">
        <v>1</v>
      </c>
      <c r="L22" s="562"/>
      <c r="M22" s="524"/>
      <c r="N22" s="550"/>
      <c r="O22" s="600"/>
      <c r="P22" s="600"/>
      <c r="Q22" s="600"/>
      <c r="R22" s="600"/>
      <c r="S22" s="600"/>
      <c r="T22" s="600"/>
      <c r="U22" s="562"/>
      <c r="V22" s="477"/>
      <c r="W22" s="529"/>
    </row>
    <row r="23" spans="1:36" ht="33.75">
      <c r="A23" s="1279"/>
      <c r="B23" s="1279"/>
      <c r="C23" s="1279"/>
      <c r="D23" s="1279"/>
      <c r="E23" s="1279"/>
      <c r="F23" s="1279">
        <v>1</v>
      </c>
      <c r="G23" s="867"/>
      <c r="H23" s="867"/>
      <c r="I23" s="1279"/>
      <c r="J23" s="1324"/>
      <c r="K23" s="874">
        <v>1</v>
      </c>
      <c r="L23" s="562" t="e">
        <f ca="1">mergeValue(A23) &amp;"."&amp; mergeValue(B23)&amp;"."&amp; mergeValue(C23)&amp;"."&amp; mergeValue(D23)&amp;"."&amp;  mergeValue(F23)</f>
        <v>#NAME?</v>
      </c>
      <c r="M23" s="524" t="s">
        <v>9</v>
      </c>
      <c r="N23" s="550"/>
      <c r="O23" s="1281"/>
      <c r="P23" s="1281"/>
      <c r="Q23" s="1281"/>
      <c r="R23" s="1281"/>
      <c r="S23" s="1281"/>
      <c r="T23" s="1281"/>
      <c r="U23" s="1281"/>
      <c r="V23" s="1281"/>
      <c r="W23" s="599" t="s">
        <v>720</v>
      </c>
      <c r="Y23" s="558" t="e">
        <f ca="1">strCheckUnique(Z23:Z26)</f>
        <v>#NAME?</v>
      </c>
      <c r="AA23" s="558"/>
    </row>
    <row r="24" spans="1:36" ht="99" customHeight="1">
      <c r="A24" s="1279"/>
      <c r="B24" s="1279"/>
      <c r="C24" s="1279"/>
      <c r="D24" s="1279"/>
      <c r="E24" s="1279"/>
      <c r="F24" s="1279"/>
      <c r="G24" s="867">
        <v>1</v>
      </c>
      <c r="H24" s="867"/>
      <c r="I24" s="1279"/>
      <c r="J24" s="1324"/>
      <c r="K24" s="866"/>
      <c r="L24" s="562" t="e">
        <f ca="1">mergeValue(A24) &amp;"."&amp; mergeValue(B24)&amp;"."&amp; mergeValue(C24)&amp;"."&amp; mergeValue(D24)&amp;"."&amp;  mergeValue(F24)&amp;"."&amp;  mergeValue(G24)</f>
        <v>#NAME?</v>
      </c>
      <c r="M24" s="1088"/>
      <c r="N24" s="555"/>
      <c r="O24" s="532"/>
      <c r="P24" s="532"/>
      <c r="Q24" s="532"/>
      <c r="R24" s="1285"/>
      <c r="S24" s="1287" t="s">
        <v>83</v>
      </c>
      <c r="T24" s="1285"/>
      <c r="U24" s="1287" t="s">
        <v>84</v>
      </c>
      <c r="V24" s="507"/>
      <c r="W24" s="1297" t="s">
        <v>733</v>
      </c>
      <c r="X24" s="554" t="e">
        <f ca="1">strCheckDate(O25:V25)</f>
        <v>#NAME?</v>
      </c>
      <c r="Y24" s="558"/>
      <c r="Z24" s="558" t="str">
        <f>IF(M24="","",M24 )</f>
        <v/>
      </c>
      <c r="AA24" s="558"/>
      <c r="AB24" s="558"/>
      <c r="AC24" s="558"/>
    </row>
    <row r="25" spans="1:36" ht="11.25" hidden="1">
      <c r="A25" s="1279"/>
      <c r="B25" s="1279"/>
      <c r="C25" s="1279"/>
      <c r="D25" s="1279"/>
      <c r="E25" s="1279"/>
      <c r="F25" s="1279"/>
      <c r="G25" s="867"/>
      <c r="H25" s="867"/>
      <c r="I25" s="1279"/>
      <c r="J25" s="1324"/>
      <c r="K25" s="874">
        <v>1</v>
      </c>
      <c r="L25" s="569"/>
      <c r="M25" s="615"/>
      <c r="N25" s="555"/>
      <c r="O25" s="532"/>
      <c r="P25" s="532"/>
      <c r="Q25" s="553" t="str">
        <f>R24 &amp; "-" &amp; T24</f>
        <v>-</v>
      </c>
      <c r="R25" s="1285"/>
      <c r="S25" s="1287"/>
      <c r="T25" s="1285"/>
      <c r="U25" s="1287"/>
      <c r="V25" s="507"/>
      <c r="W25" s="1298"/>
      <c r="Y25" s="558"/>
      <c r="Z25" s="558"/>
      <c r="AA25" s="558"/>
      <c r="AB25" s="558"/>
      <c r="AC25" s="558"/>
    </row>
    <row r="26" spans="1:36" s="492" customFormat="1" ht="15" customHeight="1">
      <c r="A26" s="1279"/>
      <c r="B26" s="1279"/>
      <c r="C26" s="1279"/>
      <c r="D26" s="1279"/>
      <c r="E26" s="1279"/>
      <c r="F26" s="1279"/>
      <c r="G26" s="867"/>
      <c r="H26" s="867"/>
      <c r="I26" s="1279"/>
      <c r="J26" s="1324"/>
      <c r="K26" s="874">
        <v>1</v>
      </c>
      <c r="L26" s="508"/>
      <c r="M26" s="526" t="s">
        <v>24</v>
      </c>
      <c r="N26" s="521"/>
      <c r="O26" s="515"/>
      <c r="P26" s="515"/>
      <c r="Q26" s="515"/>
      <c r="R26" s="542"/>
      <c r="S26" s="534"/>
      <c r="T26" s="533"/>
      <c r="U26" s="521"/>
      <c r="V26" s="530"/>
      <c r="W26" s="1299"/>
      <c r="X26" s="556"/>
      <c r="Y26" s="556"/>
      <c r="Z26" s="556"/>
      <c r="AA26" s="556"/>
      <c r="AB26" s="556"/>
      <c r="AC26" s="556"/>
      <c r="AD26" s="556"/>
      <c r="AE26" s="556"/>
      <c r="AF26" s="556"/>
      <c r="AG26" s="556"/>
      <c r="AH26" s="556"/>
      <c r="AI26" s="556"/>
    </row>
    <row r="27" spans="1:36" s="492" customFormat="1" ht="15" customHeight="1">
      <c r="A27" s="1279"/>
      <c r="B27" s="1279"/>
      <c r="C27" s="1279"/>
      <c r="D27" s="1279"/>
      <c r="E27" s="1279"/>
      <c r="F27" s="869"/>
      <c r="G27" s="869"/>
      <c r="H27" s="867"/>
      <c r="I27" s="1279"/>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79"/>
      <c r="B28" s="1279"/>
      <c r="C28" s="1279"/>
      <c r="D28" s="1279"/>
      <c r="E28" s="869"/>
      <c r="F28" s="869"/>
      <c r="G28" s="869"/>
      <c r="H28" s="867"/>
      <c r="I28" s="1279"/>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79"/>
      <c r="B29" s="1279"/>
      <c r="C29" s="1279"/>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79"/>
      <c r="B30" s="1279"/>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79"/>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2" t="s">
        <v>734</v>
      </c>
      <c r="N34" s="1272"/>
      <c r="O34" s="1272"/>
      <c r="P34" s="1272"/>
      <c r="Q34" s="1272"/>
      <c r="R34" s="1272"/>
      <c r="S34" s="1272"/>
      <c r="T34" s="1272"/>
      <c r="U34" s="1272"/>
      <c r="V34" s="1272"/>
      <c r="W34" s="1272"/>
    </row>
  </sheetData>
  <sheetProtection password="FA9C" sheet="1" objects="1" scenarios="1" formatColumns="0" formatRows="0"/>
  <dataConsolidate/>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3" t="s">
        <v>470</v>
      </c>
      <c r="G2" s="1274"/>
      <c r="H2" s="1275"/>
      <c r="I2" s="609"/>
    </row>
    <row r="3" spans="1:20" ht="3" customHeight="1"/>
    <row r="4" spans="1:20" s="539" customFormat="1" ht="11.25">
      <c r="A4" s="559"/>
      <c r="B4" s="559"/>
      <c r="C4" s="559"/>
      <c r="D4" s="559"/>
      <c r="F4" s="1227" t="s">
        <v>445</v>
      </c>
      <c r="G4" s="1227"/>
      <c r="H4" s="1227"/>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03.11.2022</v>
      </c>
      <c r="I7" s="550" t="s">
        <v>472</v>
      </c>
      <c r="J7" s="584"/>
      <c r="K7" s="559"/>
      <c r="L7" s="559"/>
      <c r="M7" s="559"/>
      <c r="N7" s="559"/>
      <c r="O7" s="559"/>
      <c r="P7" s="559"/>
      <c r="Q7" s="559"/>
      <c r="R7" s="559"/>
      <c r="S7" s="559"/>
      <c r="T7" s="559"/>
    </row>
    <row r="8" spans="1:20" s="539" customFormat="1" ht="45">
      <c r="A8" s="1277">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7"/>
      <c r="B12" s="1277"/>
      <c r="C12" s="1277">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e">
        <f ca="1">"4."&amp;mergeValue(A13) &amp;"."&amp;mergeValue(B13)&amp;"."&amp;mergeValue(C13)&amp;"."&amp;mergeValue(D13)</f>
        <v>#NAME?</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4" t="s">
        <v>616</v>
      </c>
      <c r="M5" s="1294"/>
      <c r="N5" s="1294"/>
      <c r="O5" s="1294"/>
      <c r="P5" s="1294"/>
      <c r="Q5" s="1294"/>
      <c r="R5" s="1294"/>
      <c r="S5" s="1294"/>
      <c r="T5" s="1294"/>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28.10.2022</v>
      </c>
      <c r="P8" s="1301"/>
      <c r="Q8" s="1301"/>
      <c r="R8" s="1301"/>
      <c r="S8" s="1301"/>
      <c r="T8" s="1301"/>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№6351/05-02 (Вх.№9729)</v>
      </c>
      <c r="P9" s="1301"/>
      <c r="Q9" s="1301"/>
      <c r="R9" s="1301"/>
      <c r="S9" s="1301"/>
      <c r="T9" s="1301"/>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34" s="461" customFormat="1" ht="11.25" hidden="1">
      <c r="G11" s="460"/>
      <c r="H11" s="460"/>
      <c r="L11" s="1295"/>
      <c r="M11" s="1295"/>
      <c r="N11" s="458"/>
      <c r="O11" s="1327"/>
      <c r="P11" s="1327"/>
      <c r="Q11" s="1327"/>
      <c r="R11" s="1327"/>
      <c r="S11" s="1327"/>
      <c r="T11" s="1327"/>
      <c r="U11" s="473" t="s">
        <v>371</v>
      </c>
      <c r="X11" s="475"/>
      <c r="Y11" s="475"/>
      <c r="Z11" s="475"/>
      <c r="AA11" s="475"/>
      <c r="AB11" s="475"/>
      <c r="AC11" s="475"/>
      <c r="AD11" s="475"/>
      <c r="AE11" s="475"/>
      <c r="AF11" s="475"/>
      <c r="AG11" s="475"/>
      <c r="AH11" s="475"/>
    </row>
    <row r="12" spans="1:34">
      <c r="J12" s="451"/>
      <c r="K12" s="451"/>
      <c r="L12" s="447"/>
      <c r="M12" s="447"/>
      <c r="N12" s="447"/>
      <c r="O12" s="1325"/>
      <c r="P12" s="1325"/>
      <c r="Q12" s="1325"/>
      <c r="R12" s="1325"/>
      <c r="S12" s="1325"/>
      <c r="T12" s="1325"/>
      <c r="U12" s="1325"/>
    </row>
    <row r="13" spans="1:34">
      <c r="J13" s="451"/>
      <c r="K13" s="451"/>
      <c r="L13" s="1227" t="s">
        <v>445</v>
      </c>
      <c r="M13" s="1227"/>
      <c r="N13" s="1227"/>
      <c r="O13" s="1227"/>
      <c r="P13" s="1227"/>
      <c r="Q13" s="1227"/>
      <c r="R13" s="1227"/>
      <c r="S13" s="1227"/>
      <c r="T13" s="1227"/>
      <c r="U13" s="1227"/>
      <c r="V13" s="1227"/>
      <c r="W13" s="1227" t="s">
        <v>446</v>
      </c>
    </row>
    <row r="14" spans="1:34" ht="14.25" customHeight="1">
      <c r="J14" s="451"/>
      <c r="K14" s="451"/>
      <c r="L14" s="1308" t="s">
        <v>91</v>
      </c>
      <c r="M14" s="1308" t="s">
        <v>602</v>
      </c>
      <c r="N14" s="491"/>
      <c r="O14" s="1309" t="s">
        <v>604</v>
      </c>
      <c r="P14" s="1310"/>
      <c r="Q14" s="1310"/>
      <c r="R14" s="1310"/>
      <c r="S14" s="1310"/>
      <c r="T14" s="1311"/>
      <c r="U14" s="1291" t="s">
        <v>339</v>
      </c>
      <c r="V14" s="1305" t="s">
        <v>274</v>
      </c>
      <c r="W14" s="1227"/>
    </row>
    <row r="15" spans="1:34" s="493" customFormat="1" ht="14.25" customHeight="1">
      <c r="G15" s="501"/>
      <c r="H15" s="501"/>
      <c r="I15" s="501"/>
      <c r="J15" s="499"/>
      <c r="K15" s="499"/>
      <c r="L15" s="1308"/>
      <c r="M15" s="1308"/>
      <c r="N15" s="491"/>
      <c r="O15" s="1314" t="s">
        <v>578</v>
      </c>
      <c r="P15" s="1312" t="s">
        <v>270</v>
      </c>
      <c r="Q15" s="1313"/>
      <c r="R15" s="1289" t="s">
        <v>615</v>
      </c>
      <c r="S15" s="1289"/>
      <c r="T15" s="1290"/>
      <c r="U15" s="1292"/>
      <c r="V15" s="1306"/>
      <c r="W15" s="1227"/>
      <c r="X15" s="554"/>
      <c r="Y15" s="554"/>
      <c r="Z15" s="554"/>
      <c r="AA15" s="554"/>
      <c r="AB15" s="554"/>
      <c r="AC15" s="554"/>
      <c r="AD15" s="554"/>
      <c r="AE15" s="554"/>
      <c r="AF15" s="554"/>
      <c r="AG15" s="554"/>
      <c r="AH15" s="554"/>
    </row>
    <row r="16" spans="1:34" ht="33.75">
      <c r="J16" s="451"/>
      <c r="K16" s="451"/>
      <c r="L16" s="1308"/>
      <c r="M16" s="1308"/>
      <c r="N16" s="490"/>
      <c r="O16" s="1315"/>
      <c r="P16" s="505" t="s">
        <v>670</v>
      </c>
      <c r="Q16" s="505" t="s">
        <v>671</v>
      </c>
      <c r="R16" s="506" t="s">
        <v>273</v>
      </c>
      <c r="S16" s="1303" t="s">
        <v>272</v>
      </c>
      <c r="T16" s="1304"/>
      <c r="U16" s="1293"/>
      <c r="V16" s="1307"/>
      <c r="W16" s="1227"/>
    </row>
    <row r="17" spans="1:34">
      <c r="J17" s="451"/>
      <c r="K17" s="459">
        <v>1</v>
      </c>
      <c r="L17" s="448" t="s">
        <v>92</v>
      </c>
      <c r="M17" s="448" t="s">
        <v>48</v>
      </c>
      <c r="N17" s="466" t="s">
        <v>48</v>
      </c>
      <c r="O17" s="457">
        <f ca="1">OFFSET(O17,0,-1)+1</f>
        <v>3</v>
      </c>
      <c r="P17" s="457">
        <f ca="1">OFFSET(P17,0,-1)+1</f>
        <v>4</v>
      </c>
      <c r="Q17" s="457">
        <f ca="1">OFFSET(Q17,0,-1)+1</f>
        <v>5</v>
      </c>
      <c r="R17" s="457">
        <f ca="1">OFFSET(R17,0,-1)+1</f>
        <v>6</v>
      </c>
      <c r="S17" s="1296">
        <f ca="1">OFFSET(S17,0,-1)+1</f>
        <v>7</v>
      </c>
      <c r="T17" s="1296"/>
      <c r="U17" s="457">
        <f ca="1">OFFSET(U17,0,-2)+1</f>
        <v>8</v>
      </c>
      <c r="V17" s="465">
        <f ca="1">OFFSET(V17,0,-1)</f>
        <v>8</v>
      </c>
      <c r="W17" s="457">
        <f ca="1">OFFSET(W17,0,-1)+1</f>
        <v>9</v>
      </c>
    </row>
    <row r="18" spans="1:34" ht="22.5">
      <c r="A18" s="1279">
        <v>1</v>
      </c>
      <c r="B18" s="888"/>
      <c r="C18" s="888"/>
      <c r="D18" s="888"/>
      <c r="E18" s="889"/>
      <c r="F18" s="890"/>
      <c r="G18" s="890"/>
      <c r="H18" s="890"/>
      <c r="I18" s="891"/>
      <c r="J18" s="886"/>
      <c r="K18" s="893"/>
      <c r="L18" s="562" t="e">
        <f ca="1">mergeValue(A18)</f>
        <v>#NAME?</v>
      </c>
      <c r="M18" s="610" t="s">
        <v>19</v>
      </c>
      <c r="N18" s="549"/>
      <c r="O18" s="1322"/>
      <c r="P18" s="1322"/>
      <c r="Q18" s="1322"/>
      <c r="R18" s="1322"/>
      <c r="S18" s="1322"/>
      <c r="T18" s="1322"/>
      <c r="U18" s="1322"/>
      <c r="V18" s="1322"/>
      <c r="W18" s="1129" t="s">
        <v>718</v>
      </c>
    </row>
    <row r="19" spans="1:34" ht="22.5">
      <c r="A19" s="1279"/>
      <c r="B19" s="1279">
        <v>1</v>
      </c>
      <c r="C19" s="888"/>
      <c r="D19" s="888"/>
      <c r="E19" s="890"/>
      <c r="F19" s="890"/>
      <c r="G19" s="890"/>
      <c r="H19" s="890"/>
      <c r="I19" s="885"/>
      <c r="J19" s="884"/>
      <c r="K19" s="887"/>
      <c r="L19" s="562" t="e">
        <f ca="1">mergeValue(A19) &amp;"."&amp; mergeValue(B19)</f>
        <v>#NAME?</v>
      </c>
      <c r="M19" s="516" t="s">
        <v>15</v>
      </c>
      <c r="N19" s="549"/>
      <c r="O19" s="1322"/>
      <c r="P19" s="1322"/>
      <c r="Q19" s="1322"/>
      <c r="R19" s="1322"/>
      <c r="S19" s="1322"/>
      <c r="T19" s="1322"/>
      <c r="U19" s="1322"/>
      <c r="V19" s="1322"/>
      <c r="W19" s="1129" t="s">
        <v>459</v>
      </c>
    </row>
    <row r="20" spans="1:34" ht="22.5">
      <c r="A20" s="1279"/>
      <c r="B20" s="1279"/>
      <c r="C20" s="1279">
        <v>1</v>
      </c>
      <c r="D20" s="888"/>
      <c r="E20" s="890"/>
      <c r="F20" s="890"/>
      <c r="G20" s="890"/>
      <c r="H20" s="890"/>
      <c r="I20" s="892"/>
      <c r="J20" s="884"/>
      <c r="K20" s="887"/>
      <c r="L20" s="562" t="e">
        <f ca="1">mergeValue(A20) &amp;"."&amp; mergeValue(B20)&amp;"."&amp; mergeValue(C20)</f>
        <v>#NAME?</v>
      </c>
      <c r="M20" s="517" t="s">
        <v>7</v>
      </c>
      <c r="N20" s="549"/>
      <c r="O20" s="1322"/>
      <c r="P20" s="1322"/>
      <c r="Q20" s="1322"/>
      <c r="R20" s="1322"/>
      <c r="S20" s="1322"/>
      <c r="T20" s="1322"/>
      <c r="U20" s="1322"/>
      <c r="V20" s="1322"/>
      <c r="W20" s="1129" t="s">
        <v>600</v>
      </c>
    </row>
    <row r="21" spans="1:34" ht="22.5">
      <c r="A21" s="1279"/>
      <c r="B21" s="1279"/>
      <c r="C21" s="1279"/>
      <c r="D21" s="1279">
        <v>1</v>
      </c>
      <c r="E21" s="890"/>
      <c r="F21" s="890"/>
      <c r="G21" s="890"/>
      <c r="H21" s="890"/>
      <c r="I21" s="892"/>
      <c r="J21" s="884"/>
      <c r="K21" s="887"/>
      <c r="L21" s="562" t="e">
        <f ca="1">mergeValue(A21) &amp;"."&amp; mergeValue(B21)&amp;"."&amp; mergeValue(C21)&amp;"."&amp; mergeValue(D21)</f>
        <v>#NAME?</v>
      </c>
      <c r="M21" s="518" t="s">
        <v>21</v>
      </c>
      <c r="N21" s="549"/>
      <c r="O21" s="1322"/>
      <c r="P21" s="1322"/>
      <c r="Q21" s="1322"/>
      <c r="R21" s="1322"/>
      <c r="S21" s="1322"/>
      <c r="T21" s="1322"/>
      <c r="U21" s="1322"/>
      <c r="V21" s="1322"/>
      <c r="W21" s="1129" t="s">
        <v>601</v>
      </c>
    </row>
    <row r="22" spans="1:34" ht="11.25" hidden="1" customHeight="1">
      <c r="A22" s="1279"/>
      <c r="B22" s="1279"/>
      <c r="C22" s="1279"/>
      <c r="D22" s="1279"/>
      <c r="E22" s="1279">
        <v>1</v>
      </c>
      <c r="F22" s="890"/>
      <c r="G22" s="890"/>
      <c r="H22" s="888">
        <v>1</v>
      </c>
      <c r="I22" s="1279">
        <v>1</v>
      </c>
      <c r="J22" s="890"/>
      <c r="K22" s="895"/>
      <c r="L22" s="562"/>
      <c r="M22" s="524"/>
      <c r="N22" s="550"/>
      <c r="O22" s="600"/>
      <c r="P22" s="600"/>
      <c r="Q22" s="600"/>
      <c r="R22" s="600"/>
      <c r="S22" s="600"/>
      <c r="T22" s="600"/>
      <c r="U22" s="600"/>
      <c r="V22" s="478"/>
      <c r="W22" s="1090"/>
    </row>
    <row r="23" spans="1:34" ht="33.75">
      <c r="A23" s="1279"/>
      <c r="B23" s="1279"/>
      <c r="C23" s="1279"/>
      <c r="D23" s="1279"/>
      <c r="E23" s="1279"/>
      <c r="F23" s="1279">
        <v>1</v>
      </c>
      <c r="G23" s="888"/>
      <c r="H23" s="888"/>
      <c r="I23" s="1279"/>
      <c r="J23" s="1279">
        <v>1</v>
      </c>
      <c r="K23" s="896"/>
      <c r="L23" s="562" t="e">
        <f ca="1">mergeValue(A23) &amp;"."&amp; mergeValue(B23)&amp;"."&amp; mergeValue(C23)&amp;"."&amp; mergeValue(D23)&amp;"."&amp;  mergeValue(F23)</f>
        <v>#NAME?</v>
      </c>
      <c r="M23" s="525" t="s">
        <v>9</v>
      </c>
      <c r="N23" s="550"/>
      <c r="O23" s="1281"/>
      <c r="P23" s="1281"/>
      <c r="Q23" s="1281"/>
      <c r="R23" s="1281"/>
      <c r="S23" s="1281"/>
      <c r="T23" s="1281"/>
      <c r="U23" s="1281"/>
      <c r="V23" s="1281"/>
      <c r="W23" s="1129" t="s">
        <v>720</v>
      </c>
      <c r="Y23" s="474" t="e">
        <f ca="1">strCheckUnique(Z23:Z26)</f>
        <v>#NAME?</v>
      </c>
      <c r="AA23" s="474"/>
    </row>
    <row r="24" spans="1:34" ht="99" customHeight="1">
      <c r="A24" s="1279"/>
      <c r="B24" s="1279"/>
      <c r="C24" s="1279"/>
      <c r="D24" s="1279"/>
      <c r="E24" s="1279"/>
      <c r="F24" s="1279"/>
      <c r="G24" s="888">
        <v>1</v>
      </c>
      <c r="H24" s="888"/>
      <c r="I24" s="1279"/>
      <c r="J24" s="1279"/>
      <c r="K24" s="896">
        <v>1</v>
      </c>
      <c r="L24" s="562" t="e">
        <f ca="1">mergeValue(A24) &amp;"."&amp; mergeValue(B24)&amp;"."&amp; mergeValue(C24)&amp;"."&amp; mergeValue(D24)&amp;"."&amp; mergeValue(F24)&amp;"."&amp; mergeValue(G24)</f>
        <v>#NAME?</v>
      </c>
      <c r="M24" s="1088"/>
      <c r="N24" s="555"/>
      <c r="O24" s="532"/>
      <c r="P24" s="532"/>
      <c r="Q24" s="1040"/>
      <c r="R24" s="1285"/>
      <c r="S24" s="1287" t="s">
        <v>83</v>
      </c>
      <c r="T24" s="1285"/>
      <c r="U24" s="1287" t="s">
        <v>84</v>
      </c>
      <c r="V24" s="547"/>
      <c r="W24" s="1297" t="s">
        <v>733</v>
      </c>
      <c r="X24" s="470" t="e">
        <f ca="1">strCheckDate(O25:V25)</f>
        <v>#NAME?</v>
      </c>
      <c r="Y24" s="474"/>
      <c r="Z24" s="474" t="str">
        <f>IF(M24="","",M24 )</f>
        <v/>
      </c>
      <c r="AA24" s="474"/>
      <c r="AB24" s="474"/>
      <c r="AC24" s="474"/>
    </row>
    <row r="25" spans="1:34" ht="11.25" hidden="1">
      <c r="A25" s="1279"/>
      <c r="B25" s="1279"/>
      <c r="C25" s="1279"/>
      <c r="D25" s="1279"/>
      <c r="E25" s="1279"/>
      <c r="F25" s="1279"/>
      <c r="G25" s="888"/>
      <c r="H25" s="888"/>
      <c r="I25" s="1279"/>
      <c r="J25" s="1279"/>
      <c r="K25" s="896"/>
      <c r="L25" s="569"/>
      <c r="M25" s="615"/>
      <c r="N25" s="555"/>
      <c r="O25" s="532"/>
      <c r="P25" s="532"/>
      <c r="Q25" s="553" t="str">
        <f>R24 &amp; "-" &amp; T24</f>
        <v>-</v>
      </c>
      <c r="R25" s="1286"/>
      <c r="S25" s="1287"/>
      <c r="T25" s="1286"/>
      <c r="U25" s="1287"/>
      <c r="V25" s="547"/>
      <c r="W25" s="1298"/>
    </row>
    <row r="26" spans="1:34" s="445" customFormat="1" ht="15" customHeight="1">
      <c r="A26" s="1279"/>
      <c r="B26" s="1279"/>
      <c r="C26" s="1279"/>
      <c r="D26" s="1279"/>
      <c r="E26" s="1279"/>
      <c r="F26" s="1279"/>
      <c r="G26" s="890"/>
      <c r="H26" s="888"/>
      <c r="I26" s="1279"/>
      <c r="J26" s="1279"/>
      <c r="K26" s="895"/>
      <c r="L26" s="508"/>
      <c r="M26" s="526" t="s">
        <v>24</v>
      </c>
      <c r="N26" s="521"/>
      <c r="O26" s="515"/>
      <c r="P26" s="515"/>
      <c r="Q26" s="515"/>
      <c r="R26" s="542"/>
      <c r="S26" s="534"/>
      <c r="T26" s="533"/>
      <c r="U26" s="521"/>
      <c r="V26" s="530"/>
      <c r="W26" s="1299"/>
      <c r="X26" s="471"/>
      <c r="Y26" s="471"/>
      <c r="Z26" s="471"/>
      <c r="AA26" s="471"/>
      <c r="AB26" s="471"/>
      <c r="AC26" s="471"/>
      <c r="AD26" s="471"/>
      <c r="AE26" s="471"/>
      <c r="AF26" s="471"/>
      <c r="AG26" s="471"/>
      <c r="AH26" s="471"/>
    </row>
    <row r="27" spans="1:34" s="445" customFormat="1" ht="15" customHeight="1">
      <c r="A27" s="1279"/>
      <c r="B27" s="1279"/>
      <c r="C27" s="1279"/>
      <c r="D27" s="1279"/>
      <c r="E27" s="1279"/>
      <c r="F27" s="890"/>
      <c r="G27" s="890"/>
      <c r="H27" s="888"/>
      <c r="I27" s="1279"/>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79"/>
      <c r="B28" s="1279"/>
      <c r="C28" s="1279"/>
      <c r="D28" s="1279"/>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79"/>
      <c r="B29" s="1279"/>
      <c r="C29" s="1279"/>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79"/>
      <c r="B30" s="1279"/>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79"/>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2" t="s">
        <v>734</v>
      </c>
      <c r="N34" s="1272"/>
      <c r="O34" s="1272"/>
      <c r="P34" s="1272"/>
      <c r="Q34" s="1272"/>
      <c r="R34" s="1272"/>
      <c r="S34" s="1272"/>
      <c r="T34" s="1272"/>
      <c r="U34" s="1272"/>
      <c r="V34" s="1272"/>
      <c r="W34" s="1272"/>
    </row>
  </sheetData>
  <sheetProtection password="FA9C" sheet="1" objects="1" scenarios="1" formatColumns="0" formatRows="0"/>
  <dataConsolidate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3" t="s">
        <v>470</v>
      </c>
      <c r="G2" s="1274"/>
      <c r="H2" s="1275"/>
      <c r="I2" s="609"/>
    </row>
    <row r="3" spans="1:20" ht="3" customHeight="1"/>
    <row r="4" spans="1:20" s="539" customFormat="1" ht="11.25">
      <c r="A4" s="559"/>
      <c r="B4" s="559"/>
      <c r="C4" s="559"/>
      <c r="D4" s="559"/>
      <c r="F4" s="1227" t="s">
        <v>445</v>
      </c>
      <c r="G4" s="1227"/>
      <c r="H4" s="1227"/>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03.11.2022</v>
      </c>
      <c r="I7" s="550" t="s">
        <v>472</v>
      </c>
      <c r="J7" s="584"/>
      <c r="K7" s="559"/>
      <c r="L7" s="559"/>
      <c r="M7" s="559"/>
      <c r="N7" s="559"/>
      <c r="O7" s="559"/>
      <c r="P7" s="559"/>
      <c r="Q7" s="559"/>
      <c r="R7" s="559"/>
      <c r="S7" s="559"/>
      <c r="T7" s="559"/>
    </row>
    <row r="8" spans="1:20" s="539" customFormat="1" ht="45">
      <c r="A8" s="1277">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7"/>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7"/>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7"/>
      <c r="B12" s="1277"/>
      <c r="C12" s="1277">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7"/>
      <c r="B13" s="1277"/>
      <c r="C13" s="1277"/>
      <c r="D13" s="592">
        <v>1</v>
      </c>
      <c r="F13" s="585" t="e">
        <f ca="1">"4."&amp;mergeValue(A13) &amp;"."&amp;mergeValue(B13)&amp;"."&amp;mergeValue(C13)&amp;"."&amp;mergeValue(D13)</f>
        <v>#NAME?</v>
      </c>
      <c r="G13" s="602" t="s">
        <v>477</v>
      </c>
      <c r="H13" s="573"/>
      <c r="I13" s="1278" t="s">
        <v>569</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4" t="s">
        <v>616</v>
      </c>
      <c r="M5" s="1294"/>
      <c r="N5" s="1294"/>
      <c r="O5" s="1294"/>
      <c r="P5" s="1294"/>
      <c r="Q5" s="1294"/>
      <c r="R5" s="1294"/>
      <c r="S5" s="1294"/>
      <c r="T5" s="1294"/>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28.10.2022</v>
      </c>
      <c r="P8" s="1301"/>
      <c r="Q8" s="1301"/>
      <c r="R8" s="1301"/>
      <c r="S8" s="1301"/>
      <c r="T8" s="1301"/>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№6351/05-02 (Вх.№9729)</v>
      </c>
      <c r="P9" s="1301"/>
      <c r="Q9" s="1301"/>
      <c r="R9" s="1301"/>
      <c r="S9" s="1301"/>
      <c r="T9" s="1301"/>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5"/>
      <c r="P12" s="1325"/>
      <c r="Q12" s="1325"/>
      <c r="R12" s="1325"/>
      <c r="S12" s="1325"/>
      <c r="T12" s="1325"/>
      <c r="U12" s="1325"/>
    </row>
    <row r="13" spans="1:34">
      <c r="J13" s="451"/>
      <c r="K13" s="451"/>
      <c r="L13" s="1227" t="s">
        <v>445</v>
      </c>
      <c r="M13" s="1227"/>
      <c r="N13" s="1227"/>
      <c r="O13" s="1227"/>
      <c r="P13" s="1227"/>
      <c r="Q13" s="1227"/>
      <c r="R13" s="1227"/>
      <c r="S13" s="1227"/>
      <c r="T13" s="1227"/>
      <c r="U13" s="1227"/>
      <c r="V13" s="1227"/>
      <c r="W13" s="1227" t="s">
        <v>446</v>
      </c>
    </row>
    <row r="14" spans="1:34" ht="14.25" customHeight="1">
      <c r="J14" s="451"/>
      <c r="K14" s="451"/>
      <c r="L14" s="1308" t="s">
        <v>91</v>
      </c>
      <c r="M14" s="1308" t="s">
        <v>602</v>
      </c>
      <c r="N14" s="491"/>
      <c r="O14" s="1309" t="s">
        <v>604</v>
      </c>
      <c r="P14" s="1310"/>
      <c r="Q14" s="1310"/>
      <c r="R14" s="1310"/>
      <c r="S14" s="1310"/>
      <c r="T14" s="1311"/>
      <c r="U14" s="1291" t="s">
        <v>339</v>
      </c>
      <c r="V14" s="1305" t="s">
        <v>274</v>
      </c>
      <c r="W14" s="1227"/>
    </row>
    <row r="15" spans="1:34" s="493" customFormat="1" ht="14.25" customHeight="1">
      <c r="A15" s="554"/>
      <c r="B15" s="554"/>
      <c r="C15" s="554"/>
      <c r="D15" s="554"/>
      <c r="E15" s="554"/>
      <c r="F15" s="554"/>
      <c r="G15" s="560"/>
      <c r="H15" s="560"/>
      <c r="I15" s="501"/>
      <c r="J15" s="499"/>
      <c r="K15" s="499"/>
      <c r="L15" s="1308"/>
      <c r="M15" s="1308"/>
      <c r="N15" s="491"/>
      <c r="O15" s="1314" t="s">
        <v>675</v>
      </c>
      <c r="P15" s="1312" t="s">
        <v>270</v>
      </c>
      <c r="Q15" s="1313"/>
      <c r="R15" s="1289" t="s">
        <v>615</v>
      </c>
      <c r="S15" s="1289"/>
      <c r="T15" s="1290"/>
      <c r="U15" s="1292"/>
      <c r="V15" s="1306"/>
      <c r="W15" s="1227"/>
      <c r="X15" s="554"/>
      <c r="Y15" s="554"/>
      <c r="Z15" s="554"/>
      <c r="AA15" s="554"/>
      <c r="AB15" s="554"/>
      <c r="AC15" s="554"/>
      <c r="AD15" s="554"/>
      <c r="AE15" s="554"/>
      <c r="AF15" s="554"/>
      <c r="AG15" s="554"/>
      <c r="AH15" s="554"/>
    </row>
    <row r="16" spans="1:34" ht="33.75">
      <c r="J16" s="451"/>
      <c r="K16" s="451"/>
      <c r="L16" s="1308"/>
      <c r="M16" s="1308"/>
      <c r="N16" s="490"/>
      <c r="O16" s="1315"/>
      <c r="P16" s="505" t="s">
        <v>670</v>
      </c>
      <c r="Q16" s="505" t="s">
        <v>671</v>
      </c>
      <c r="R16" s="506" t="s">
        <v>273</v>
      </c>
      <c r="S16" s="1303" t="s">
        <v>272</v>
      </c>
      <c r="T16" s="1304"/>
      <c r="U16" s="1293"/>
      <c r="V16" s="1307"/>
      <c r="W16" s="1227"/>
    </row>
    <row r="17" spans="1:35">
      <c r="J17" s="451"/>
      <c r="K17" s="459">
        <v>1</v>
      </c>
      <c r="L17" s="495" t="s">
        <v>92</v>
      </c>
      <c r="M17" s="495" t="s">
        <v>48</v>
      </c>
      <c r="N17" s="466" t="s">
        <v>48</v>
      </c>
      <c r="O17" s="457">
        <f ca="1">OFFSET(O17,0,-1)+1</f>
        <v>3</v>
      </c>
      <c r="P17" s="457">
        <f ca="1">OFFSET(P17,0,-1)+1</f>
        <v>4</v>
      </c>
      <c r="Q17" s="457">
        <f ca="1">OFFSET(Q17,0,-1)+1</f>
        <v>5</v>
      </c>
      <c r="R17" s="457">
        <f ca="1">OFFSET(R17,0,-1)+1</f>
        <v>6</v>
      </c>
      <c r="S17" s="1296">
        <f ca="1">OFFSET(S17,0,-1)+1</f>
        <v>7</v>
      </c>
      <c r="T17" s="1296"/>
      <c r="U17" s="457">
        <f ca="1">OFFSET(U17,0,-2)+1</f>
        <v>8</v>
      </c>
      <c r="V17" s="620">
        <f ca="1">OFFSET(V17,0,-1)</f>
        <v>8</v>
      </c>
      <c r="W17" s="457">
        <f ca="1">OFFSET(W17,0,-1)+1</f>
        <v>9</v>
      </c>
    </row>
    <row r="18" spans="1:35" ht="22.5">
      <c r="A18" s="1279">
        <v>1</v>
      </c>
      <c r="B18" s="906"/>
      <c r="C18" s="906"/>
      <c r="D18" s="906"/>
      <c r="E18" s="907"/>
      <c r="F18" s="908"/>
      <c r="G18" s="908"/>
      <c r="H18" s="908"/>
      <c r="I18" s="909"/>
      <c r="J18" s="904"/>
      <c r="K18" s="911"/>
      <c r="L18" s="562" t="e">
        <f ca="1">mergeValue(A18)</f>
        <v>#NAME?</v>
      </c>
      <c r="M18" s="610" t="s">
        <v>19</v>
      </c>
      <c r="N18" s="549"/>
      <c r="O18" s="1322"/>
      <c r="P18" s="1322"/>
      <c r="Q18" s="1322"/>
      <c r="R18" s="1322"/>
      <c r="S18" s="1322"/>
      <c r="T18" s="1322"/>
      <c r="U18" s="1322"/>
      <c r="V18" s="1322"/>
      <c r="W18" s="1129" t="s">
        <v>718</v>
      </c>
    </row>
    <row r="19" spans="1:35" ht="22.5">
      <c r="A19" s="1279"/>
      <c r="B19" s="1279">
        <v>1</v>
      </c>
      <c r="C19" s="906"/>
      <c r="D19" s="906"/>
      <c r="E19" s="908"/>
      <c r="F19" s="908"/>
      <c r="G19" s="908"/>
      <c r="H19" s="908"/>
      <c r="I19" s="903"/>
      <c r="J19" s="902"/>
      <c r="K19" s="905"/>
      <c r="L19" s="562" t="e">
        <f ca="1">mergeValue(A19) &amp;"."&amp; mergeValue(B19)</f>
        <v>#NAME?</v>
      </c>
      <c r="M19" s="516" t="s">
        <v>15</v>
      </c>
      <c r="N19" s="549"/>
      <c r="O19" s="1322"/>
      <c r="P19" s="1322"/>
      <c r="Q19" s="1322"/>
      <c r="R19" s="1322"/>
      <c r="S19" s="1322"/>
      <c r="T19" s="1322"/>
      <c r="U19" s="1322"/>
      <c r="V19" s="1322"/>
      <c r="W19" s="1129" t="s">
        <v>459</v>
      </c>
    </row>
    <row r="20" spans="1:35" ht="22.5">
      <c r="A20" s="1279"/>
      <c r="B20" s="1279"/>
      <c r="C20" s="1279">
        <v>1</v>
      </c>
      <c r="D20" s="906"/>
      <c r="E20" s="908"/>
      <c r="F20" s="908"/>
      <c r="G20" s="908"/>
      <c r="H20" s="908"/>
      <c r="I20" s="910"/>
      <c r="J20" s="902"/>
      <c r="K20" s="905"/>
      <c r="L20" s="562" t="e">
        <f ca="1">mergeValue(A20) &amp;"."&amp; mergeValue(B20)&amp;"."&amp; mergeValue(C20)</f>
        <v>#NAME?</v>
      </c>
      <c r="M20" s="517" t="s">
        <v>7</v>
      </c>
      <c r="N20" s="549"/>
      <c r="O20" s="1322"/>
      <c r="P20" s="1322"/>
      <c r="Q20" s="1322"/>
      <c r="R20" s="1322"/>
      <c r="S20" s="1322"/>
      <c r="T20" s="1322"/>
      <c r="U20" s="1322"/>
      <c r="V20" s="1322"/>
      <c r="W20" s="1129" t="s">
        <v>600</v>
      </c>
    </row>
    <row r="21" spans="1:35" ht="22.5">
      <c r="A21" s="1279"/>
      <c r="B21" s="1279"/>
      <c r="C21" s="1279"/>
      <c r="D21" s="1279">
        <v>1</v>
      </c>
      <c r="E21" s="908"/>
      <c r="F21" s="908"/>
      <c r="G21" s="908"/>
      <c r="H21" s="908"/>
      <c r="I21" s="910"/>
      <c r="J21" s="902"/>
      <c r="K21" s="905"/>
      <c r="L21" s="562" t="e">
        <f ca="1">mergeValue(A21) &amp;"."&amp; mergeValue(B21)&amp;"."&amp; mergeValue(C21)&amp;"."&amp; mergeValue(D21)</f>
        <v>#NAME?</v>
      </c>
      <c r="M21" s="518" t="s">
        <v>21</v>
      </c>
      <c r="N21" s="549"/>
      <c r="O21" s="1322"/>
      <c r="P21" s="1322"/>
      <c r="Q21" s="1322"/>
      <c r="R21" s="1322"/>
      <c r="S21" s="1322"/>
      <c r="T21" s="1322"/>
      <c r="U21" s="1322"/>
      <c r="V21" s="1322"/>
      <c r="W21" s="1129" t="s">
        <v>601</v>
      </c>
    </row>
    <row r="22" spans="1:35" ht="11.25" hidden="1" customHeight="1">
      <c r="A22" s="1279"/>
      <c r="B22" s="1279"/>
      <c r="C22" s="1279"/>
      <c r="D22" s="1279"/>
      <c r="E22" s="1279">
        <v>1</v>
      </c>
      <c r="F22" s="908"/>
      <c r="G22" s="908"/>
      <c r="H22" s="906">
        <v>1</v>
      </c>
      <c r="I22" s="1279">
        <v>1</v>
      </c>
      <c r="J22" s="908"/>
      <c r="K22" s="913"/>
      <c r="L22" s="562"/>
      <c r="M22" s="524"/>
      <c r="N22" s="550"/>
      <c r="O22" s="600"/>
      <c r="P22" s="600"/>
      <c r="Q22" s="600"/>
      <c r="R22" s="600"/>
      <c r="S22" s="600"/>
      <c r="T22" s="600"/>
      <c r="U22" s="600"/>
      <c r="V22" s="478"/>
      <c r="W22" s="1090"/>
    </row>
    <row r="23" spans="1:35" ht="33.75">
      <c r="A23" s="1279"/>
      <c r="B23" s="1279"/>
      <c r="C23" s="1279"/>
      <c r="D23" s="1279"/>
      <c r="E23" s="1279"/>
      <c r="F23" s="1279">
        <v>1</v>
      </c>
      <c r="G23" s="906"/>
      <c r="H23" s="906"/>
      <c r="I23" s="1279"/>
      <c r="J23" s="1279">
        <v>1</v>
      </c>
      <c r="K23" s="914"/>
      <c r="L23" s="562" t="e">
        <f ca="1">mergeValue(A23) &amp;"."&amp; mergeValue(B23)&amp;"."&amp; mergeValue(C23)&amp;"."&amp; mergeValue(D23)&amp;"."&amp;  mergeValue(F23)</f>
        <v>#NAME?</v>
      </c>
      <c r="M23" s="525" t="s">
        <v>9</v>
      </c>
      <c r="N23" s="550"/>
      <c r="O23" s="1281"/>
      <c r="P23" s="1281"/>
      <c r="Q23" s="1281"/>
      <c r="R23" s="1281"/>
      <c r="S23" s="1281"/>
      <c r="T23" s="1281"/>
      <c r="U23" s="1281"/>
      <c r="V23" s="1281"/>
      <c r="W23" s="1129" t="s">
        <v>720</v>
      </c>
      <c r="Y23" s="474" t="e">
        <f ca="1">strCheckUnique(Z23:Z26)</f>
        <v>#NAME?</v>
      </c>
      <c r="AA23" s="474"/>
    </row>
    <row r="24" spans="1:35" ht="99" customHeight="1">
      <c r="A24" s="1279"/>
      <c r="B24" s="1279"/>
      <c r="C24" s="1279"/>
      <c r="D24" s="1279"/>
      <c r="E24" s="1279"/>
      <c r="F24" s="1279"/>
      <c r="G24" s="906">
        <v>1</v>
      </c>
      <c r="H24" s="906"/>
      <c r="I24" s="1279"/>
      <c r="J24" s="1279"/>
      <c r="K24" s="914">
        <v>1</v>
      </c>
      <c r="L24" s="562" t="e">
        <f ca="1">mergeValue(A24) &amp;"."&amp; mergeValue(B24)&amp;"."&amp; mergeValue(C24)&amp;"."&amp; mergeValue(D24)&amp;"."&amp; mergeValue(F24)&amp;"."&amp; mergeValue(G24)</f>
        <v>#NAME?</v>
      </c>
      <c r="M24" s="1088"/>
      <c r="N24" s="555"/>
      <c r="O24" s="532"/>
      <c r="P24" s="532"/>
      <c r="Q24" s="1040"/>
      <c r="R24" s="1285"/>
      <c r="S24" s="1287" t="s">
        <v>83</v>
      </c>
      <c r="T24" s="1285"/>
      <c r="U24" s="1287" t="s">
        <v>84</v>
      </c>
      <c r="V24" s="547"/>
      <c r="W24" s="1297" t="s">
        <v>733</v>
      </c>
      <c r="X24" s="470" t="e">
        <f ca="1">strCheckDate(O25:V25)</f>
        <v>#NAME?</v>
      </c>
      <c r="Y24" s="474"/>
      <c r="Z24" s="474" t="str">
        <f>IF(M24="","",M24 )</f>
        <v/>
      </c>
      <c r="AA24" s="474"/>
      <c r="AB24" s="474"/>
      <c r="AC24" s="474"/>
    </row>
    <row r="25" spans="1:35" ht="11.25" hidden="1">
      <c r="A25" s="1279"/>
      <c r="B25" s="1279"/>
      <c r="C25" s="1279"/>
      <c r="D25" s="1279"/>
      <c r="E25" s="1279"/>
      <c r="F25" s="1279"/>
      <c r="G25" s="906"/>
      <c r="H25" s="906"/>
      <c r="I25" s="1279"/>
      <c r="J25" s="1279"/>
      <c r="K25" s="914"/>
      <c r="L25" s="569"/>
      <c r="M25" s="615"/>
      <c r="N25" s="555"/>
      <c r="O25" s="532"/>
      <c r="P25" s="532"/>
      <c r="Q25" s="553" t="str">
        <f>R24 &amp; "-" &amp; T24</f>
        <v>-</v>
      </c>
      <c r="R25" s="1286"/>
      <c r="S25" s="1287"/>
      <c r="T25" s="1286"/>
      <c r="U25" s="1287"/>
      <c r="V25" s="547"/>
      <c r="W25" s="1298"/>
    </row>
    <row r="26" spans="1:35" s="445" customFormat="1" ht="15" customHeight="1">
      <c r="A26" s="1279"/>
      <c r="B26" s="1279"/>
      <c r="C26" s="1279"/>
      <c r="D26" s="1279"/>
      <c r="E26" s="1279"/>
      <c r="F26" s="1279"/>
      <c r="G26" s="908"/>
      <c r="H26" s="906"/>
      <c r="I26" s="1279"/>
      <c r="J26" s="1279"/>
      <c r="K26" s="913"/>
      <c r="L26" s="508"/>
      <c r="M26" s="526" t="s">
        <v>24</v>
      </c>
      <c r="N26" s="521"/>
      <c r="O26" s="515"/>
      <c r="P26" s="515"/>
      <c r="Q26" s="515"/>
      <c r="R26" s="542"/>
      <c r="S26" s="534"/>
      <c r="T26" s="533"/>
      <c r="U26" s="521"/>
      <c r="V26" s="530"/>
      <c r="W26" s="1299"/>
      <c r="X26" s="471"/>
      <c r="Y26" s="471"/>
      <c r="Z26" s="471"/>
      <c r="AA26" s="471"/>
      <c r="AB26" s="471"/>
      <c r="AC26" s="471"/>
      <c r="AD26" s="471"/>
      <c r="AE26" s="471"/>
      <c r="AF26" s="471"/>
      <c r="AG26" s="471"/>
      <c r="AH26" s="471"/>
    </row>
    <row r="27" spans="1:35" s="445" customFormat="1" ht="15" customHeight="1">
      <c r="A27" s="1279"/>
      <c r="B27" s="1279"/>
      <c r="C27" s="1279"/>
      <c r="D27" s="1279"/>
      <c r="E27" s="1279"/>
      <c r="F27" s="908"/>
      <c r="G27" s="908"/>
      <c r="H27" s="906"/>
      <c r="I27" s="1279"/>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79"/>
      <c r="B28" s="1279"/>
      <c r="C28" s="1279"/>
      <c r="D28" s="1279"/>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79"/>
      <c r="B29" s="1279"/>
      <c r="C29" s="1279"/>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79"/>
      <c r="B30" s="1279"/>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79"/>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2" t="s">
        <v>734</v>
      </c>
      <c r="N34" s="1272"/>
      <c r="O34" s="1272"/>
      <c r="P34" s="1272"/>
      <c r="Q34" s="1272"/>
      <c r="R34" s="1272"/>
      <c r="S34" s="1272"/>
      <c r="T34" s="1272"/>
      <c r="U34" s="1272"/>
      <c r="V34" s="1272"/>
      <c r="W34" s="1272"/>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3" t="s">
        <v>470</v>
      </c>
      <c r="G2" s="1274"/>
      <c r="H2" s="1275"/>
      <c r="I2" s="407"/>
    </row>
    <row r="3" spans="1:20" ht="3" customHeight="1"/>
    <row r="4" spans="1:20" s="182" customFormat="1" ht="11.25">
      <c r="A4" s="206"/>
      <c r="B4" s="206"/>
      <c r="C4" s="206"/>
      <c r="D4" s="206"/>
      <c r="F4" s="1227" t="s">
        <v>445</v>
      </c>
      <c r="G4" s="1227"/>
      <c r="H4" s="1227"/>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03.11.2022</v>
      </c>
      <c r="I7" s="188" t="s">
        <v>472</v>
      </c>
      <c r="J7" s="312"/>
      <c r="K7" s="206"/>
      <c r="L7" s="206"/>
      <c r="M7" s="206"/>
      <c r="N7" s="206"/>
      <c r="O7" s="206"/>
      <c r="P7" s="206"/>
      <c r="Q7" s="206"/>
      <c r="R7" s="206"/>
      <c r="S7" s="206"/>
      <c r="T7" s="206"/>
    </row>
    <row r="8" spans="1:20" s="182" customFormat="1" ht="45">
      <c r="A8" s="1277">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77"/>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77"/>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7"/>
      <c r="B12" s="1277"/>
      <c r="C12" s="1277">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77"/>
      <c r="B13" s="1277"/>
      <c r="C13" s="1277"/>
      <c r="D13" s="321">
        <v>1</v>
      </c>
      <c r="F13" s="313" t="e">
        <f ca="1">"4."&amp;mergeValue(A13) &amp;"."&amp;mergeValue(B13)&amp;"."&amp;mergeValue(C13)&amp;"."&amp;mergeValue(D13)</f>
        <v>#NAME?</v>
      </c>
      <c r="G13" s="392" t="s">
        <v>477</v>
      </c>
      <c r="H13" s="297"/>
      <c r="I13" s="1278" t="s">
        <v>569</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93"/>
      <c r="G15" s="187" t="s">
        <v>401</v>
      </c>
      <c r="H15" s="394"/>
      <c r="I15" s="395"/>
      <c r="J15" s="312"/>
      <c r="K15" s="206"/>
      <c r="L15" s="206"/>
      <c r="M15" s="206"/>
      <c r="N15" s="206"/>
      <c r="O15" s="206"/>
      <c r="P15" s="206"/>
      <c r="Q15" s="206"/>
      <c r="R15" s="206"/>
      <c r="S15" s="206"/>
      <c r="T15" s="206"/>
    </row>
    <row r="16" spans="1:20" s="182" customFormat="1" ht="18.75">
      <c r="A16" s="1277"/>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294" t="s">
        <v>735</v>
      </c>
      <c r="M5" s="1294"/>
      <c r="N5" s="1294"/>
      <c r="O5" s="1294"/>
      <c r="P5" s="1294"/>
      <c r="Q5" s="1294"/>
      <c r="R5" s="1294"/>
      <c r="S5" s="1294"/>
      <c r="T5" s="1294"/>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28.10.2022</v>
      </c>
      <c r="P8" s="1301"/>
      <c r="Q8" s="1301"/>
      <c r="R8" s="1301"/>
      <c r="S8" s="1301"/>
      <c r="T8" s="1301"/>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№6351/05-02 (Вх.№9729)</v>
      </c>
      <c r="P9" s="1301"/>
      <c r="Q9" s="1301"/>
      <c r="R9" s="1301"/>
      <c r="S9" s="1301"/>
      <c r="T9" s="1301"/>
      <c r="U9" s="635"/>
      <c r="V9" s="456"/>
      <c r="AC9" s="475"/>
      <c r="AD9" s="475"/>
      <c r="AE9" s="475"/>
      <c r="AF9" s="475"/>
      <c r="AG9" s="475"/>
    </row>
    <row r="10" spans="1:33" s="746" customFormat="1" ht="5.25"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1"/>
      <c r="P12" s="1321"/>
      <c r="Q12" s="1321"/>
      <c r="R12" s="1321"/>
      <c r="S12" s="1321"/>
      <c r="T12" s="1321"/>
      <c r="U12" s="1321"/>
      <c r="V12" s="1321"/>
      <c r="W12" s="1321"/>
      <c r="X12" s="1321"/>
      <c r="Y12" s="1321"/>
      <c r="Z12" s="1321"/>
    </row>
    <row r="13" spans="1:33" ht="14.25" customHeight="1">
      <c r="J13" s="451"/>
      <c r="K13" s="451"/>
      <c r="L13" s="1308" t="s">
        <v>445</v>
      </c>
      <c r="M13" s="1308"/>
      <c r="N13" s="1308"/>
      <c r="O13" s="1308"/>
      <c r="P13" s="1308"/>
      <c r="Q13" s="1308"/>
      <c r="R13" s="1308"/>
      <c r="S13" s="1308"/>
      <c r="T13" s="1308"/>
      <c r="U13" s="1308"/>
      <c r="V13" s="1308"/>
      <c r="W13" s="1308"/>
      <c r="X13" s="1308"/>
      <c r="Y13" s="1308"/>
      <c r="Z13" s="1308"/>
      <c r="AA13" s="1308"/>
      <c r="AB13" s="1227" t="s">
        <v>446</v>
      </c>
    </row>
    <row r="14" spans="1:33" ht="14.25" customHeight="1">
      <c r="J14" s="451"/>
      <c r="K14" s="451"/>
      <c r="L14" s="1308" t="s">
        <v>91</v>
      </c>
      <c r="M14" s="1308" t="s">
        <v>602</v>
      </c>
      <c r="N14" s="547"/>
      <c r="O14" s="1227" t="s">
        <v>604</v>
      </c>
      <c r="P14" s="1227"/>
      <c r="Q14" s="1227"/>
      <c r="R14" s="1227"/>
      <c r="S14" s="1227"/>
      <c r="T14" s="1227"/>
      <c r="U14" s="1227"/>
      <c r="V14" s="1227"/>
      <c r="W14" s="1227"/>
      <c r="X14" s="1227"/>
      <c r="Y14" s="1227"/>
      <c r="Z14" s="1308" t="s">
        <v>339</v>
      </c>
      <c r="AA14" s="1320" t="s">
        <v>274</v>
      </c>
      <c r="AB14" s="1227"/>
    </row>
    <row r="15" spans="1:33" s="493" customFormat="1" ht="14.25" customHeight="1">
      <c r="A15" s="554"/>
      <c r="B15" s="554"/>
      <c r="C15" s="554"/>
      <c r="D15" s="554"/>
      <c r="E15" s="554"/>
      <c r="F15" s="554"/>
      <c r="G15" s="560"/>
      <c r="H15" s="560"/>
      <c r="I15" s="501"/>
      <c r="J15" s="499"/>
      <c r="K15" s="499"/>
      <c r="L15" s="1308"/>
      <c r="M15" s="1308"/>
      <c r="N15" s="547"/>
      <c r="O15" s="1332" t="s">
        <v>617</v>
      </c>
      <c r="P15" s="1332" t="s">
        <v>589</v>
      </c>
      <c r="Q15" s="1332" t="s">
        <v>590</v>
      </c>
      <c r="R15" s="1332" t="s">
        <v>270</v>
      </c>
      <c r="S15" s="1332"/>
      <c r="T15" s="1332" t="s">
        <v>270</v>
      </c>
      <c r="U15" s="1332"/>
      <c r="V15" s="621"/>
      <c r="W15" s="1331" t="s">
        <v>615</v>
      </c>
      <c r="X15" s="1331"/>
      <c r="Y15" s="1331"/>
      <c r="Z15" s="1308"/>
      <c r="AA15" s="1320"/>
      <c r="AB15" s="1227"/>
      <c r="AC15" s="554"/>
      <c r="AD15" s="554"/>
      <c r="AE15" s="554"/>
      <c r="AF15" s="554"/>
      <c r="AG15" s="554"/>
    </row>
    <row r="16" spans="1:33" ht="56.25" customHeight="1">
      <c r="J16" s="451"/>
      <c r="K16" s="451"/>
      <c r="L16" s="1308"/>
      <c r="M16" s="1308"/>
      <c r="N16" s="547"/>
      <c r="O16" s="1332"/>
      <c r="P16" s="1332"/>
      <c r="Q16" s="1332"/>
      <c r="R16" s="505" t="s">
        <v>591</v>
      </c>
      <c r="S16" s="505" t="s">
        <v>592</v>
      </c>
      <c r="T16" s="505" t="s">
        <v>593</v>
      </c>
      <c r="U16" s="505" t="s">
        <v>594</v>
      </c>
      <c r="V16" s="505"/>
      <c r="W16" s="506" t="s">
        <v>273</v>
      </c>
      <c r="X16" s="1328" t="s">
        <v>272</v>
      </c>
      <c r="Y16" s="1328"/>
      <c r="Z16" s="1308"/>
      <c r="AA16" s="1320"/>
      <c r="AB16" s="1227"/>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296">
        <f ca="1">OFFSET(X17,0,-1)+1</f>
        <v>11</v>
      </c>
      <c r="Y17" s="1296"/>
      <c r="Z17" s="457">
        <f ca="1">OFFSET(Z17,0,-2)+1</f>
        <v>12</v>
      </c>
      <c r="AB17" s="457">
        <f ca="1">OFFSET(AB17,0,-2)+1</f>
        <v>13</v>
      </c>
    </row>
    <row r="18" spans="1:33" ht="22.5">
      <c r="A18" s="1279">
        <v>1</v>
      </c>
      <c r="B18" s="1000"/>
      <c r="C18" s="1000"/>
      <c r="D18" s="1000"/>
      <c r="E18" s="1001"/>
      <c r="F18" s="1002"/>
      <c r="G18" s="1000"/>
      <c r="H18" s="1000"/>
      <c r="I18" s="988"/>
      <c r="J18" s="993"/>
      <c r="K18" s="993"/>
      <c r="L18" s="562" t="e">
        <f ca="1">mergeValue(A18)</f>
        <v>#NAME?</v>
      </c>
      <c r="M18" s="610" t="s">
        <v>19</v>
      </c>
      <c r="N18" s="549"/>
      <c r="O18" s="1322"/>
      <c r="P18" s="1322"/>
      <c r="Q18" s="1322"/>
      <c r="R18" s="1322"/>
      <c r="S18" s="1322"/>
      <c r="T18" s="1322"/>
      <c r="U18" s="1322"/>
      <c r="V18" s="1322"/>
      <c r="W18" s="1322"/>
      <c r="X18" s="1322"/>
      <c r="Y18" s="1322"/>
      <c r="Z18" s="1322"/>
      <c r="AA18" s="1322"/>
      <c r="AB18" s="599" t="s">
        <v>718</v>
      </c>
    </row>
    <row r="19" spans="1:33" ht="22.5">
      <c r="A19" s="1279"/>
      <c r="B19" s="1279">
        <v>1</v>
      </c>
      <c r="C19" s="1000"/>
      <c r="D19" s="1000"/>
      <c r="E19" s="1002"/>
      <c r="F19" s="1002"/>
      <c r="G19" s="1000"/>
      <c r="H19" s="1000"/>
      <c r="I19" s="995"/>
      <c r="J19" s="990"/>
      <c r="K19" s="989"/>
      <c r="L19" s="562" t="e">
        <f ca="1">mergeValue(A19) &amp;"."&amp; mergeValue(B19)</f>
        <v>#NAME?</v>
      </c>
      <c r="M19" s="516" t="s">
        <v>15</v>
      </c>
      <c r="N19" s="549"/>
      <c r="O19" s="1322"/>
      <c r="P19" s="1322"/>
      <c r="Q19" s="1322"/>
      <c r="R19" s="1322"/>
      <c r="S19" s="1322"/>
      <c r="T19" s="1322"/>
      <c r="U19" s="1322"/>
      <c r="V19" s="1322"/>
      <c r="W19" s="1322"/>
      <c r="X19" s="1322"/>
      <c r="Y19" s="1322"/>
      <c r="Z19" s="1322"/>
      <c r="AA19" s="1322"/>
      <c r="AB19" s="599" t="s">
        <v>459</v>
      </c>
    </row>
    <row r="20" spans="1:33" ht="22.5">
      <c r="A20" s="1279"/>
      <c r="B20" s="1279"/>
      <c r="C20" s="1279">
        <v>1</v>
      </c>
      <c r="D20" s="1000"/>
      <c r="E20" s="1002"/>
      <c r="F20" s="1002"/>
      <c r="G20" s="1000"/>
      <c r="H20" s="1000"/>
      <c r="I20" s="995"/>
      <c r="J20" s="990"/>
      <c r="K20" s="989"/>
      <c r="L20" s="562" t="e">
        <f ca="1">mergeValue(A20) &amp;"."&amp; mergeValue(B20)&amp;"."&amp; mergeValue(C20)</f>
        <v>#NAME?</v>
      </c>
      <c r="M20" s="517" t="s">
        <v>7</v>
      </c>
      <c r="N20" s="549"/>
      <c r="O20" s="1322"/>
      <c r="P20" s="1322"/>
      <c r="Q20" s="1322"/>
      <c r="R20" s="1322"/>
      <c r="S20" s="1322"/>
      <c r="T20" s="1322"/>
      <c r="U20" s="1322"/>
      <c r="V20" s="1322"/>
      <c r="W20" s="1322"/>
      <c r="X20" s="1322"/>
      <c r="Y20" s="1322"/>
      <c r="Z20" s="1322"/>
      <c r="AA20" s="1322"/>
      <c r="AB20" s="599" t="s">
        <v>600</v>
      </c>
    </row>
    <row r="21" spans="1:33" ht="22.5">
      <c r="A21" s="1279"/>
      <c r="B21" s="1279"/>
      <c r="C21" s="1279"/>
      <c r="D21" s="1279">
        <v>1</v>
      </c>
      <c r="E21" s="1002"/>
      <c r="F21" s="1002"/>
      <c r="G21" s="1000"/>
      <c r="H21" s="1000"/>
      <c r="I21" s="995"/>
      <c r="J21" s="990"/>
      <c r="K21" s="989"/>
      <c r="L21" s="562" t="e">
        <f ca="1">mergeValue(A21) &amp;"."&amp; mergeValue(B21)&amp;"."&amp; mergeValue(C21)&amp;"."&amp; mergeValue(D21)</f>
        <v>#NAME?</v>
      </c>
      <c r="M21" s="518" t="s">
        <v>21</v>
      </c>
      <c r="N21" s="549"/>
      <c r="O21" s="1322"/>
      <c r="P21" s="1322"/>
      <c r="Q21" s="1322"/>
      <c r="R21" s="1322"/>
      <c r="S21" s="1322"/>
      <c r="T21" s="1322"/>
      <c r="U21" s="1322"/>
      <c r="V21" s="1322"/>
      <c r="W21" s="1322"/>
      <c r="X21" s="1322"/>
      <c r="Y21" s="1322"/>
      <c r="Z21" s="1322"/>
      <c r="AA21" s="1322"/>
      <c r="AB21" s="599" t="s">
        <v>601</v>
      </c>
    </row>
    <row r="22" spans="1:33" hidden="1">
      <c r="A22" s="1279"/>
      <c r="B22" s="1279"/>
      <c r="C22" s="1279"/>
      <c r="D22" s="1279"/>
      <c r="E22" s="1279">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79"/>
      <c r="B23" s="1279"/>
      <c r="C23" s="1279"/>
      <c r="D23" s="1279"/>
      <c r="E23" s="1279"/>
      <c r="F23" s="1279">
        <v>1</v>
      </c>
      <c r="G23" s="1000"/>
      <c r="H23" s="1000"/>
      <c r="I23" s="1329"/>
      <c r="J23" s="990"/>
      <c r="K23" s="989"/>
      <c r="L23" s="562" t="e">
        <f ca="1">mergeValue(A23) &amp;"."&amp; mergeValue(B23)&amp;"."&amp; mergeValue(C23)&amp;"."&amp; mergeValue(D23)&amp;"."&amp; mergeValue(F23)</f>
        <v>#NAME?</v>
      </c>
      <c r="M23" s="525" t="s">
        <v>9</v>
      </c>
      <c r="N23" s="550"/>
      <c r="O23" s="1282"/>
      <c r="P23" s="1283"/>
      <c r="Q23" s="1283"/>
      <c r="R23" s="1283"/>
      <c r="S23" s="1283"/>
      <c r="T23" s="1283"/>
      <c r="U23" s="1283"/>
      <c r="V23" s="1283"/>
      <c r="W23" s="1283"/>
      <c r="X23" s="1283"/>
      <c r="Y23" s="1283"/>
      <c r="Z23" s="1283"/>
      <c r="AA23" s="1284"/>
      <c r="AB23" s="599" t="s">
        <v>720</v>
      </c>
      <c r="AD23" s="474" t="e">
        <f ca="1">strCheckUnique(AE23:AE28)</f>
        <v>#NAME?</v>
      </c>
      <c r="AF23" s="474"/>
    </row>
    <row r="24" spans="1:33" ht="56.25">
      <c r="A24" s="1279"/>
      <c r="B24" s="1279"/>
      <c r="C24" s="1279"/>
      <c r="D24" s="1279"/>
      <c r="E24" s="1279"/>
      <c r="F24" s="1279"/>
      <c r="G24" s="1279">
        <v>1</v>
      </c>
      <c r="H24" s="1000"/>
      <c r="I24" s="1329"/>
      <c r="J24" s="1330"/>
      <c r="K24" s="996"/>
      <c r="L24" s="562" t="e">
        <f ca="1">mergeValue(A24) &amp;"."&amp; mergeValue(B24)&amp;"."&amp; mergeValue(C24)&amp;"."&amp; mergeValue(D24)&amp;"."&amp; mergeValue(F24)&amp;"."&amp; mergeValue(G24)</f>
        <v>#NAME?</v>
      </c>
      <c r="M24" s="1088" t="s">
        <v>613</v>
      </c>
      <c r="N24" s="615"/>
      <c r="O24" s="532"/>
      <c r="P24" s="532"/>
      <c r="Q24" s="532"/>
      <c r="R24" s="463"/>
      <c r="S24" s="1041"/>
      <c r="T24" s="463"/>
      <c r="U24" s="1041"/>
      <c r="V24" s="553" t="str">
        <f>W24 &amp; "-" &amp; Y24</f>
        <v>-</v>
      </c>
      <c r="W24" s="1285"/>
      <c r="X24" s="1287" t="s">
        <v>83</v>
      </c>
      <c r="Y24" s="1285"/>
      <c r="Z24" s="1287" t="s">
        <v>84</v>
      </c>
      <c r="AA24" s="507"/>
      <c r="AB24" s="599" t="s">
        <v>738</v>
      </c>
      <c r="AC24" s="470" t="e">
        <f ca="1">strCheckDate(O24:AA24)</f>
        <v>#NAME?</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79"/>
      <c r="B25" s="1279"/>
      <c r="C25" s="1279"/>
      <c r="D25" s="1279"/>
      <c r="E25" s="1279"/>
      <c r="F25" s="1279"/>
      <c r="G25" s="1279"/>
      <c r="H25" s="1000">
        <v>1</v>
      </c>
      <c r="I25" s="1329"/>
      <c r="J25" s="1330"/>
      <c r="K25" s="996"/>
      <c r="L25" s="562" t="e">
        <f ca="1">mergeValue(A25) &amp;"."&amp; mergeValue(B25)&amp;"."&amp; mergeValue(C25)&amp;"."&amp; mergeValue(D25)&amp;"."&amp; mergeValue(F25)&amp;"."&amp; mergeValue(G25)&amp;"."&amp; mergeValue(H25)</f>
        <v>#NAME?</v>
      </c>
      <c r="M25" s="1018"/>
      <c r="N25" s="464"/>
      <c r="O25" s="532"/>
      <c r="P25" s="532"/>
      <c r="Q25" s="532"/>
      <c r="R25" s="463"/>
      <c r="S25" s="1041"/>
      <c r="T25" s="463"/>
      <c r="U25" s="1041"/>
      <c r="V25" s="553" t="str">
        <f>W25 &amp; "-" &amp; Y25</f>
        <v>-</v>
      </c>
      <c r="W25" s="1285"/>
      <c r="X25" s="1287"/>
      <c r="Y25" s="1285"/>
      <c r="Z25" s="1287"/>
      <c r="AA25" s="637"/>
      <c r="AB25" s="1297" t="s">
        <v>739</v>
      </c>
      <c r="AC25" s="470" t="e">
        <f ca="1">strCheckDate(O25:AA25)</f>
        <v>#NAME?</v>
      </c>
      <c r="AF25" s="474"/>
    </row>
    <row r="26" spans="1:33" hidden="1">
      <c r="A26" s="1279"/>
      <c r="B26" s="1279"/>
      <c r="C26" s="1279"/>
      <c r="D26" s="1279"/>
      <c r="E26" s="1279"/>
      <c r="F26" s="1279"/>
      <c r="G26" s="1279"/>
      <c r="H26" s="1000"/>
      <c r="I26" s="1329"/>
      <c r="J26" s="1330"/>
      <c r="K26" s="996"/>
      <c r="L26" s="569"/>
      <c r="M26" s="615"/>
      <c r="N26" s="615"/>
      <c r="O26" s="532"/>
      <c r="P26" s="463"/>
      <c r="Q26" s="463"/>
      <c r="R26" s="463"/>
      <c r="S26" s="463"/>
      <c r="T26" s="463"/>
      <c r="U26" s="529"/>
      <c r="V26" s="553"/>
      <c r="W26" s="1286"/>
      <c r="X26" s="1287"/>
      <c r="Y26" s="1286"/>
      <c r="Z26" s="1287"/>
      <c r="AA26" s="507"/>
      <c r="AB26" s="1298"/>
      <c r="AF26" s="474">
        <f ca="1">OFFSET(AF26,-1,0)</f>
        <v>0</v>
      </c>
    </row>
    <row r="27" spans="1:33" s="445" customFormat="1" ht="15" customHeight="1">
      <c r="A27" s="1279"/>
      <c r="B27" s="1279"/>
      <c r="C27" s="1279"/>
      <c r="D27" s="1279"/>
      <c r="E27" s="1279"/>
      <c r="F27" s="1279"/>
      <c r="G27" s="1279"/>
      <c r="H27" s="1000"/>
      <c r="I27" s="1329"/>
      <c r="J27" s="1330"/>
      <c r="K27" s="997"/>
      <c r="L27" s="508"/>
      <c r="M27" s="527" t="s">
        <v>40</v>
      </c>
      <c r="N27" s="521"/>
      <c r="O27" s="515"/>
      <c r="P27" s="515"/>
      <c r="Q27" s="515"/>
      <c r="R27" s="515"/>
      <c r="S27" s="515"/>
      <c r="T27" s="515"/>
      <c r="U27" s="515"/>
      <c r="V27" s="515"/>
      <c r="W27" s="533"/>
      <c r="X27" s="534"/>
      <c r="Y27" s="533"/>
      <c r="Z27" s="521"/>
      <c r="AA27" s="530"/>
      <c r="AB27" s="1299"/>
      <c r="AC27" s="471"/>
      <c r="AD27" s="471"/>
      <c r="AE27" s="471"/>
      <c r="AF27" s="471"/>
      <c r="AG27" s="471"/>
    </row>
    <row r="28" spans="1:33" s="445" customFormat="1" ht="15" customHeight="1">
      <c r="A28" s="1279"/>
      <c r="B28" s="1279"/>
      <c r="C28" s="1279"/>
      <c r="D28" s="1279"/>
      <c r="E28" s="1279"/>
      <c r="F28" s="1279"/>
      <c r="G28" s="1000"/>
      <c r="H28" s="1000"/>
      <c r="I28" s="1329"/>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79"/>
      <c r="B29" s="1279"/>
      <c r="C29" s="1279"/>
      <c r="D29" s="1279"/>
      <c r="E29" s="1279"/>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79"/>
      <c r="B30" s="1279"/>
      <c r="C30" s="1279"/>
      <c r="D30" s="1279"/>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79"/>
      <c r="B31" s="1279"/>
      <c r="C31" s="1279"/>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79"/>
      <c r="B32" s="1279"/>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79"/>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2" t="s">
        <v>740</v>
      </c>
      <c r="N36" s="1272"/>
      <c r="O36" s="1272"/>
      <c r="P36" s="1272"/>
      <c r="Q36" s="1272"/>
      <c r="R36" s="1272"/>
      <c r="S36" s="1272"/>
      <c r="T36" s="1272"/>
      <c r="U36" s="1272"/>
      <c r="V36" s="1272"/>
      <c r="W36" s="1272"/>
    </row>
  </sheetData>
  <sheetProtection password="FA9C" sheet="1" objects="1" scenarios="1" formatColumns="0" formatRows="0"/>
  <dataConsolidate link="1"/>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3" t="s">
        <v>470</v>
      </c>
      <c r="G2" s="1274"/>
      <c r="H2" s="1275"/>
      <c r="I2" s="407"/>
    </row>
    <row r="3" spans="1:20" ht="3" customHeight="1"/>
    <row r="4" spans="1:20" s="182" customFormat="1" ht="11.25">
      <c r="A4" s="206"/>
      <c r="B4" s="206"/>
      <c r="C4" s="206"/>
      <c r="D4" s="206"/>
      <c r="F4" s="1227" t="s">
        <v>445</v>
      </c>
      <c r="G4" s="1227"/>
      <c r="H4" s="1227"/>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03.11.2022</v>
      </c>
      <c r="I7" s="188" t="s">
        <v>472</v>
      </c>
      <c r="J7" s="312"/>
      <c r="K7" s="206"/>
      <c r="L7" s="206"/>
      <c r="M7" s="206"/>
      <c r="N7" s="206"/>
      <c r="O7" s="206"/>
      <c r="P7" s="206"/>
      <c r="Q7" s="206"/>
      <c r="R7" s="206"/>
      <c r="S7" s="206"/>
      <c r="T7" s="206"/>
    </row>
    <row r="8" spans="1:20" s="182" customFormat="1" ht="45">
      <c r="A8" s="1277">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77"/>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77"/>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7"/>
      <c r="B12" s="1277"/>
      <c r="C12" s="1277">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77"/>
      <c r="B13" s="1277"/>
      <c r="C13" s="1277"/>
      <c r="D13" s="321">
        <v>1</v>
      </c>
      <c r="F13" s="313" t="e">
        <f ca="1">"4."&amp;mergeValue(A13) &amp;"."&amp;mergeValue(B13)&amp;"."&amp;mergeValue(C13)&amp;"."&amp;mergeValue(D13)</f>
        <v>#NAME?</v>
      </c>
      <c r="G13" s="392" t="s">
        <v>477</v>
      </c>
      <c r="H13" s="297"/>
      <c r="I13" s="1278" t="s">
        <v>569</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15"/>
      <c r="G15" s="142" t="s">
        <v>401</v>
      </c>
      <c r="H15" s="316"/>
      <c r="I15" s="317"/>
      <c r="J15" s="312"/>
      <c r="K15" s="206"/>
      <c r="L15" s="206"/>
      <c r="M15" s="206"/>
      <c r="N15" s="206"/>
      <c r="O15" s="206"/>
      <c r="P15" s="206"/>
      <c r="Q15" s="206"/>
      <c r="R15" s="206"/>
      <c r="S15" s="206"/>
      <c r="T15" s="206"/>
    </row>
    <row r="16" spans="1:20" s="182" customFormat="1" ht="18.75">
      <c r="A16" s="1277"/>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4" t="s">
        <v>745</v>
      </c>
      <c r="M5" s="1294"/>
      <c r="N5" s="1294"/>
      <c r="O5" s="1294"/>
      <c r="P5" s="1294"/>
      <c r="Q5" s="1294"/>
      <c r="R5" s="1294"/>
      <c r="S5" s="1294"/>
      <c r="T5" s="1294"/>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301" t="str">
        <f>IF(datePr_ch="",IF(datePr="","",datePr),datePr_ch)</f>
        <v>28.10.2022</v>
      </c>
      <c r="O8" s="1301"/>
      <c r="P8" s="1301"/>
      <c r="Q8" s="1301"/>
      <c r="R8" s="1301"/>
      <c r="S8" s="1301"/>
      <c r="T8" s="1301"/>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301" t="str">
        <f>IF(numberPr_ch="",IF(numberPr="","",numberPr),numberPr_ch)</f>
        <v>№6351/05-02 (Вх.№9729)</v>
      </c>
      <c r="O9" s="1301"/>
      <c r="P9" s="1301"/>
      <c r="Q9" s="1301"/>
      <c r="R9" s="1301"/>
      <c r="S9" s="1301"/>
      <c r="T9" s="1301"/>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295"/>
      <c r="M12" s="1295"/>
      <c r="N12" s="536"/>
      <c r="O12" s="1327"/>
      <c r="P12" s="1327"/>
      <c r="Q12" s="1327"/>
      <c r="R12" s="1327"/>
      <c r="S12" s="1327"/>
      <c r="T12" s="1327"/>
      <c r="U12" s="456"/>
      <c r="AE12" s="473" t="s">
        <v>371</v>
      </c>
      <c r="AH12" s="475"/>
      <c r="AI12" s="475"/>
      <c r="AJ12" s="475"/>
      <c r="AK12" s="475"/>
    </row>
    <row r="13" spans="1:37">
      <c r="J13" s="451"/>
      <c r="K13" s="451"/>
      <c r="L13" s="447"/>
      <c r="M13" s="447"/>
      <c r="N13" s="447"/>
      <c r="O13" s="1321"/>
      <c r="P13" s="1321"/>
      <c r="Q13" s="1321"/>
      <c r="R13" s="1321"/>
      <c r="S13" s="1321"/>
      <c r="T13" s="1321"/>
      <c r="U13" s="568"/>
      <c r="Z13" s="1321"/>
      <c r="AA13" s="1321"/>
      <c r="AB13" s="1321"/>
      <c r="AC13" s="1321"/>
      <c r="AD13" s="1321"/>
      <c r="AE13" s="1321"/>
    </row>
    <row r="14" spans="1:37">
      <c r="J14" s="451"/>
      <c r="K14" s="451"/>
      <c r="L14" s="1227" t="s">
        <v>445</v>
      </c>
      <c r="M14" s="1227"/>
      <c r="N14" s="1227"/>
      <c r="O14" s="1227"/>
      <c r="P14" s="1227"/>
      <c r="Q14" s="1227"/>
      <c r="R14" s="1227"/>
      <c r="S14" s="1227"/>
      <c r="T14" s="1227"/>
      <c r="U14" s="1227"/>
      <c r="V14" s="1227"/>
      <c r="W14" s="1227"/>
      <c r="X14" s="1227"/>
      <c r="Y14" s="1227"/>
      <c r="Z14" s="1227"/>
      <c r="AA14" s="1227"/>
      <c r="AB14" s="1227"/>
      <c r="AC14" s="1227"/>
      <c r="AD14" s="1227"/>
      <c r="AE14" s="1227"/>
      <c r="AF14" s="1227"/>
      <c r="AG14" s="1227" t="s">
        <v>446</v>
      </c>
    </row>
    <row r="15" spans="1:37" ht="14.25" customHeight="1">
      <c r="J15" s="451"/>
      <c r="K15" s="451"/>
      <c r="L15" s="1308" t="s">
        <v>91</v>
      </c>
      <c r="M15" s="1308" t="s">
        <v>618</v>
      </c>
      <c r="N15" s="1333" t="s">
        <v>597</v>
      </c>
      <c r="O15" s="1333"/>
      <c r="P15" s="1333"/>
      <c r="Q15" s="1333"/>
      <c r="R15" s="1333" t="s">
        <v>598</v>
      </c>
      <c r="S15" s="1333"/>
      <c r="T15" s="1333"/>
      <c r="U15" s="1333"/>
      <c r="V15" s="1333" t="s">
        <v>599</v>
      </c>
      <c r="W15" s="1333"/>
      <c r="X15" s="1333"/>
      <c r="Y15" s="1333"/>
      <c r="Z15" s="1308" t="s">
        <v>604</v>
      </c>
      <c r="AA15" s="1308"/>
      <c r="AB15" s="1308"/>
      <c r="AC15" s="1308"/>
      <c r="AD15" s="1308"/>
      <c r="AE15" s="1308" t="s">
        <v>339</v>
      </c>
      <c r="AF15" s="1320" t="s">
        <v>274</v>
      </c>
      <c r="AG15" s="1227"/>
    </row>
    <row r="16" spans="1:37" s="493" customFormat="1" ht="27.75" customHeight="1">
      <c r="A16" s="554"/>
      <c r="B16" s="554"/>
      <c r="C16" s="554"/>
      <c r="D16" s="554"/>
      <c r="E16" s="554"/>
      <c r="F16" s="554"/>
      <c r="G16" s="560"/>
      <c r="H16" s="560"/>
      <c r="I16" s="501"/>
      <c r="J16" s="499"/>
      <c r="K16" s="499"/>
      <c r="L16" s="1308"/>
      <c r="M16" s="1308"/>
      <c r="N16" s="1333"/>
      <c r="O16" s="1333"/>
      <c r="P16" s="1333"/>
      <c r="Q16" s="1333"/>
      <c r="R16" s="1333"/>
      <c r="S16" s="1333"/>
      <c r="T16" s="1333"/>
      <c r="U16" s="1333"/>
      <c r="V16" s="1333"/>
      <c r="W16" s="1333"/>
      <c r="X16" s="1333"/>
      <c r="Y16" s="1333"/>
      <c r="Z16" s="1227" t="s">
        <v>621</v>
      </c>
      <c r="AA16" s="1227"/>
      <c r="AB16" s="1227" t="s">
        <v>615</v>
      </c>
      <c r="AC16" s="1227"/>
      <c r="AD16" s="1227"/>
      <c r="AE16" s="1308"/>
      <c r="AF16" s="1320"/>
      <c r="AG16" s="1227"/>
      <c r="AH16" s="554"/>
      <c r="AI16" s="554"/>
      <c r="AJ16" s="554"/>
      <c r="AK16" s="554"/>
    </row>
    <row r="17" spans="1:37" ht="14.25" customHeight="1">
      <c r="J17" s="451"/>
      <c r="K17" s="451"/>
      <c r="L17" s="1308"/>
      <c r="M17" s="1308"/>
      <c r="N17" s="1333"/>
      <c r="O17" s="1333"/>
      <c r="P17" s="1333"/>
      <c r="Q17" s="1333"/>
      <c r="R17" s="1333"/>
      <c r="S17" s="1333"/>
      <c r="T17" s="1333"/>
      <c r="U17" s="1333"/>
      <c r="V17" s="1333"/>
      <c r="W17" s="1333"/>
      <c r="X17" s="1333"/>
      <c r="Y17" s="1333"/>
      <c r="Z17" s="504" t="s">
        <v>619</v>
      </c>
      <c r="AA17" s="504" t="s">
        <v>620</v>
      </c>
      <c r="AB17" s="506" t="s">
        <v>273</v>
      </c>
      <c r="AC17" s="1328" t="s">
        <v>272</v>
      </c>
      <c r="AD17" s="1328"/>
      <c r="AE17" s="1308"/>
      <c r="AF17" s="1320"/>
      <c r="AG17" s="1227"/>
    </row>
    <row r="18" spans="1:37">
      <c r="J18" s="451"/>
      <c r="K18" s="459">
        <v>1</v>
      </c>
      <c r="L18" s="448" t="s">
        <v>92</v>
      </c>
      <c r="M18" s="448" t="s">
        <v>48</v>
      </c>
      <c r="N18" s="1334">
        <f ca="1">OFFSET(N18,0,-1)+1</f>
        <v>3</v>
      </c>
      <c r="O18" s="1334"/>
      <c r="P18" s="1334"/>
      <c r="Q18" s="1334"/>
      <c r="R18" s="1334">
        <f ca="1">OFFSET(N18,0,0)+1</f>
        <v>4</v>
      </c>
      <c r="S18" s="1334"/>
      <c r="T18" s="1334"/>
      <c r="U18" s="1334"/>
      <c r="V18" s="640"/>
      <c r="W18" s="640"/>
      <c r="X18" s="640"/>
      <c r="Y18" s="641">
        <f ca="1">OFFSET(R18,0,0)+1</f>
        <v>5</v>
      </c>
      <c r="Z18" s="457">
        <f ca="1">OFFSET(Z18,0,-1)+1</f>
        <v>6</v>
      </c>
      <c r="AA18" s="457">
        <f ca="1">OFFSET(AA18,0,-1)+1</f>
        <v>7</v>
      </c>
      <c r="AB18" s="457">
        <f ca="1">OFFSET(AB18,0,-1)+1</f>
        <v>8</v>
      </c>
      <c r="AC18" s="1334">
        <f ca="1">OFFSET(AC18,0,-1)+1</f>
        <v>9</v>
      </c>
      <c r="AD18" s="1334"/>
      <c r="AE18" s="457">
        <f ca="1">OFFSET(AE18,0,-2)+1</f>
        <v>10</v>
      </c>
      <c r="AF18" s="493"/>
      <c r="AG18" s="457">
        <f ca="1">OFFSET(AG18,0,-2)+1</f>
        <v>11</v>
      </c>
    </row>
    <row r="19" spans="1:37" ht="22.5">
      <c r="A19" s="1279">
        <v>1</v>
      </c>
      <c r="B19" s="963"/>
      <c r="C19" s="963"/>
      <c r="D19" s="963"/>
      <c r="E19" s="963"/>
      <c r="F19" s="956"/>
      <c r="G19" s="962"/>
      <c r="H19" s="962"/>
      <c r="I19" s="944"/>
      <c r="J19" s="943"/>
      <c r="K19" s="943"/>
      <c r="L19" s="562" t="e">
        <f ca="1">mergeValue(A19)</f>
        <v>#NAME?</v>
      </c>
      <c r="M19" s="610" t="s">
        <v>19</v>
      </c>
      <c r="N19" s="1335"/>
      <c r="O19" s="1335"/>
      <c r="P19" s="1335"/>
      <c r="Q19" s="1335"/>
      <c r="R19" s="1335"/>
      <c r="S19" s="1335"/>
      <c r="T19" s="1335"/>
      <c r="U19" s="1335"/>
      <c r="V19" s="1335"/>
      <c r="W19" s="1335"/>
      <c r="X19" s="1335"/>
      <c r="Y19" s="1335"/>
      <c r="Z19" s="1335"/>
      <c r="AA19" s="1335"/>
      <c r="AB19" s="1335"/>
      <c r="AC19" s="1335"/>
      <c r="AD19" s="1335"/>
      <c r="AE19" s="1335"/>
      <c r="AF19" s="1335"/>
      <c r="AG19" s="550" t="s">
        <v>718</v>
      </c>
    </row>
    <row r="20" spans="1:37" ht="22.5">
      <c r="A20" s="1279"/>
      <c r="B20" s="1279">
        <v>1</v>
      </c>
      <c r="C20" s="963"/>
      <c r="D20" s="963"/>
      <c r="E20" s="963"/>
      <c r="F20" s="956"/>
      <c r="G20" s="965"/>
      <c r="H20" s="966"/>
      <c r="I20" s="945"/>
      <c r="J20" s="940"/>
      <c r="K20" s="938"/>
      <c r="L20" s="562" t="e">
        <f ca="1">mergeValue(A20) &amp;"."&amp; mergeValue(B20)</f>
        <v>#NAME?</v>
      </c>
      <c r="M20" s="516" t="s">
        <v>15</v>
      </c>
      <c r="N20" s="1336"/>
      <c r="O20" s="1336"/>
      <c r="P20" s="1336"/>
      <c r="Q20" s="1336"/>
      <c r="R20" s="1336"/>
      <c r="S20" s="1336"/>
      <c r="T20" s="1336"/>
      <c r="U20" s="1336"/>
      <c r="V20" s="1336"/>
      <c r="W20" s="1336"/>
      <c r="X20" s="1336"/>
      <c r="Y20" s="1336"/>
      <c r="Z20" s="1336"/>
      <c r="AA20" s="1336"/>
      <c r="AB20" s="1336"/>
      <c r="AC20" s="1336"/>
      <c r="AD20" s="1336"/>
      <c r="AE20" s="1336"/>
      <c r="AF20" s="1336"/>
      <c r="AG20" s="550" t="s">
        <v>459</v>
      </c>
    </row>
    <row r="21" spans="1:37" ht="22.5">
      <c r="A21" s="1279"/>
      <c r="B21" s="1279"/>
      <c r="C21" s="1279">
        <v>1</v>
      </c>
      <c r="D21" s="963"/>
      <c r="E21" s="963"/>
      <c r="F21" s="956"/>
      <c r="G21" s="965"/>
      <c r="H21" s="966"/>
      <c r="I21" s="945"/>
      <c r="J21" s="940"/>
      <c r="K21" s="938"/>
      <c r="L21" s="562" t="e">
        <f ca="1">mergeValue(A21) &amp;"."&amp; mergeValue(B21)&amp;"."&amp; mergeValue(C21)</f>
        <v>#NAME?</v>
      </c>
      <c r="M21" s="517" t="s">
        <v>7</v>
      </c>
      <c r="N21" s="1336"/>
      <c r="O21" s="1336"/>
      <c r="P21" s="1336"/>
      <c r="Q21" s="1336"/>
      <c r="R21" s="1336"/>
      <c r="S21" s="1336"/>
      <c r="T21" s="1336"/>
      <c r="U21" s="1336"/>
      <c r="V21" s="1336"/>
      <c r="W21" s="1336"/>
      <c r="X21" s="1336"/>
      <c r="Y21" s="1336"/>
      <c r="Z21" s="1336"/>
      <c r="AA21" s="1336"/>
      <c r="AB21" s="1336"/>
      <c r="AC21" s="1336"/>
      <c r="AD21" s="1336"/>
      <c r="AE21" s="1336"/>
      <c r="AF21" s="1336"/>
      <c r="AG21" s="550" t="s">
        <v>600</v>
      </c>
    </row>
    <row r="22" spans="1:37" ht="15" customHeight="1">
      <c r="A22" s="1279"/>
      <c r="B22" s="1279"/>
      <c r="C22" s="1279"/>
      <c r="D22" s="1279">
        <v>1</v>
      </c>
      <c r="E22" s="963"/>
      <c r="F22" s="956"/>
      <c r="G22" s="965"/>
      <c r="H22" s="966"/>
      <c r="I22" s="945"/>
      <c r="J22" s="940"/>
      <c r="K22" s="938"/>
      <c r="L22" s="562" t="e">
        <f ca="1">mergeValue(A22) &amp;"."&amp; mergeValue(B22)&amp;"."&amp; mergeValue(C22)&amp;"."&amp; mergeValue(D22)</f>
        <v>#NAME?</v>
      </c>
      <c r="M22" s="518" t="s">
        <v>21</v>
      </c>
      <c r="N22" s="1336"/>
      <c r="O22" s="1336"/>
      <c r="P22" s="1336"/>
      <c r="Q22" s="1336"/>
      <c r="R22" s="1336"/>
      <c r="S22" s="1336"/>
      <c r="T22" s="1336"/>
      <c r="U22" s="1336"/>
      <c r="V22" s="1336"/>
      <c r="W22" s="1336"/>
      <c r="X22" s="1336"/>
      <c r="Y22" s="1336"/>
      <c r="Z22" s="1336"/>
      <c r="AA22" s="1336"/>
      <c r="AB22" s="1336"/>
      <c r="AC22" s="1336"/>
      <c r="AD22" s="1336"/>
      <c r="AE22" s="1336"/>
      <c r="AF22" s="1336"/>
      <c r="AG22" s="550" t="s">
        <v>623</v>
      </c>
    </row>
    <row r="23" spans="1:37" ht="20.100000000000001" customHeight="1">
      <c r="A23" s="1279"/>
      <c r="B23" s="1279"/>
      <c r="C23" s="1279"/>
      <c r="D23" s="1279"/>
      <c r="E23" s="1279">
        <v>1</v>
      </c>
      <c r="F23" s="956"/>
      <c r="G23" s="965"/>
      <c r="H23" s="966"/>
      <c r="I23" s="967"/>
      <c r="J23" s="957"/>
      <c r="K23" s="1226"/>
      <c r="L23" s="1339" t="e">
        <f ca="1">mergeValue(A23) &amp;"."&amp; mergeValue(B23)&amp;"."&amp; mergeValue(C23)&amp;"."&amp; mergeValue(D23)&amp;"."&amp; mergeValue(E23)</f>
        <v>#NAME?</v>
      </c>
      <c r="M23" s="1340"/>
      <c r="N23" s="1287" t="s">
        <v>84</v>
      </c>
      <c r="O23" s="1346"/>
      <c r="P23" s="1344">
        <v>1</v>
      </c>
      <c r="Q23" s="1337"/>
      <c r="R23" s="1287" t="s">
        <v>84</v>
      </c>
      <c r="S23" s="1346"/>
      <c r="T23" s="1344">
        <v>1</v>
      </c>
      <c r="U23" s="1337"/>
      <c r="V23" s="1287" t="s">
        <v>84</v>
      </c>
      <c r="W23" s="531"/>
      <c r="X23" s="509">
        <v>1</v>
      </c>
      <c r="Y23" s="1042"/>
      <c r="Z23" s="638"/>
      <c r="AA23" s="638"/>
      <c r="AB23" s="1285"/>
      <c r="AC23" s="1287" t="s">
        <v>83</v>
      </c>
      <c r="AD23" s="1285"/>
      <c r="AE23" s="1287" t="s">
        <v>84</v>
      </c>
      <c r="AF23" s="547"/>
      <c r="AG23" s="1341" t="s">
        <v>622</v>
      </c>
      <c r="AH23" s="470" t="e">
        <f ca="1">strCheckDate(Z24:AF24)</f>
        <v>#NAME?</v>
      </c>
      <c r="AI23" s="474" t="str">
        <f>IF(AND(COUNTIF(AJ18:AJ27,AJ23)&gt;1,AJ23&lt;&gt;""),"ErrUnique:HasDoubleConn","")</f>
        <v/>
      </c>
      <c r="AJ23" s="474"/>
      <c r="AK23" s="474"/>
    </row>
    <row r="24" spans="1:37" ht="20.100000000000001" customHeight="1">
      <c r="A24" s="1279"/>
      <c r="B24" s="1279"/>
      <c r="C24" s="1279"/>
      <c r="D24" s="1279"/>
      <c r="E24" s="1279"/>
      <c r="F24" s="956"/>
      <c r="G24" s="965"/>
      <c r="H24" s="966"/>
      <c r="I24" s="967"/>
      <c r="J24" s="957"/>
      <c r="K24" s="1226"/>
      <c r="L24" s="1339"/>
      <c r="M24" s="1340"/>
      <c r="N24" s="1287"/>
      <c r="O24" s="1346"/>
      <c r="P24" s="1344"/>
      <c r="Q24" s="1345"/>
      <c r="R24" s="1287"/>
      <c r="S24" s="1346"/>
      <c r="T24" s="1344"/>
      <c r="U24" s="1338"/>
      <c r="V24" s="1287"/>
      <c r="W24" s="570"/>
      <c r="X24" s="535"/>
      <c r="Y24" s="535"/>
      <c r="Z24" s="541"/>
      <c r="AA24" s="572" t="str">
        <f>AB23 &amp; "-" &amp; AD23</f>
        <v>-</v>
      </c>
      <c r="AB24" s="1286"/>
      <c r="AC24" s="1287"/>
      <c r="AD24" s="1286"/>
      <c r="AE24" s="1287"/>
      <c r="AF24" s="639"/>
      <c r="AG24" s="1342"/>
      <c r="AI24" s="474"/>
      <c r="AJ24" s="474"/>
      <c r="AK24" s="474"/>
    </row>
    <row r="25" spans="1:37" ht="20.100000000000001" customHeight="1">
      <c r="A25" s="1279"/>
      <c r="B25" s="1279"/>
      <c r="C25" s="1279"/>
      <c r="D25" s="1279"/>
      <c r="E25" s="1279"/>
      <c r="F25" s="956"/>
      <c r="G25" s="965"/>
      <c r="H25" s="966"/>
      <c r="I25" s="967"/>
      <c r="J25" s="957"/>
      <c r="K25" s="1226"/>
      <c r="L25" s="1339"/>
      <c r="M25" s="1340"/>
      <c r="N25" s="1287"/>
      <c r="O25" s="1346"/>
      <c r="P25" s="1344"/>
      <c r="Q25" s="1338"/>
      <c r="R25" s="1287"/>
      <c r="S25" s="571"/>
      <c r="T25" s="528"/>
      <c r="U25" s="535"/>
      <c r="V25" s="540"/>
      <c r="W25" s="540"/>
      <c r="X25" s="540"/>
      <c r="Y25" s="540"/>
      <c r="Z25" s="541"/>
      <c r="AA25" s="541"/>
      <c r="AB25" s="542"/>
      <c r="AC25" s="534"/>
      <c r="AD25" s="534"/>
      <c r="AE25" s="542"/>
      <c r="AF25" s="534"/>
      <c r="AG25" s="1342"/>
      <c r="AI25" s="474"/>
      <c r="AJ25" s="474"/>
      <c r="AK25" s="474"/>
    </row>
    <row r="26" spans="1:37" ht="20.100000000000001" customHeight="1">
      <c r="A26" s="1279"/>
      <c r="B26" s="1279"/>
      <c r="C26" s="1279"/>
      <c r="D26" s="1279"/>
      <c r="E26" s="1279"/>
      <c r="F26" s="956"/>
      <c r="G26" s="965"/>
      <c r="H26" s="966"/>
      <c r="I26" s="967"/>
      <c r="J26" s="957"/>
      <c r="K26" s="1226"/>
      <c r="L26" s="1339"/>
      <c r="M26" s="1340"/>
      <c r="N26" s="1287"/>
      <c r="O26" s="543"/>
      <c r="P26" s="545"/>
      <c r="Q26" s="544"/>
      <c r="R26" s="540"/>
      <c r="S26" s="540"/>
      <c r="T26" s="540"/>
      <c r="U26" s="540"/>
      <c r="V26" s="540"/>
      <c r="W26" s="540"/>
      <c r="X26" s="540"/>
      <c r="Y26" s="540"/>
      <c r="Z26" s="541"/>
      <c r="AA26" s="541"/>
      <c r="AB26" s="542"/>
      <c r="AC26" s="534"/>
      <c r="AD26" s="534"/>
      <c r="AE26" s="542"/>
      <c r="AF26" s="534"/>
      <c r="AG26" s="1342"/>
      <c r="AI26" s="474"/>
      <c r="AJ26" s="474"/>
      <c r="AK26" s="474"/>
    </row>
    <row r="27" spans="1:37" s="445" customFormat="1" ht="15" customHeight="1">
      <c r="A27" s="1279"/>
      <c r="B27" s="1279"/>
      <c r="C27" s="1279"/>
      <c r="D27" s="1279"/>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3"/>
      <c r="AH27" s="471"/>
      <c r="AI27" s="471"/>
      <c r="AJ27" s="205"/>
      <c r="AK27" s="205"/>
    </row>
    <row r="28" spans="1:37" s="445" customFormat="1" ht="15" customHeight="1">
      <c r="A28" s="1279"/>
      <c r="B28" s="1279"/>
      <c r="C28" s="1279"/>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79"/>
      <c r="B29" s="1279"/>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79"/>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2" t="s">
        <v>747</v>
      </c>
      <c r="N33" s="1272"/>
      <c r="O33" s="1272"/>
      <c r="P33" s="1272"/>
      <c r="Q33" s="1272"/>
      <c r="R33" s="1272"/>
      <c r="S33" s="1272"/>
      <c r="T33" s="1272"/>
      <c r="U33" s="1272"/>
      <c r="V33" s="1272"/>
      <c r="W33" s="1272"/>
      <c r="X33" s="1272"/>
      <c r="Y33" s="1272"/>
      <c r="Z33" s="1272"/>
      <c r="AA33" s="1272"/>
      <c r="AB33" s="1272"/>
      <c r="AC33" s="1272"/>
      <c r="AD33" s="1272"/>
      <c r="AE33" s="1272"/>
      <c r="AF33" s="1272"/>
      <c r="AG33" s="1272"/>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3" t="s">
        <v>470</v>
      </c>
      <c r="G2" s="1274"/>
      <c r="H2" s="1275"/>
      <c r="I2" s="407"/>
    </row>
    <row r="3" spans="1:20" ht="3" customHeight="1"/>
    <row r="4" spans="1:20" s="182" customFormat="1" ht="11.25">
      <c r="A4" s="206"/>
      <c r="B4" s="206"/>
      <c r="C4" s="206"/>
      <c r="D4" s="206"/>
      <c r="F4" s="1227" t="s">
        <v>445</v>
      </c>
      <c r="G4" s="1227"/>
      <c r="H4" s="1227"/>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03.11.2022</v>
      </c>
      <c r="I7" s="188" t="s">
        <v>472</v>
      </c>
      <c r="J7" s="312"/>
      <c r="K7" s="206"/>
      <c r="L7" s="206"/>
      <c r="M7" s="206"/>
      <c r="N7" s="206"/>
      <c r="O7" s="206"/>
      <c r="P7" s="206"/>
      <c r="Q7" s="206"/>
      <c r="R7" s="206"/>
      <c r="S7" s="206"/>
      <c r="T7" s="206"/>
    </row>
    <row r="8" spans="1:20" s="182" customFormat="1" ht="45">
      <c r="A8" s="1277">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77"/>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77"/>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7"/>
      <c r="B12" s="1277"/>
      <c r="C12" s="1277">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77"/>
      <c r="B13" s="1277"/>
      <c r="C13" s="1277"/>
      <c r="D13" s="321">
        <v>1</v>
      </c>
      <c r="F13" s="313" t="e">
        <f ca="1">"4."&amp;mergeValue(A13) &amp;"."&amp;mergeValue(B13)&amp;"."&amp;mergeValue(C13)&amp;"."&amp;mergeValue(D13)</f>
        <v>#NAME?</v>
      </c>
      <c r="G13" s="392" t="s">
        <v>477</v>
      </c>
      <c r="H13" s="297"/>
      <c r="I13" s="1278" t="s">
        <v>569</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93"/>
      <c r="G15" s="187" t="s">
        <v>401</v>
      </c>
      <c r="H15" s="394"/>
      <c r="I15" s="395"/>
      <c r="J15" s="312"/>
      <c r="K15" s="206"/>
      <c r="L15" s="206"/>
      <c r="M15" s="206"/>
      <c r="N15" s="206"/>
      <c r="O15" s="206"/>
      <c r="P15" s="206"/>
      <c r="Q15" s="206"/>
      <c r="R15" s="206"/>
      <c r="S15" s="206"/>
      <c r="T15" s="206"/>
    </row>
    <row r="16" spans="1:20" s="182" customFormat="1" ht="18.75">
      <c r="A16" s="1277"/>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7"/>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3">
        <v>44868.638344907406</v>
      </c>
      <c r="B2" s="12" t="s">
        <v>760</v>
      </c>
      <c r="C2" s="12" t="s">
        <v>439</v>
      </c>
    </row>
    <row r="3" spans="1:4">
      <c r="A3" s="1193">
        <v>44868.638356481482</v>
      </c>
      <c r="B3" s="12" t="s">
        <v>761</v>
      </c>
      <c r="C3" s="12" t="s">
        <v>439</v>
      </c>
    </row>
    <row r="4" spans="1:4">
      <c r="A4" s="1193">
        <v>44868.638483796298</v>
      </c>
      <c r="B4" s="12" t="s">
        <v>760</v>
      </c>
      <c r="C4" s="12" t="s">
        <v>439</v>
      </c>
    </row>
    <row r="5" spans="1:4">
      <c r="A5" s="1193">
        <v>44868.638495370367</v>
      </c>
      <c r="B5" s="12" t="s">
        <v>761</v>
      </c>
      <c r="C5" s="12" t="s">
        <v>439</v>
      </c>
    </row>
    <row r="6" spans="1:4">
      <c r="A6" s="1193">
        <v>44868.644976851851</v>
      </c>
      <c r="B6" s="12" t="s">
        <v>760</v>
      </c>
      <c r="C6" s="12" t="s">
        <v>439</v>
      </c>
    </row>
    <row r="7" spans="1:4">
      <c r="A7" s="1193">
        <v>44868.644988425927</v>
      </c>
      <c r="B7" s="12" t="s">
        <v>761</v>
      </c>
      <c r="C7" s="12" t="s">
        <v>439</v>
      </c>
    </row>
  </sheetData>
  <sheetProtection algorithmName="SHA-512" hashValue="K/JtjwfvgG/Wa9ZSE47j5L+djUP13PzpcVRfb6Y2fMAUahtEd83yYumg7D2sdI/2IT+uCR7ySTu9bz2/a7Q6xA==" saltValue="QbxuWJXWypcjh4lE/r2uAQ=="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4" t="s">
        <v>744</v>
      </c>
      <c r="M5" s="1294"/>
      <c r="N5" s="1294"/>
      <c r="O5" s="1294"/>
      <c r="P5" s="1294"/>
      <c r="Q5" s="1294"/>
      <c r="R5" s="1294"/>
      <c r="S5" s="1294"/>
      <c r="T5" s="1294"/>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28.10.2022</v>
      </c>
      <c r="P8" s="1301"/>
      <c r="Q8" s="1301"/>
      <c r="R8" s="1301"/>
      <c r="S8" s="1301"/>
      <c r="T8" s="1301"/>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№6351/05-02 (Вх.№9729)</v>
      </c>
      <c r="P9" s="1301"/>
      <c r="Q9" s="1301"/>
      <c r="R9" s="1301"/>
      <c r="S9" s="1301"/>
      <c r="T9" s="1301"/>
      <c r="U9" s="635"/>
      <c r="Y9" s="961"/>
      <c r="Z9" s="475"/>
      <c r="AA9" s="475"/>
      <c r="AB9" s="475"/>
      <c r="AC9" s="475"/>
    </row>
    <row r="10" spans="1:29" s="746" customFormat="1" ht="5.25"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295"/>
      <c r="M12" s="1295"/>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1"/>
      <c r="R13" s="1321"/>
      <c r="S13" s="1321"/>
      <c r="T13" s="1321"/>
      <c r="U13" s="1321"/>
      <c r="V13" s="1321"/>
    </row>
    <row r="14" spans="1:29">
      <c r="J14" s="451"/>
      <c r="K14" s="451"/>
      <c r="L14" s="1227" t="s">
        <v>445</v>
      </c>
      <c r="M14" s="1227"/>
      <c r="N14" s="1227"/>
      <c r="O14" s="1227"/>
      <c r="P14" s="1227"/>
      <c r="Q14" s="1227"/>
      <c r="R14" s="1227"/>
      <c r="S14" s="1227"/>
      <c r="T14" s="1227"/>
      <c r="U14" s="1227"/>
      <c r="V14" s="1227"/>
      <c r="W14" s="1227"/>
      <c r="X14" s="1227" t="s">
        <v>446</v>
      </c>
    </row>
    <row r="15" spans="1:29" ht="14.25" customHeight="1">
      <c r="J15" s="451"/>
      <c r="K15" s="451"/>
      <c r="L15" s="1308" t="s">
        <v>91</v>
      </c>
      <c r="M15" s="1308" t="s">
        <v>595</v>
      </c>
      <c r="N15" s="504"/>
      <c r="O15" s="1308" t="s">
        <v>596</v>
      </c>
      <c r="P15" s="1333" t="s">
        <v>597</v>
      </c>
      <c r="Q15" s="1333" t="s">
        <v>604</v>
      </c>
      <c r="R15" s="1333"/>
      <c r="S15" s="1333"/>
      <c r="T15" s="1333"/>
      <c r="U15" s="1333"/>
      <c r="V15" s="1308" t="s">
        <v>339</v>
      </c>
      <c r="W15" s="1320" t="s">
        <v>274</v>
      </c>
      <c r="X15" s="1227"/>
    </row>
    <row r="16" spans="1:29" s="493" customFormat="1" ht="25.5" customHeight="1">
      <c r="A16" s="554"/>
      <c r="B16" s="554"/>
      <c r="C16" s="554"/>
      <c r="D16" s="554"/>
      <c r="E16" s="554"/>
      <c r="F16" s="554"/>
      <c r="G16" s="560"/>
      <c r="H16" s="560"/>
      <c r="I16" s="501"/>
      <c r="J16" s="499"/>
      <c r="K16" s="499"/>
      <c r="L16" s="1308"/>
      <c r="M16" s="1308"/>
      <c r="N16" s="504"/>
      <c r="O16" s="1308"/>
      <c r="P16" s="1333"/>
      <c r="Q16" s="1333" t="s">
        <v>621</v>
      </c>
      <c r="R16" s="1333"/>
      <c r="S16" s="1331" t="s">
        <v>615</v>
      </c>
      <c r="T16" s="1331"/>
      <c r="U16" s="1331"/>
      <c r="V16" s="1308"/>
      <c r="W16" s="1320"/>
      <c r="X16" s="1227"/>
      <c r="Y16" s="956"/>
      <c r="Z16" s="554"/>
      <c r="AA16" s="554"/>
      <c r="AB16" s="554"/>
      <c r="AC16" s="554"/>
    </row>
    <row r="17" spans="1:29" ht="14.25" customHeight="1">
      <c r="J17" s="451"/>
      <c r="K17" s="451"/>
      <c r="L17" s="1308"/>
      <c r="M17" s="1308"/>
      <c r="N17" s="504"/>
      <c r="O17" s="1308"/>
      <c r="P17" s="1333"/>
      <c r="Q17" s="504" t="s">
        <v>619</v>
      </c>
      <c r="R17" s="504" t="s">
        <v>620</v>
      </c>
      <c r="S17" s="506" t="s">
        <v>273</v>
      </c>
      <c r="T17" s="1328" t="s">
        <v>272</v>
      </c>
      <c r="U17" s="1328"/>
      <c r="V17" s="1308"/>
      <c r="W17" s="1320"/>
      <c r="X17" s="1227"/>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4">
        <f t="shared" ca="1" si="0"/>
        <v>8</v>
      </c>
      <c r="U18" s="1334"/>
      <c r="V18" s="457">
        <f ca="1">OFFSET(V18,0,-2)+1</f>
        <v>9</v>
      </c>
      <c r="W18" s="493"/>
      <c r="X18" s="457">
        <f ca="1">OFFSET(X18,0,-2)+1</f>
        <v>10</v>
      </c>
    </row>
    <row r="19" spans="1:29" ht="22.5">
      <c r="A19" s="1279">
        <v>1</v>
      </c>
      <c r="B19" s="928"/>
      <c r="C19" s="928"/>
      <c r="D19" s="928"/>
      <c r="E19" s="928"/>
      <c r="F19" s="928"/>
      <c r="G19" s="929"/>
      <c r="H19" s="929"/>
      <c r="I19" s="931"/>
      <c r="J19" s="923"/>
      <c r="K19" s="923"/>
      <c r="L19" s="562" t="e">
        <f ca="1">mergeValue(A19)</f>
        <v>#NAME?</v>
      </c>
      <c r="M19" s="610" t="s">
        <v>19</v>
      </c>
      <c r="N19" s="549"/>
      <c r="O19" s="1322"/>
      <c r="P19" s="1322"/>
      <c r="Q19" s="1322"/>
      <c r="R19" s="1322"/>
      <c r="S19" s="1322"/>
      <c r="T19" s="1322"/>
      <c r="U19" s="1322"/>
      <c r="V19" s="1322"/>
      <c r="W19" s="1322"/>
      <c r="X19" s="550" t="s">
        <v>718</v>
      </c>
    </row>
    <row r="20" spans="1:29" ht="22.5">
      <c r="A20" s="1279"/>
      <c r="B20" s="1279">
        <v>1</v>
      </c>
      <c r="C20" s="928"/>
      <c r="D20" s="928"/>
      <c r="E20" s="928"/>
      <c r="F20" s="928"/>
      <c r="G20" s="933"/>
      <c r="H20" s="930"/>
      <c r="I20" s="935"/>
      <c r="J20" s="920"/>
      <c r="K20" s="919"/>
      <c r="L20" s="562" t="e">
        <f ca="1">mergeValue(A20) &amp;"."&amp; mergeValue(B20)</f>
        <v>#NAME?</v>
      </c>
      <c r="M20" s="516" t="s">
        <v>15</v>
      </c>
      <c r="N20" s="549"/>
      <c r="O20" s="1322"/>
      <c r="P20" s="1322"/>
      <c r="Q20" s="1322"/>
      <c r="R20" s="1322"/>
      <c r="S20" s="1322"/>
      <c r="T20" s="1322"/>
      <c r="U20" s="1322"/>
      <c r="V20" s="1322"/>
      <c r="W20" s="1322"/>
      <c r="X20" s="550" t="s">
        <v>459</v>
      </c>
    </row>
    <row r="21" spans="1:29" ht="22.5">
      <c r="A21" s="1279"/>
      <c r="B21" s="1279"/>
      <c r="C21" s="1279">
        <v>1</v>
      </c>
      <c r="D21" s="928"/>
      <c r="E21" s="928"/>
      <c r="F21" s="928"/>
      <c r="G21" s="933"/>
      <c r="H21" s="930"/>
      <c r="I21" s="936"/>
      <c r="J21" s="920"/>
      <c r="K21" s="919"/>
      <c r="L21" s="562" t="e">
        <f ca="1">mergeValue(A21) &amp;"."&amp; mergeValue(B21)&amp;"."&amp; mergeValue(C21)</f>
        <v>#NAME?</v>
      </c>
      <c r="M21" s="517" t="s">
        <v>7</v>
      </c>
      <c r="N21" s="549"/>
      <c r="O21" s="1322"/>
      <c r="P21" s="1322"/>
      <c r="Q21" s="1322"/>
      <c r="R21" s="1322"/>
      <c r="S21" s="1322"/>
      <c r="T21" s="1322"/>
      <c r="U21" s="1322"/>
      <c r="V21" s="1322"/>
      <c r="W21" s="1322"/>
      <c r="X21" s="550" t="s">
        <v>600</v>
      </c>
    </row>
    <row r="22" spans="1:29">
      <c r="A22" s="1279"/>
      <c r="B22" s="1279"/>
      <c r="C22" s="1279"/>
      <c r="D22" s="1279">
        <v>1</v>
      </c>
      <c r="E22" s="928"/>
      <c r="F22" s="928"/>
      <c r="G22" s="933"/>
      <c r="H22" s="930"/>
      <c r="I22" s="936"/>
      <c r="J22" s="934"/>
      <c r="K22" s="919"/>
      <c r="L22" s="562" t="e">
        <f ca="1">mergeValue(A22) &amp;"."&amp; mergeValue(B22)&amp;"."&amp; mergeValue(C22)&amp;"."&amp; mergeValue(D22)</f>
        <v>#NAME?</v>
      </c>
      <c r="M22" s="518" t="s">
        <v>21</v>
      </c>
      <c r="N22" s="549"/>
      <c r="O22" s="1322"/>
      <c r="P22" s="1322"/>
      <c r="Q22" s="1322"/>
      <c r="R22" s="1322"/>
      <c r="S22" s="1322"/>
      <c r="T22" s="1322"/>
      <c r="U22" s="1322"/>
      <c r="V22" s="1322"/>
      <c r="W22" s="1322"/>
      <c r="X22" s="968" t="s">
        <v>623</v>
      </c>
    </row>
    <row r="23" spans="1:29" ht="42.95" customHeight="1">
      <c r="A23" s="1279"/>
      <c r="B23" s="1279"/>
      <c r="C23" s="1279"/>
      <c r="D23" s="1279"/>
      <c r="E23" s="928">
        <v>1</v>
      </c>
      <c r="F23" s="928"/>
      <c r="G23" s="933"/>
      <c r="H23" s="930"/>
      <c r="I23" s="936"/>
      <c r="J23" s="934"/>
      <c r="K23" s="924"/>
      <c r="L23" s="562" t="e">
        <f ca="1">mergeValue(A23) &amp;"."&amp; mergeValue(B23)&amp;"."&amp; mergeValue(C23)&amp;"."&amp; mergeValue(D23)&amp;"."&amp; mergeValue(E23)</f>
        <v>#NAME?</v>
      </c>
      <c r="M23" s="1019"/>
      <c r="N23" s="512"/>
      <c r="O23" s="1021"/>
      <c r="P23" s="1022"/>
      <c r="Q23" s="1177"/>
      <c r="R23" s="1177"/>
      <c r="S23" s="1178"/>
      <c r="T23" s="619" t="s">
        <v>83</v>
      </c>
      <c r="U23" s="1178"/>
      <c r="V23" s="737" t="s">
        <v>84</v>
      </c>
      <c r="W23" s="787"/>
      <c r="X23" s="1297" t="s">
        <v>748</v>
      </c>
      <c r="Y23" s="956" t="e">
        <f ca="1">strCheckDateTwo(N23:W23)</f>
        <v>#NAME?</v>
      </c>
    </row>
    <row r="24" spans="1:29" hidden="1">
      <c r="A24" s="1279"/>
      <c r="B24" s="1279"/>
      <c r="C24" s="1279"/>
      <c r="D24" s="1279"/>
      <c r="E24" s="928"/>
      <c r="F24" s="928"/>
      <c r="G24" s="933"/>
      <c r="H24" s="930"/>
      <c r="I24" s="936"/>
      <c r="J24" s="934"/>
      <c r="K24" s="924"/>
      <c r="L24" s="600"/>
      <c r="M24" s="531"/>
      <c r="N24" s="615"/>
      <c r="O24" s="615"/>
      <c r="P24" s="615"/>
      <c r="Q24" s="615"/>
      <c r="R24" s="553" t="str">
        <f>S23 &amp; "-" &amp; U23</f>
        <v>-</v>
      </c>
      <c r="S24" s="482"/>
      <c r="T24" s="555"/>
      <c r="U24" s="482"/>
      <c r="V24" s="615"/>
      <c r="W24" s="786"/>
      <c r="X24" s="1298"/>
    </row>
    <row r="25" spans="1:29" ht="15" customHeight="1">
      <c r="A25" s="1279"/>
      <c r="B25" s="1279"/>
      <c r="C25" s="1279"/>
      <c r="D25" s="1279"/>
      <c r="E25" s="928"/>
      <c r="F25" s="928"/>
      <c r="G25" s="933"/>
      <c r="H25" s="930"/>
      <c r="I25" s="936"/>
      <c r="J25" s="934"/>
      <c r="K25" s="924"/>
      <c r="L25" s="508"/>
      <c r="M25" s="521" t="s">
        <v>5</v>
      </c>
      <c r="N25" s="519"/>
      <c r="O25" s="515"/>
      <c r="P25" s="515"/>
      <c r="Q25" s="515"/>
      <c r="R25" s="515"/>
      <c r="S25" s="542"/>
      <c r="T25" s="534"/>
      <c r="U25" s="533"/>
      <c r="V25" s="519"/>
      <c r="W25" s="519"/>
      <c r="X25" s="1299"/>
    </row>
    <row r="26" spans="1:29" s="445" customFormat="1" ht="15" customHeight="1">
      <c r="A26" s="1279"/>
      <c r="B26" s="1279"/>
      <c r="C26" s="1279"/>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79"/>
      <c r="B27" s="1279"/>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79"/>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2" t="s">
        <v>749</v>
      </c>
      <c r="N31" s="1272"/>
      <c r="O31" s="1272"/>
      <c r="P31" s="1272"/>
      <c r="Q31" s="1272"/>
      <c r="R31" s="1272"/>
      <c r="S31" s="1272"/>
      <c r="T31" s="1272"/>
      <c r="U31" s="1272"/>
      <c r="V31" s="1272"/>
      <c r="W31" s="1272"/>
      <c r="X31" s="1272"/>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3" t="s">
        <v>470</v>
      </c>
      <c r="G2" s="1274"/>
      <c r="H2" s="1275"/>
      <c r="I2" s="1136"/>
    </row>
    <row r="3" spans="1:20" ht="3" customHeight="1"/>
    <row r="4" spans="1:20" s="1096" customFormat="1" ht="11.25">
      <c r="A4" s="1101"/>
      <c r="B4" s="1101"/>
      <c r="C4" s="1101"/>
      <c r="D4" s="1101"/>
      <c r="F4" s="1227" t="s">
        <v>445</v>
      </c>
      <c r="G4" s="1227"/>
      <c r="H4" s="1227"/>
      <c r="I4" s="1276"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6"/>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03.11.2022</v>
      </c>
      <c r="I7" s="1097" t="s">
        <v>472</v>
      </c>
      <c r="J7" s="1122"/>
      <c r="K7" s="1101"/>
      <c r="L7" s="1101"/>
      <c r="M7" s="1101"/>
      <c r="N7" s="1101"/>
      <c r="O7" s="1101"/>
      <c r="P7" s="1101"/>
      <c r="Q7" s="1101"/>
      <c r="R7" s="1101"/>
      <c r="S7" s="1101"/>
      <c r="T7" s="1101"/>
    </row>
    <row r="8" spans="1:20" s="1096" customFormat="1" ht="45">
      <c r="A8" s="1277">
        <v>1</v>
      </c>
      <c r="B8" s="1101"/>
      <c r="C8" s="1101"/>
      <c r="D8" s="1101"/>
      <c r="F8" s="1123" t="e">
        <f ca="1">"2." &amp;mergeValue(A8)</f>
        <v>#NAME?</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7"/>
      <c r="B9" s="1101"/>
      <c r="C9" s="1101"/>
      <c r="D9" s="1101"/>
      <c r="F9" s="1123" t="e">
        <f ca="1">"3." &amp;mergeValue(A9)</f>
        <v>#NAME?</v>
      </c>
      <c r="G9" s="1132" t="s">
        <v>474</v>
      </c>
      <c r="H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097" t="s">
        <v>566</v>
      </c>
      <c r="J9" s="1122"/>
      <c r="K9" s="1101"/>
      <c r="L9" s="1101"/>
      <c r="M9" s="1101"/>
      <c r="N9" s="1101"/>
      <c r="O9" s="1101"/>
      <c r="P9" s="1101"/>
      <c r="Q9" s="1101"/>
      <c r="R9" s="1101"/>
      <c r="S9" s="1101"/>
      <c r="T9" s="1101"/>
    </row>
    <row r="10" spans="1:20" s="1096" customFormat="1" ht="22.5">
      <c r="A10" s="1277"/>
      <c r="B10" s="1101"/>
      <c r="C10" s="1101"/>
      <c r="D10" s="1101"/>
      <c r="F10" s="1123" t="e">
        <f ca="1">"4."&amp;mergeValue(A10)</f>
        <v>#NAME?</v>
      </c>
      <c r="G10" s="1132" t="s">
        <v>475</v>
      </c>
      <c r="H10" s="1112" t="s">
        <v>449</v>
      </c>
      <c r="I10" s="1097"/>
      <c r="J10" s="1122"/>
      <c r="K10" s="1101"/>
      <c r="L10" s="1101"/>
      <c r="M10" s="1101"/>
      <c r="N10" s="1101"/>
      <c r="O10" s="1101"/>
      <c r="P10" s="1101"/>
      <c r="Q10" s="1101"/>
      <c r="R10" s="1101"/>
      <c r="S10" s="1101"/>
      <c r="T10" s="1101"/>
    </row>
    <row r="11" spans="1:20" s="1096" customFormat="1" ht="18.75">
      <c r="A11" s="1277"/>
      <c r="B11" s="1277">
        <v>1</v>
      </c>
      <c r="C11" s="1128"/>
      <c r="D11" s="1128"/>
      <c r="F11" s="1123" t="e">
        <f ca="1">"4."&amp;mergeValue(A11) &amp;"."&amp;mergeValue(B11)</f>
        <v>#NAME?</v>
      </c>
      <c r="G11" s="1118" t="s">
        <v>570</v>
      </c>
      <c r="H11" s="1111" t="str">
        <f>IF(region_name="","",region_name)</f>
        <v>Республика Татарстан</v>
      </c>
      <c r="I11" s="1097" t="s">
        <v>478</v>
      </c>
      <c r="J11" s="1122"/>
      <c r="K11" s="1101"/>
      <c r="L11" s="1101"/>
      <c r="M11" s="1101"/>
      <c r="N11" s="1101"/>
      <c r="O11" s="1101"/>
      <c r="P11" s="1101"/>
      <c r="Q11" s="1101"/>
      <c r="R11" s="1101"/>
      <c r="S11" s="1101"/>
      <c r="T11" s="1101"/>
    </row>
    <row r="12" spans="1:20" s="1096" customFormat="1" ht="22.5">
      <c r="A12" s="1277"/>
      <c r="B12" s="1277"/>
      <c r="C12" s="1277">
        <v>1</v>
      </c>
      <c r="D12" s="1128"/>
      <c r="F12" s="1123" t="e">
        <f ca="1">"4."&amp;mergeValue(A12) &amp;"."&amp;mergeValue(B12)&amp;"."&amp;mergeValue(C12)</f>
        <v>#NAME?</v>
      </c>
      <c r="G12" s="1127" t="s">
        <v>476</v>
      </c>
      <c r="H12" s="1111" t="str">
        <f>IF(Территории!H13="","","" &amp; Территории!H13 &amp; "")</f>
        <v>Город Казань</v>
      </c>
      <c r="I12" s="1097" t="s">
        <v>479</v>
      </c>
      <c r="J12" s="1122"/>
      <c r="K12" s="1101"/>
      <c r="L12" s="1101"/>
      <c r="M12" s="1101"/>
      <c r="N12" s="1101"/>
      <c r="O12" s="1101"/>
      <c r="P12" s="1101"/>
      <c r="Q12" s="1101"/>
      <c r="R12" s="1101"/>
      <c r="S12" s="1101"/>
      <c r="T12" s="1101"/>
    </row>
    <row r="13" spans="1:20" s="1096" customFormat="1" ht="56.25">
      <c r="A13" s="1277"/>
      <c r="B13" s="1277"/>
      <c r="C13" s="1277"/>
      <c r="D13" s="1128">
        <v>1</v>
      </c>
      <c r="F13" s="1123" t="e">
        <f ca="1">"4."&amp;mergeValue(A13) &amp;"."&amp;mergeValue(B13)&amp;"."&amp;mergeValue(C13)&amp;"."&amp;mergeValue(D13)</f>
        <v>#NAME?</v>
      </c>
      <c r="G13" s="1135" t="s">
        <v>477</v>
      </c>
      <c r="H13" s="1111" t="str">
        <f>IF(Территории!R14="","","" &amp; Территории!R14 &amp; "")</f>
        <v>Город Казань (92701000)</v>
      </c>
      <c r="I13" s="1184"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2" t="s">
        <v>571</v>
      </c>
      <c r="H15" s="1272"/>
      <c r="I15" s="1104"/>
      <c r="J15" s="1121"/>
      <c r="K15" s="1121"/>
      <c r="L15" s="1121"/>
      <c r="M15" s="1121"/>
      <c r="N15" s="1121"/>
      <c r="O15" s="1121"/>
      <c r="P15" s="1121"/>
      <c r="Q15" s="1121"/>
      <c r="R15" s="1121"/>
      <c r="S15" s="1121"/>
      <c r="T15" s="1121"/>
    </row>
  </sheetData>
  <sheetProtection algorithmName="SHA-512" hashValue="znsFqvClpU2CxqkKChuPuXiLQcNChaaH587IB0pKs2h0ghzcNAjALB79M6wSOjHmMC0ZNKZS/hHuuc6sc3/h7g==" saltValue="8Po8DYdtcCBsUtVWcu6a9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election activeCell="F11" sqref="F11"/>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294" t="s">
        <v>695</v>
      </c>
      <c r="E5" s="1294"/>
      <c r="F5" s="1294"/>
      <c r="G5" s="1294"/>
      <c r="H5" s="1137"/>
    </row>
    <row r="6" spans="1:17" ht="3" customHeight="1">
      <c r="C6" s="1080"/>
      <c r="D6" s="1075"/>
      <c r="E6" s="1141"/>
      <c r="F6" s="1141"/>
      <c r="G6" s="1079"/>
      <c r="H6" s="1142"/>
    </row>
    <row r="7" spans="1:17">
      <c r="C7" s="1080"/>
      <c r="D7" s="1308" t="s">
        <v>445</v>
      </c>
      <c r="E7" s="1308"/>
      <c r="F7" s="1308"/>
      <c r="G7" s="1308"/>
      <c r="H7" s="1347" t="s">
        <v>446</v>
      </c>
    </row>
    <row r="8" spans="1:17">
      <c r="C8" s="1080"/>
      <c r="D8" s="1084" t="s">
        <v>91</v>
      </c>
      <c r="E8" s="1085" t="s">
        <v>448</v>
      </c>
      <c r="F8" s="1085" t="s">
        <v>439</v>
      </c>
      <c r="G8" s="1085" t="s">
        <v>447</v>
      </c>
      <c r="H8" s="1347"/>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98" t="s">
        <v>3397</v>
      </c>
      <c r="G10" s="1110" t="s">
        <v>3395</v>
      </c>
      <c r="H10" s="1297" t="s">
        <v>700</v>
      </c>
    </row>
    <row r="11" spans="1:17" ht="21" customHeight="1">
      <c r="A11" s="1105"/>
      <c r="C11" s="1080"/>
      <c r="D11" s="1095" t="s">
        <v>48</v>
      </c>
      <c r="E11" s="1150" t="s">
        <v>699</v>
      </c>
      <c r="F11" s="1130" t="s">
        <v>699</v>
      </c>
      <c r="G11" s="1110" t="s">
        <v>3395</v>
      </c>
      <c r="H11" s="1298"/>
    </row>
    <row r="12" spans="1:17" ht="21" customHeight="1">
      <c r="A12" s="1083"/>
      <c r="C12" s="1078"/>
      <c r="D12" s="1095" t="s">
        <v>49</v>
      </c>
      <c r="E12" s="1150" t="s">
        <v>682</v>
      </c>
      <c r="F12" s="1130" t="s">
        <v>682</v>
      </c>
      <c r="G12" s="1110" t="s">
        <v>3395</v>
      </c>
      <c r="H12" s="1298"/>
      <c r="I12" s="1100"/>
      <c r="K12" s="1074"/>
    </row>
    <row r="13" spans="1:17" ht="21" customHeight="1">
      <c r="A13" s="1083"/>
      <c r="C13" s="1078"/>
      <c r="D13" s="1095" t="s">
        <v>50</v>
      </c>
      <c r="E13" s="1150" t="s">
        <v>683</v>
      </c>
      <c r="F13" s="1130" t="s">
        <v>3396</v>
      </c>
      <c r="G13" s="1110" t="s">
        <v>3395</v>
      </c>
      <c r="H13" s="1298"/>
      <c r="I13" s="1100"/>
      <c r="K13" s="1074"/>
    </row>
    <row r="14" spans="1:17" ht="15" customHeight="1">
      <c r="A14" s="1105"/>
      <c r="C14" s="1080"/>
      <c r="D14" s="1086"/>
      <c r="E14" s="1152" t="s">
        <v>327</v>
      </c>
      <c r="F14" s="1147"/>
      <c r="G14" s="1145"/>
      <c r="H14" s="1299"/>
    </row>
    <row r="15" spans="1:17">
      <c r="D15" s="1154"/>
      <c r="E15" s="1154"/>
      <c r="F15" s="1154"/>
      <c r="G15" s="1154"/>
      <c r="H15" s="1154"/>
    </row>
  </sheetData>
  <sheetProtection algorithmName="SHA-512" hashValue="jYI0T8tzpICH+RJXgsQrOqjEKfkCTlqYXhFYDM8m+SlncwkxwQEJbrl9S0BTBq5PrMQxph0jmmTPmIxtkUkjhA==" saltValue="WxLIb0ZvRRevzWe9RxqHMw==" spinCount="100000"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hyperlinks>
    <hyperlink ref="F10" location="'Форма 4.9'!$F$10" tooltip="Кликните по гиперссылке, чтобы перейти по ссылке на обосновывающие документы или отредактировать её" display="Сведенияоправовыхактах,регламентирующихправилазакупки(положениеозакупках)ворганизации"/>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3" t="s">
        <v>470</v>
      </c>
      <c r="G2" s="1274"/>
      <c r="H2" s="1275"/>
      <c r="I2" s="1136"/>
    </row>
    <row r="3" spans="1:20" ht="3" customHeight="1"/>
    <row r="4" spans="1:20" s="1096" customFormat="1" ht="11.25">
      <c r="A4" s="1101"/>
      <c r="B4" s="1101"/>
      <c r="C4" s="1101"/>
      <c r="D4" s="1101"/>
      <c r="F4" s="1227" t="s">
        <v>445</v>
      </c>
      <c r="G4" s="1227"/>
      <c r="H4" s="1227"/>
      <c r="I4" s="1276" t="s">
        <v>446</v>
      </c>
      <c r="J4" s="1101"/>
      <c r="K4" s="1101"/>
      <c r="L4" s="1101"/>
      <c r="M4" s="1101"/>
      <c r="N4" s="1101"/>
      <c r="O4" s="1101"/>
      <c r="P4" s="1101"/>
      <c r="Q4" s="1101"/>
      <c r="R4" s="1101"/>
      <c r="S4" s="1101"/>
      <c r="T4" s="1101"/>
    </row>
    <row r="5" spans="1:20" s="1096" customFormat="1" ht="11.25" customHeight="1">
      <c r="A5" s="1101"/>
      <c r="B5" s="1101"/>
      <c r="C5" s="1101"/>
      <c r="D5" s="1101"/>
      <c r="F5" s="1182" t="s">
        <v>91</v>
      </c>
      <c r="G5" s="1126" t="s">
        <v>448</v>
      </c>
      <c r="H5" s="1191" t="s">
        <v>439</v>
      </c>
      <c r="I5" s="1276"/>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6" t="str">
        <f>IF(dateCh="","",dateCh)</f>
        <v>03.11.2022</v>
      </c>
      <c r="I7" s="1097" t="s">
        <v>472</v>
      </c>
      <c r="J7" s="1122"/>
      <c r="K7" s="1101"/>
      <c r="L7" s="1101"/>
      <c r="M7" s="1101"/>
      <c r="N7" s="1101"/>
      <c r="O7" s="1101"/>
      <c r="P7" s="1101"/>
      <c r="Q7" s="1101"/>
      <c r="R7" s="1101"/>
      <c r="S7" s="1101"/>
      <c r="T7" s="1101"/>
    </row>
    <row r="8" spans="1:20" s="1096" customFormat="1" ht="45">
      <c r="A8" s="1277">
        <v>1</v>
      </c>
      <c r="B8" s="1101"/>
      <c r="C8" s="1101"/>
      <c r="D8" s="1101"/>
      <c r="F8" s="1123" t="e">
        <f ca="1">"2." &amp;mergeValue(A8)</f>
        <v>#NAME?</v>
      </c>
      <c r="G8" s="1132" t="s">
        <v>473</v>
      </c>
      <c r="H8" s="1186"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7"/>
      <c r="B9" s="1101"/>
      <c r="C9" s="1101"/>
      <c r="D9" s="1101"/>
      <c r="F9" s="1123" t="e">
        <f ca="1">"3." &amp;mergeValue(A9)</f>
        <v>#NAME?</v>
      </c>
      <c r="G9" s="1132" t="s">
        <v>474</v>
      </c>
      <c r="H9" s="118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097" t="s">
        <v>566</v>
      </c>
      <c r="J9" s="1122"/>
      <c r="K9" s="1101"/>
      <c r="L9" s="1101"/>
      <c r="M9" s="1101"/>
      <c r="N9" s="1101"/>
      <c r="O9" s="1101"/>
      <c r="P9" s="1101"/>
      <c r="Q9" s="1101"/>
      <c r="R9" s="1101"/>
      <c r="S9" s="1101"/>
      <c r="T9" s="1101"/>
    </row>
    <row r="10" spans="1:20" s="1096" customFormat="1" ht="22.5">
      <c r="A10" s="1277"/>
      <c r="B10" s="1101"/>
      <c r="C10" s="1101"/>
      <c r="D10" s="1101"/>
      <c r="F10" s="1123" t="e">
        <f ca="1">"4."&amp;mergeValue(A10)</f>
        <v>#NAME?</v>
      </c>
      <c r="G10" s="1132" t="s">
        <v>475</v>
      </c>
      <c r="H10" s="1191" t="s">
        <v>449</v>
      </c>
      <c r="I10" s="1097"/>
      <c r="J10" s="1122"/>
      <c r="K10" s="1101"/>
      <c r="L10" s="1101"/>
      <c r="M10" s="1101"/>
      <c r="N10" s="1101"/>
      <c r="O10" s="1101"/>
      <c r="P10" s="1101"/>
      <c r="Q10" s="1101"/>
      <c r="R10" s="1101"/>
      <c r="S10" s="1101"/>
      <c r="T10" s="1101"/>
    </row>
    <row r="11" spans="1:20" s="1096" customFormat="1" ht="18.75">
      <c r="A11" s="1277"/>
      <c r="B11" s="1277">
        <v>1</v>
      </c>
      <c r="C11" s="1183"/>
      <c r="D11" s="1183"/>
      <c r="F11" s="1123" t="e">
        <f ca="1">"4."&amp;mergeValue(A11) &amp;"."&amp;mergeValue(B11)</f>
        <v>#NAME?</v>
      </c>
      <c r="G11" s="1118" t="s">
        <v>570</v>
      </c>
      <c r="H11" s="1186" t="str">
        <f>IF(region_name="","",region_name)</f>
        <v>Республика Татарстан</v>
      </c>
      <c r="I11" s="1097" t="s">
        <v>478</v>
      </c>
      <c r="J11" s="1122"/>
      <c r="K11" s="1101"/>
      <c r="L11" s="1101"/>
      <c r="M11" s="1101"/>
      <c r="N11" s="1101"/>
      <c r="O11" s="1101"/>
      <c r="P11" s="1101"/>
      <c r="Q11" s="1101"/>
      <c r="R11" s="1101"/>
      <c r="S11" s="1101"/>
      <c r="T11" s="1101"/>
    </row>
    <row r="12" spans="1:20" s="1096" customFormat="1" ht="22.5">
      <c r="A12" s="1277"/>
      <c r="B12" s="1277"/>
      <c r="C12" s="1277">
        <v>1</v>
      </c>
      <c r="D12" s="1183"/>
      <c r="F12" s="1123" t="e">
        <f ca="1">"4."&amp;mergeValue(A12) &amp;"."&amp;mergeValue(B12)&amp;"."&amp;mergeValue(C12)</f>
        <v>#NAME?</v>
      </c>
      <c r="G12" s="1127" t="s">
        <v>476</v>
      </c>
      <c r="H12" s="1186" t="str">
        <f>IF(Территории!H13="","","" &amp; Территории!H13 &amp; "")</f>
        <v>Город Казань</v>
      </c>
      <c r="I12" s="1097" t="s">
        <v>479</v>
      </c>
      <c r="J12" s="1122"/>
      <c r="K12" s="1101"/>
      <c r="L12" s="1101"/>
      <c r="M12" s="1101"/>
      <c r="N12" s="1101"/>
      <c r="O12" s="1101"/>
      <c r="P12" s="1101"/>
      <c r="Q12" s="1101"/>
      <c r="R12" s="1101"/>
      <c r="S12" s="1101"/>
      <c r="T12" s="1101"/>
    </row>
    <row r="13" spans="1:20" s="1096" customFormat="1" ht="56.25">
      <c r="A13" s="1277"/>
      <c r="B13" s="1277"/>
      <c r="C13" s="1277"/>
      <c r="D13" s="1183">
        <v>1</v>
      </c>
      <c r="F13" s="1123" t="e">
        <f ca="1">"4."&amp;mergeValue(A13) &amp;"."&amp;mergeValue(B13)&amp;"."&amp;mergeValue(C13)&amp;"."&amp;mergeValue(D13)</f>
        <v>#NAME?</v>
      </c>
      <c r="G13" s="1135" t="s">
        <v>477</v>
      </c>
      <c r="H13" s="1186" t="str">
        <f>IF(Территории!R14="","","" &amp; Территории!R14 &amp; "")</f>
        <v>Город Казань (92701000)</v>
      </c>
      <c r="I13" s="1184"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2" t="s">
        <v>571</v>
      </c>
      <c r="H15" s="1272"/>
      <c r="I15" s="1104"/>
      <c r="J15" s="1121"/>
      <c r="K15" s="1121"/>
      <c r="L15" s="1121"/>
      <c r="M15" s="1121"/>
      <c r="N15" s="1121"/>
      <c r="O15" s="1121"/>
      <c r="P15" s="1121"/>
      <c r="Q15" s="1121"/>
      <c r="R15" s="1121"/>
      <c r="S15" s="1121"/>
      <c r="T15" s="1121"/>
    </row>
  </sheetData>
  <sheetProtection algorithmName="SHA-512" hashValue="mZoxStPbrYm+SrTkcneAROd0czNgEQD2PjMY3DD9Y3yUX+1IwLVGI4GZu6/xCD7iW9d2EKG+e9JjXcoyHW79Cw==" saltValue="jmVzWXnOrlh/5osHeWdnq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C4" zoomScaleNormal="100" workbookViewId="0">
      <selection activeCell="J15" sqref="J15"/>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294" t="s">
        <v>707</v>
      </c>
      <c r="E5" s="1294"/>
      <c r="F5" s="1294"/>
      <c r="G5" s="1294"/>
      <c r="H5" s="1294"/>
      <c r="I5" s="1294"/>
      <c r="J5" s="1294"/>
      <c r="K5" s="1294"/>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301" t="str">
        <f>IF(datePr_ch="",IF(datePr="","",datePr),datePr_ch)</f>
        <v>28.10.2022</v>
      </c>
      <c r="G7" s="1301"/>
      <c r="H7" s="1301"/>
      <c r="I7" s="1301"/>
      <c r="J7" s="1301"/>
      <c r="K7" s="1301"/>
      <c r="L7" s="1170"/>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301" t="str">
        <f>IF(numberPr_ch="",IF(numberPr="","",numberPr),numberPr_ch)</f>
        <v>№6351/05-02 (Вх.№9729)</v>
      </c>
      <c r="G8" s="1301"/>
      <c r="H8" s="1301"/>
      <c r="I8" s="1301"/>
      <c r="J8" s="1301"/>
      <c r="K8" s="1301"/>
      <c r="L8" s="1170"/>
      <c r="M8" s="1098"/>
    </row>
    <row r="9" spans="1:32">
      <c r="C9" s="1080"/>
      <c r="D9" s="1075"/>
      <c r="E9" s="1141"/>
      <c r="F9" s="1141"/>
      <c r="G9" s="1141"/>
      <c r="H9" s="1141"/>
      <c r="I9" s="1141"/>
      <c r="J9" s="1141"/>
      <c r="K9" s="1079"/>
      <c r="L9" s="1142"/>
    </row>
    <row r="10" spans="1:32" ht="21" customHeight="1">
      <c r="C10" s="1080"/>
      <c r="D10" s="1308" t="s">
        <v>445</v>
      </c>
      <c r="E10" s="1308"/>
      <c r="F10" s="1308"/>
      <c r="G10" s="1308"/>
      <c r="H10" s="1308"/>
      <c r="I10" s="1308"/>
      <c r="J10" s="1308"/>
      <c r="K10" s="1308"/>
      <c r="L10" s="1347" t="s">
        <v>446</v>
      </c>
    </row>
    <row r="11" spans="1:32" ht="21" customHeight="1">
      <c r="C11" s="1080"/>
      <c r="D11" s="1291" t="s">
        <v>91</v>
      </c>
      <c r="E11" s="1348" t="s">
        <v>296</v>
      </c>
      <c r="F11" s="1348" t="s">
        <v>19</v>
      </c>
      <c r="G11" s="1350" t="s">
        <v>684</v>
      </c>
      <c r="H11" s="1351"/>
      <c r="I11" s="1352"/>
      <c r="J11" s="1348" t="s">
        <v>439</v>
      </c>
      <c r="K11" s="1348" t="s">
        <v>447</v>
      </c>
      <c r="L11" s="1347"/>
    </row>
    <row r="12" spans="1:32" ht="21" customHeight="1">
      <c r="C12" s="1080"/>
      <c r="D12" s="1293"/>
      <c r="E12" s="1349"/>
      <c r="F12" s="1349"/>
      <c r="G12" s="1354" t="s">
        <v>685</v>
      </c>
      <c r="H12" s="1355"/>
      <c r="I12" s="1085" t="s">
        <v>686</v>
      </c>
      <c r="J12" s="1349"/>
      <c r="K12" s="1349"/>
      <c r="L12" s="1347"/>
    </row>
    <row r="13" spans="1:32" ht="12" customHeight="1">
      <c r="C13" s="1080"/>
      <c r="D13" s="1076" t="s">
        <v>92</v>
      </c>
      <c r="E13" s="1076" t="s">
        <v>48</v>
      </c>
      <c r="F13" s="1076" t="s">
        <v>49</v>
      </c>
      <c r="G13" s="1356" t="s">
        <v>50</v>
      </c>
      <c r="H13" s="1356"/>
      <c r="I13" s="1076" t="s">
        <v>67</v>
      </c>
      <c r="J13" s="1076" t="s">
        <v>68</v>
      </c>
      <c r="K13" s="1076" t="s">
        <v>182</v>
      </c>
      <c r="L13" s="1076" t="s">
        <v>183</v>
      </c>
    </row>
    <row r="14" spans="1:32" ht="14.25" customHeight="1">
      <c r="A14" s="1105"/>
      <c r="C14" s="1080"/>
      <c r="D14" s="1153">
        <v>1</v>
      </c>
      <c r="E14" s="1353" t="s">
        <v>687</v>
      </c>
      <c r="F14" s="1357"/>
      <c r="G14" s="1357"/>
      <c r="H14" s="1357"/>
      <c r="I14" s="1357"/>
      <c r="J14" s="1357"/>
      <c r="K14" s="1357"/>
      <c r="L14" s="1090"/>
      <c r="M14" s="1155"/>
    </row>
    <row r="15" spans="1:32" ht="56.25">
      <c r="A15" s="1105"/>
      <c r="C15" s="1080"/>
      <c r="D15" s="1153" t="s">
        <v>294</v>
      </c>
      <c r="E15" s="1108" t="s">
        <v>449</v>
      </c>
      <c r="F15" s="1108" t="s">
        <v>449</v>
      </c>
      <c r="G15" s="1358" t="s">
        <v>449</v>
      </c>
      <c r="H15" s="1359"/>
      <c r="I15" s="1108" t="s">
        <v>449</v>
      </c>
      <c r="J15" s="1130" t="s">
        <v>2871</v>
      </c>
      <c r="K15" s="1200"/>
      <c r="L15" s="1097" t="s">
        <v>688</v>
      </c>
      <c r="M15" s="1155"/>
    </row>
    <row r="16" spans="1:32" ht="18.75">
      <c r="A16" s="1105"/>
      <c r="B16" s="1094">
        <v>3</v>
      </c>
      <c r="C16" s="1080"/>
      <c r="D16" s="1156">
        <v>2</v>
      </c>
      <c r="E16" s="1360" t="s">
        <v>689</v>
      </c>
      <c r="F16" s="1361"/>
      <c r="G16" s="1361"/>
      <c r="H16" s="1362"/>
      <c r="I16" s="1362"/>
      <c r="J16" s="1362" t="s">
        <v>449</v>
      </c>
      <c r="K16" s="1362"/>
      <c r="L16" s="1151"/>
      <c r="M16" s="1155"/>
    </row>
    <row r="17" spans="1:15" ht="90" customHeight="1">
      <c r="A17" s="1105"/>
      <c r="C17" s="1363"/>
      <c r="D17" s="1364" t="s">
        <v>690</v>
      </c>
      <c r="E17" s="136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66" t="str">
        <f>IF('Перечень тарифов'!J21="","наименование отсутствует","" &amp; 'Перечень тарифов'!J21 &amp; "")</f>
        <v>Тариф на тепловую энергию (мощность), поставляемую Акционерным обществом "Казэнерго" потребителям от источника, расположенного по адресу: г.Казань, ул. Толстого,39</v>
      </c>
      <c r="G17" s="1108"/>
      <c r="H17" s="1167" t="s">
        <v>2658</v>
      </c>
      <c r="I17" s="1165" t="s">
        <v>2659</v>
      </c>
      <c r="J17" s="1130" t="s">
        <v>245</v>
      </c>
      <c r="K17" s="1108" t="s">
        <v>449</v>
      </c>
      <c r="L17" s="1297" t="s">
        <v>711</v>
      </c>
      <c r="M17" s="1155"/>
    </row>
    <row r="18" spans="1:15" ht="18.75">
      <c r="A18" s="1105"/>
      <c r="C18" s="1363"/>
      <c r="D18" s="1364"/>
      <c r="E18" s="1365"/>
      <c r="F18" s="1366"/>
      <c r="G18" s="1157"/>
      <c r="H18" s="1152" t="s">
        <v>274</v>
      </c>
      <c r="I18" s="1147"/>
      <c r="J18" s="1147"/>
      <c r="K18" s="1145"/>
      <c r="L18" s="1299"/>
      <c r="M18" s="1155"/>
    </row>
    <row r="19" spans="1:15" ht="18.75">
      <c r="A19" s="1105"/>
      <c r="B19" s="1094">
        <v>3</v>
      </c>
      <c r="C19" s="1080"/>
      <c r="D19" s="1095" t="s">
        <v>49</v>
      </c>
      <c r="E19" s="1353" t="s">
        <v>691</v>
      </c>
      <c r="F19" s="1353"/>
      <c r="G19" s="1353"/>
      <c r="H19" s="1353"/>
      <c r="I19" s="1353"/>
      <c r="J19" s="1353"/>
      <c r="K19" s="1353"/>
      <c r="L19" s="1129"/>
      <c r="M19" s="1155"/>
    </row>
    <row r="20" spans="1:15" ht="33.75">
      <c r="A20" s="1105"/>
      <c r="C20" s="1080"/>
      <c r="D20" s="1153" t="s">
        <v>440</v>
      </c>
      <c r="E20" s="1108" t="s">
        <v>449</v>
      </c>
      <c r="F20" s="1108" t="s">
        <v>449</v>
      </c>
      <c r="G20" s="1358" t="s">
        <v>449</v>
      </c>
      <c r="H20" s="1359"/>
      <c r="I20" s="1108" t="s">
        <v>449</v>
      </c>
      <c r="J20" s="1108" t="s">
        <v>449</v>
      </c>
      <c r="K20" s="1168"/>
      <c r="L20" s="1097" t="s">
        <v>692</v>
      </c>
      <c r="M20" s="1155"/>
    </row>
    <row r="21" spans="1:15" ht="18.75">
      <c r="A21" s="1105"/>
      <c r="B21" s="1094">
        <v>3</v>
      </c>
      <c r="C21" s="1080"/>
      <c r="D21" s="1095" t="s">
        <v>50</v>
      </c>
      <c r="E21" s="1353" t="s">
        <v>693</v>
      </c>
      <c r="F21" s="1353"/>
      <c r="G21" s="1353"/>
      <c r="H21" s="1353"/>
      <c r="I21" s="1353"/>
      <c r="J21" s="1353"/>
      <c r="K21" s="1353"/>
      <c r="L21" s="1129"/>
      <c r="M21" s="1155"/>
    </row>
    <row r="22" spans="1:15" ht="67.5" customHeight="1">
      <c r="A22" s="1105"/>
      <c r="C22" s="1363"/>
      <c r="D22" s="1364" t="s">
        <v>441</v>
      </c>
      <c r="E22" s="136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66" t="str">
        <f>IF('Перечень тарифов'!J21="","наименование отсутствует","" &amp; 'Перечень тарифов'!J21 &amp; "")</f>
        <v>Тариф на тепловую энергию (мощность), поставляемую Акционерным обществом "Казэнерго" потребителям от источника, расположенного по адресу: г.Казань, ул. Толстого,39</v>
      </c>
      <c r="G22" s="1108"/>
      <c r="H22" s="1165" t="s">
        <v>2658</v>
      </c>
      <c r="I22" s="1165" t="s">
        <v>2659</v>
      </c>
      <c r="J22" s="1171">
        <v>8407.81</v>
      </c>
      <c r="K22" s="1108" t="s">
        <v>449</v>
      </c>
      <c r="L22" s="1297" t="s">
        <v>712</v>
      </c>
      <c r="M22" s="1155"/>
    </row>
    <row r="23" spans="1:15" ht="18.75">
      <c r="A23" s="1105"/>
      <c r="C23" s="1363"/>
      <c r="D23" s="1364"/>
      <c r="E23" s="1365"/>
      <c r="F23" s="1366"/>
      <c r="G23" s="1157"/>
      <c r="H23" s="1152" t="s">
        <v>274</v>
      </c>
      <c r="I23" s="1144"/>
      <c r="J23" s="1144"/>
      <c r="K23" s="1145"/>
      <c r="L23" s="1299"/>
      <c r="M23" s="1155"/>
    </row>
    <row r="24" spans="1:15" ht="18.75">
      <c r="A24" s="1105"/>
      <c r="C24" s="1080"/>
      <c r="D24" s="1095" t="s">
        <v>67</v>
      </c>
      <c r="E24" s="1353" t="s">
        <v>757</v>
      </c>
      <c r="F24" s="1353"/>
      <c r="G24" s="1353"/>
      <c r="H24" s="1353"/>
      <c r="I24" s="1353"/>
      <c r="J24" s="1353"/>
      <c r="K24" s="1353"/>
      <c r="L24" s="1129"/>
      <c r="M24" s="1155"/>
    </row>
    <row r="25" spans="1:15" ht="90" customHeight="1">
      <c r="A25" s="1105"/>
      <c r="C25" s="1363"/>
      <c r="D25" s="1367" t="s">
        <v>442</v>
      </c>
      <c r="E25" s="136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366" t="str">
        <f>IF('Перечень тарифов'!J21="","наименование отсутствует","" &amp; 'Перечень тарифов'!J21 &amp; "")</f>
        <v>Тариф на тепловую энергию (мощность), поставляемую Акционерным обществом "Казэнерго" потребителям от источника, расположенного по адресу: г.Казань, ул. Толстого,39</v>
      </c>
      <c r="G25" s="1108"/>
      <c r="H25" s="1167" t="s">
        <v>2658</v>
      </c>
      <c r="I25" s="1165" t="s">
        <v>2659</v>
      </c>
      <c r="J25" s="1171">
        <v>3238.55</v>
      </c>
      <c r="K25" s="1108" t="s">
        <v>449</v>
      </c>
      <c r="L25" s="1297" t="s">
        <v>758</v>
      </c>
      <c r="M25" s="1155"/>
    </row>
    <row r="26" spans="1:15" ht="18.75">
      <c r="A26" s="1105"/>
      <c r="C26" s="1363"/>
      <c r="D26" s="1368"/>
      <c r="E26" s="1365"/>
      <c r="F26" s="1366"/>
      <c r="G26" s="1157"/>
      <c r="H26" s="1152" t="s">
        <v>274</v>
      </c>
      <c r="I26" s="1144"/>
      <c r="J26" s="1144"/>
      <c r="K26" s="1145"/>
      <c r="L26" s="1299"/>
      <c r="M26" s="1155"/>
    </row>
    <row r="27" spans="1:15" ht="26.1" customHeight="1">
      <c r="A27" s="1105"/>
      <c r="C27" s="1080"/>
      <c r="D27" s="1095" t="s">
        <v>68</v>
      </c>
      <c r="E27" s="1353" t="s">
        <v>714</v>
      </c>
      <c r="F27" s="1353"/>
      <c r="G27" s="1353"/>
      <c r="H27" s="1353"/>
      <c r="I27" s="1353"/>
      <c r="J27" s="1353"/>
      <c r="K27" s="1353"/>
      <c r="L27" s="1129"/>
      <c r="M27" s="1155"/>
    </row>
    <row r="28" spans="1:15" ht="101.25" customHeight="1">
      <c r="A28" s="1105"/>
      <c r="C28" s="1363"/>
      <c r="D28" s="1367" t="s">
        <v>443</v>
      </c>
      <c r="E28" s="136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66" t="str">
        <f>IF('Перечень тарифов'!J21="","наименование отсутствует","" &amp; 'Перечень тарифов'!J21 &amp; "")</f>
        <v>Тариф на тепловую энергию (мощность), поставляемую Акционерным обществом "Казэнерго" потребителям от источника, расположенного по адресу: г.Казань, ул. Толстого,39</v>
      </c>
      <c r="G28" s="1108"/>
      <c r="H28" s="1167" t="s">
        <v>2658</v>
      </c>
      <c r="I28" s="1165" t="s">
        <v>2659</v>
      </c>
      <c r="J28" s="1171">
        <v>0</v>
      </c>
      <c r="K28" s="1108" t="s">
        <v>449</v>
      </c>
      <c r="L28" s="1297" t="s">
        <v>715</v>
      </c>
      <c r="M28" s="1155"/>
      <c r="O28" s="1100" t="s">
        <v>553</v>
      </c>
    </row>
    <row r="29" spans="1:15" ht="18.75">
      <c r="A29" s="1105"/>
      <c r="C29" s="1363"/>
      <c r="D29" s="1368"/>
      <c r="E29" s="1365"/>
      <c r="F29" s="1366"/>
      <c r="G29" s="1157"/>
      <c r="H29" s="1152" t="s">
        <v>274</v>
      </c>
      <c r="I29" s="1144"/>
      <c r="J29" s="1144"/>
      <c r="K29" s="1145"/>
      <c r="L29" s="1299"/>
      <c r="M29" s="1155"/>
    </row>
    <row r="30" spans="1:15" ht="25.5" customHeight="1">
      <c r="A30" s="1105"/>
      <c r="B30" s="1094">
        <v>3</v>
      </c>
      <c r="C30" s="1080"/>
      <c r="D30" s="1095" t="s">
        <v>182</v>
      </c>
      <c r="E30" s="1353" t="s">
        <v>713</v>
      </c>
      <c r="F30" s="1353"/>
      <c r="G30" s="1353"/>
      <c r="H30" s="1353"/>
      <c r="I30" s="1353"/>
      <c r="J30" s="1353"/>
      <c r="K30" s="1353"/>
      <c r="L30" s="1129"/>
      <c r="M30" s="1155"/>
    </row>
    <row r="31" spans="1:15" ht="112.5" customHeight="1">
      <c r="A31" s="1105"/>
      <c r="C31" s="1363"/>
      <c r="D31" s="1367" t="s">
        <v>694</v>
      </c>
      <c r="E31" s="136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66" t="str">
        <f>IF('Перечень тарифов'!J21="","наименование отсутствует","" &amp; 'Перечень тарифов'!J21 &amp; "")</f>
        <v>Тариф на тепловую энергию (мощность), поставляемую Акционерным обществом "Казэнерго" потребителям от источника, расположенного по адресу: г.Казань, ул. Толстого,39</v>
      </c>
      <c r="G31" s="1108"/>
      <c r="H31" s="1167" t="s">
        <v>2658</v>
      </c>
      <c r="I31" s="1165" t="s">
        <v>2659</v>
      </c>
      <c r="J31" s="1171">
        <v>0</v>
      </c>
      <c r="K31" s="1108" t="s">
        <v>449</v>
      </c>
      <c r="L31" s="1297" t="s">
        <v>716</v>
      </c>
      <c r="M31" s="1155"/>
    </row>
    <row r="32" spans="1:15" ht="18.75">
      <c r="A32" s="1105"/>
      <c r="C32" s="1363"/>
      <c r="D32" s="1368"/>
      <c r="E32" s="1365"/>
      <c r="F32" s="1366"/>
      <c r="G32" s="1157"/>
      <c r="H32" s="1152" t="s">
        <v>274</v>
      </c>
      <c r="I32" s="1144"/>
      <c r="J32" s="1144"/>
      <c r="K32" s="1145"/>
      <c r="L32" s="1299"/>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72" t="s">
        <v>710</v>
      </c>
      <c r="F34" s="1272"/>
      <c r="G34" s="1272"/>
      <c r="H34" s="1272"/>
      <c r="I34" s="1272"/>
      <c r="J34" s="1272"/>
      <c r="K34" s="1272"/>
      <c r="L34" s="1272"/>
    </row>
  </sheetData>
  <sheetProtection algorithmName="SHA-512" hashValue="Kpfx3UbXZibbjueMcBo/9ebx84lX0X0ACzy5zdz8jsUVuCESJBm9nedY5dt0KRc5pd2Ww6ZAIRYCRObJOSBq1Q==" saltValue="dUVA9Doibtg/LDzhfmQQ4g==" spinCount="100000" sheet="1" objects="1" scenarios="1" formatColumns="0" formatRows="0"/>
  <mergeCells count="48">
    <mergeCell ref="E34:L34"/>
    <mergeCell ref="E30:K30"/>
    <mergeCell ref="C31:C32"/>
    <mergeCell ref="D31:D32"/>
    <mergeCell ref="E31:E32"/>
    <mergeCell ref="F31:F32"/>
    <mergeCell ref="L31:L32"/>
    <mergeCell ref="L28:L29"/>
    <mergeCell ref="L22:L23"/>
    <mergeCell ref="E24:K24"/>
    <mergeCell ref="C25:C26"/>
    <mergeCell ref="D25:D26"/>
    <mergeCell ref="E25:E26"/>
    <mergeCell ref="F25:F26"/>
    <mergeCell ref="L25:L26"/>
    <mergeCell ref="E27:K27"/>
    <mergeCell ref="C28:C29"/>
    <mergeCell ref="D28:D29"/>
    <mergeCell ref="E28:E29"/>
    <mergeCell ref="F28:F29"/>
    <mergeCell ref="G20:H20"/>
    <mergeCell ref="E21:K21"/>
    <mergeCell ref="C22:C23"/>
    <mergeCell ref="D22:D23"/>
    <mergeCell ref="E22:E23"/>
    <mergeCell ref="F22:F23"/>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69" t="s">
        <v>460</v>
      </c>
      <c r="E5" s="1369"/>
      <c r="F5" s="1369"/>
      <c r="G5" s="1369"/>
      <c r="H5" s="1369"/>
      <c r="I5" s="1369"/>
      <c r="J5" s="1369"/>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1" t="s">
        <v>445</v>
      </c>
      <c r="E8" s="1371"/>
      <c r="F8" s="1371"/>
      <c r="G8" s="1371"/>
      <c r="H8" s="1371"/>
      <c r="I8" s="1371"/>
      <c r="J8" s="1371"/>
      <c r="K8" s="1371" t="s">
        <v>446</v>
      </c>
    </row>
    <row r="9" spans="1:14">
      <c r="D9" s="1371" t="s">
        <v>91</v>
      </c>
      <c r="E9" s="1371" t="s">
        <v>462</v>
      </c>
      <c r="F9" s="1371"/>
      <c r="G9" s="1371" t="s">
        <v>463</v>
      </c>
      <c r="H9" s="1371"/>
      <c r="I9" s="1371"/>
      <c r="J9" s="1371"/>
      <c r="K9" s="1371"/>
    </row>
    <row r="10" spans="1:14" ht="22.5">
      <c r="D10" s="1371"/>
      <c r="E10" s="131" t="s">
        <v>464</v>
      </c>
      <c r="F10" s="131" t="s">
        <v>398</v>
      </c>
      <c r="G10" s="131" t="s">
        <v>398</v>
      </c>
      <c r="H10" s="131" t="s">
        <v>464</v>
      </c>
      <c r="I10" s="131" t="s">
        <v>465</v>
      </c>
      <c r="J10" s="131" t="s">
        <v>447</v>
      </c>
      <c r="K10" s="1371"/>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8"/>
      <c r="J12" s="1037"/>
      <c r="K12" s="1297"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99"/>
    </row>
    <row r="14" spans="1:14" ht="3" customHeight="1">
      <c r="A14" s="125"/>
      <c r="B14" s="125"/>
      <c r="C14" s="125"/>
    </row>
    <row r="15" spans="1:14" ht="27.75" customHeight="1">
      <c r="E15" s="1370" t="s">
        <v>572</v>
      </c>
      <c r="F15" s="1370"/>
      <c r="G15" s="1370"/>
      <c r="H15" s="1370"/>
      <c r="I15" s="1370"/>
      <c r="J15" s="1370"/>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6" t="s">
        <v>313</v>
      </c>
      <c r="E7" s="1238"/>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2" t="s">
        <v>314</v>
      </c>
      <c r="E15" s="1372"/>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69" t="s">
        <v>54</v>
      </c>
      <c r="E7" s="1369"/>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3" t="s">
        <v>55</v>
      </c>
      <c r="C2" s="1373"/>
      <c r="D2" s="1373"/>
      <c r="E2" s="410"/>
    </row>
    <row r="3" spans="2:5" ht="3" customHeight="1"/>
    <row r="4" spans="2:5" ht="21.75" customHeight="1" thickBot="1">
      <c r="B4" s="1199" t="s">
        <v>1</v>
      </c>
      <c r="C4" s="1199" t="s">
        <v>90</v>
      </c>
      <c r="D4" s="1199" t="s">
        <v>71</v>
      </c>
    </row>
    <row r="5" spans="2:5" ht="12" thickTop="1"/>
  </sheetData>
  <sheetProtection algorithmName="SHA-512" hashValue="Hdv4/naJCMfyEF2caj/L39bMdo+LV1C3obHk3W9cr86Tc6fRdCeBapMi7oaZvAxsev80Fs9JiPwpkGrEC+T5+A==" saltValue="745DMK+61clj/xSNZtlhFg==" spinCount="100000"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8">
        <v>1</v>
      </c>
      <c r="E9" s="1405"/>
      <c r="F9" s="1407"/>
      <c r="G9" s="1395" t="s">
        <v>84</v>
      </c>
      <c r="H9" s="1248"/>
      <c r="I9" s="1248">
        <v>1</v>
      </c>
      <c r="J9" s="1401"/>
      <c r="K9" s="1287" t="s">
        <v>84</v>
      </c>
      <c r="L9" s="1242"/>
      <c r="M9" s="1242" t="s">
        <v>92</v>
      </c>
      <c r="N9" s="1404"/>
      <c r="O9" s="1287" t="s">
        <v>84</v>
      </c>
      <c r="P9" s="1242"/>
      <c r="Q9" s="1242" t="s">
        <v>92</v>
      </c>
      <c r="R9" s="1399"/>
      <c r="S9" s="1287" t="s">
        <v>84</v>
      </c>
      <c r="T9" s="1034"/>
      <c r="U9" s="1034" t="s">
        <v>92</v>
      </c>
      <c r="V9" s="1192"/>
      <c r="W9" s="288"/>
    </row>
    <row r="10" spans="1:23" s="702" customFormat="1" ht="17.100000000000001" customHeight="1">
      <c r="A10" s="197"/>
      <c r="C10" s="152"/>
      <c r="D10" s="1248"/>
      <c r="E10" s="1405"/>
      <c r="F10" s="1407"/>
      <c r="G10" s="1395"/>
      <c r="H10" s="1248"/>
      <c r="I10" s="1248"/>
      <c r="J10" s="1401"/>
      <c r="K10" s="1287"/>
      <c r="L10" s="1242"/>
      <c r="M10" s="1242"/>
      <c r="N10" s="1404"/>
      <c r="O10" s="1287"/>
      <c r="P10" s="1242"/>
      <c r="Q10" s="1242"/>
      <c r="R10" s="1399"/>
      <c r="S10" s="1287"/>
      <c r="T10" s="1036"/>
      <c r="U10" s="707"/>
      <c r="V10" s="708" t="s">
        <v>630</v>
      </c>
      <c r="W10" s="709"/>
    </row>
    <row r="11" spans="1:23" s="96" customFormat="1" ht="17.100000000000001" customHeight="1">
      <c r="A11" s="197"/>
      <c r="C11" s="152"/>
      <c r="D11" s="1246"/>
      <c r="E11" s="1406"/>
      <c r="F11" s="1408"/>
      <c r="G11" s="1246"/>
      <c r="H11" s="1246"/>
      <c r="I11" s="1246"/>
      <c r="J11" s="1402"/>
      <c r="K11" s="1246"/>
      <c r="L11" s="1246"/>
      <c r="M11" s="1246"/>
      <c r="N11" s="1399"/>
      <c r="O11" s="1246"/>
      <c r="P11" s="1035"/>
      <c r="Q11" s="707"/>
      <c r="R11" s="708" t="s">
        <v>629</v>
      </c>
      <c r="S11" s="704"/>
      <c r="T11" s="704"/>
      <c r="U11" s="704"/>
      <c r="V11" s="704"/>
      <c r="W11" s="709"/>
    </row>
    <row r="12" spans="1:23" s="96" customFormat="1" ht="17.100000000000001" customHeight="1">
      <c r="A12" s="197"/>
      <c r="C12" s="152"/>
      <c r="D12" s="1246"/>
      <c r="E12" s="1406"/>
      <c r="F12" s="1408"/>
      <c r="G12" s="1246"/>
      <c r="H12" s="1246"/>
      <c r="I12" s="1246"/>
      <c r="J12" s="1402"/>
      <c r="K12" s="1246"/>
      <c r="L12" s="707"/>
      <c r="M12" s="708"/>
      <c r="N12" s="708" t="s">
        <v>410</v>
      </c>
      <c r="O12" s="708"/>
      <c r="P12" s="708"/>
      <c r="Q12" s="708"/>
      <c r="R12" s="708"/>
      <c r="S12" s="704"/>
      <c r="T12" s="704"/>
      <c r="U12" s="704"/>
      <c r="V12" s="704"/>
      <c r="W12" s="709"/>
    </row>
    <row r="13" spans="1:23" s="96" customFormat="1" ht="17.25" customHeight="1">
      <c r="A13" s="197"/>
      <c r="C13" s="152"/>
      <c r="D13" s="1246"/>
      <c r="E13" s="1406"/>
      <c r="F13" s="1408"/>
      <c r="G13" s="1246"/>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0"/>
      <c r="E15" s="1409"/>
      <c r="F15" s="1394"/>
      <c r="G15" s="1396"/>
      <c r="H15" s="1248"/>
      <c r="I15" s="1248">
        <v>1</v>
      </c>
      <c r="J15" s="1401"/>
      <c r="K15" s="1287" t="s">
        <v>84</v>
      </c>
      <c r="L15" s="1242"/>
      <c r="M15" s="1242" t="s">
        <v>92</v>
      </c>
      <c r="N15" s="1404"/>
      <c r="O15" s="1287" t="s">
        <v>84</v>
      </c>
      <c r="P15" s="1242"/>
      <c r="Q15" s="1242" t="s">
        <v>92</v>
      </c>
      <c r="R15" s="1399"/>
      <c r="S15" s="1287" t="s">
        <v>84</v>
      </c>
      <c r="T15" s="1034"/>
      <c r="U15" s="1034" t="s">
        <v>92</v>
      </c>
      <c r="V15" s="1192"/>
      <c r="W15" s="288"/>
    </row>
    <row r="16" spans="1:23" s="705" customFormat="1" ht="16.5" customHeight="1">
      <c r="A16" s="711"/>
      <c r="B16" s="706"/>
      <c r="C16" s="710"/>
      <c r="D16" s="1400"/>
      <c r="E16" s="1409"/>
      <c r="F16" s="1394"/>
      <c r="G16" s="1396"/>
      <c r="H16" s="1248"/>
      <c r="I16" s="1248"/>
      <c r="J16" s="1401"/>
      <c r="K16" s="1287"/>
      <c r="L16" s="1242"/>
      <c r="M16" s="1242"/>
      <c r="N16" s="1404"/>
      <c r="O16" s="1287"/>
      <c r="P16" s="1242"/>
      <c r="Q16" s="1242"/>
      <c r="R16" s="1399"/>
      <c r="S16" s="1287"/>
      <c r="T16" s="1036"/>
      <c r="U16" s="707"/>
      <c r="V16" s="708" t="s">
        <v>630</v>
      </c>
      <c r="W16" s="709"/>
    </row>
    <row r="17" spans="1:36" ht="17.100000000000001" customHeight="1">
      <c r="A17" s="197"/>
      <c r="B17" s="96"/>
      <c r="C17" s="152"/>
      <c r="D17" s="1400"/>
      <c r="E17" s="1409"/>
      <c r="F17" s="1394"/>
      <c r="G17" s="1396"/>
      <c r="H17" s="1248"/>
      <c r="I17" s="1248"/>
      <c r="J17" s="1402"/>
      <c r="K17" s="1287"/>
      <c r="L17" s="1242"/>
      <c r="M17" s="1242"/>
      <c r="N17" s="1399"/>
      <c r="O17" s="1287"/>
      <c r="P17" s="1035"/>
      <c r="Q17" s="707"/>
      <c r="R17" s="708" t="s">
        <v>629</v>
      </c>
      <c r="S17" s="704"/>
      <c r="T17" s="704"/>
      <c r="U17" s="704"/>
      <c r="V17" s="704"/>
      <c r="W17" s="709"/>
    </row>
    <row r="18" spans="1:36" ht="17.100000000000001" customHeight="1">
      <c r="A18" s="197"/>
      <c r="B18" s="96"/>
      <c r="C18" s="152"/>
      <c r="D18" s="1400"/>
      <c r="E18" s="1409"/>
      <c r="F18" s="1394"/>
      <c r="G18" s="1396"/>
      <c r="H18" s="1248"/>
      <c r="I18" s="1248"/>
      <c r="J18" s="1402"/>
      <c r="K18" s="1287"/>
      <c r="L18" s="707"/>
      <c r="M18" s="708"/>
      <c r="N18" s="708" t="s">
        <v>410</v>
      </c>
      <c r="O18" s="708"/>
      <c r="P18" s="708"/>
      <c r="Q18" s="708"/>
      <c r="R18" s="708"/>
      <c r="S18" s="704"/>
      <c r="T18" s="704"/>
      <c r="U18" s="704"/>
      <c r="V18" s="704"/>
      <c r="W18" s="709"/>
    </row>
    <row r="19" spans="1:36" ht="17.100000000000001" customHeight="1">
      <c r="A19" s="197"/>
      <c r="B19" s="96"/>
      <c r="C19" s="152"/>
      <c r="D19" s="1400"/>
      <c r="E19" s="1409"/>
      <c r="F19" s="1394"/>
      <c r="G19" s="1396"/>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3" t="s">
        <v>297</v>
      </c>
      <c r="P27" s="1403"/>
      <c r="Q27" s="1403"/>
      <c r="R27" s="1331" t="s">
        <v>269</v>
      </c>
      <c r="S27" s="1331"/>
      <c r="T27" s="1331"/>
      <c r="U27" s="1308" t="s">
        <v>339</v>
      </c>
      <c r="W27" s="1397"/>
    </row>
    <row r="28" spans="1:36" ht="17.100000000000001" customHeight="1">
      <c r="O28" s="1332" t="s">
        <v>578</v>
      </c>
      <c r="P28" s="1332" t="s">
        <v>270</v>
      </c>
      <c r="Q28" s="1332"/>
      <c r="R28" s="1331"/>
      <c r="S28" s="1331"/>
      <c r="T28" s="1331"/>
      <c r="U28" s="1308"/>
      <c r="W28" s="1397"/>
    </row>
    <row r="29" spans="1:36" ht="37.5" customHeight="1">
      <c r="O29" s="1332"/>
      <c r="P29" s="98" t="s">
        <v>579</v>
      </c>
      <c r="Q29" s="98" t="s">
        <v>6</v>
      </c>
      <c r="R29" s="99" t="s">
        <v>273</v>
      </c>
      <c r="S29" s="1328" t="s">
        <v>272</v>
      </c>
      <c r="T29" s="1328"/>
      <c r="U29" s="1308"/>
      <c r="W29" s="1397"/>
    </row>
    <row r="30" spans="1:36" ht="17.100000000000001" customHeight="1">
      <c r="G30" s="150"/>
      <c r="H30" s="150"/>
      <c r="I30" s="150"/>
      <c r="J30" s="150"/>
      <c r="K30" s="150"/>
      <c r="L30" s="116"/>
      <c r="M30" s="404" t="s">
        <v>182</v>
      </c>
      <c r="N30" s="405"/>
      <c r="O30" s="1398"/>
      <c r="P30" s="1398"/>
      <c r="Q30" s="1398"/>
      <c r="R30" s="1398"/>
      <c r="S30" s="1398"/>
      <c r="T30" s="1398"/>
      <c r="U30" s="1398"/>
      <c r="V30" s="116"/>
      <c r="W30" s="116"/>
      <c r="X30" s="196"/>
      <c r="Y30" s="196"/>
      <c r="Z30" s="196"/>
      <c r="AA30" s="196"/>
      <c r="AB30" s="196"/>
      <c r="AC30" s="196"/>
      <c r="AD30" s="196"/>
      <c r="AE30" s="196"/>
      <c r="AF30" s="196"/>
      <c r="AG30" s="196"/>
      <c r="AH30" s="196"/>
      <c r="AI30" s="196"/>
      <c r="AJ30" s="196"/>
    </row>
    <row r="31" spans="1:36" s="493" customFormat="1" ht="22.5">
      <c r="A31" s="1279">
        <v>1</v>
      </c>
      <c r="B31" s="795"/>
      <c r="C31" s="795"/>
      <c r="D31" s="795"/>
      <c r="E31" s="796"/>
      <c r="F31" s="797"/>
      <c r="G31" s="797"/>
      <c r="H31" s="797"/>
      <c r="I31" s="798"/>
      <c r="J31" s="793"/>
      <c r="K31" s="800"/>
      <c r="L31" s="562" t="e">
        <f ca="1">mergeValue(A31)</f>
        <v>#NAME?</v>
      </c>
      <c r="M31" s="610" t="s">
        <v>19</v>
      </c>
      <c r="N31" s="615"/>
      <c r="O31" s="1377"/>
      <c r="P31" s="1378"/>
      <c r="Q31" s="1378"/>
      <c r="R31" s="1378"/>
      <c r="S31" s="1378"/>
      <c r="T31" s="1378"/>
      <c r="U31" s="1378"/>
      <c r="V31" s="1379"/>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79"/>
      <c r="B32" s="1279">
        <v>1</v>
      </c>
      <c r="C32" s="795"/>
      <c r="D32" s="795"/>
      <c r="E32" s="797"/>
      <c r="F32" s="797"/>
      <c r="G32" s="797"/>
      <c r="H32" s="797"/>
      <c r="I32" s="792"/>
      <c r="J32" s="791"/>
      <c r="K32" s="794"/>
      <c r="L32" s="562" t="e">
        <f ca="1">mergeValue(A32) &amp;"."&amp; mergeValue(B32)</f>
        <v>#NAME?</v>
      </c>
      <c r="M32" s="516" t="s">
        <v>15</v>
      </c>
      <c r="N32" s="615"/>
      <c r="O32" s="1377"/>
      <c r="P32" s="1378"/>
      <c r="Q32" s="1378"/>
      <c r="R32" s="1378"/>
      <c r="S32" s="1378"/>
      <c r="T32" s="1378"/>
      <c r="U32" s="1378"/>
      <c r="V32" s="1379"/>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79"/>
      <c r="B33" s="1279"/>
      <c r="C33" s="1279">
        <v>1</v>
      </c>
      <c r="D33" s="795"/>
      <c r="E33" s="797"/>
      <c r="F33" s="797"/>
      <c r="G33" s="797"/>
      <c r="H33" s="797"/>
      <c r="I33" s="799"/>
      <c r="J33" s="791"/>
      <c r="K33" s="794"/>
      <c r="L33" s="562" t="e">
        <f ca="1">mergeValue(A33) &amp;"."&amp; mergeValue(B33)&amp;"."&amp; mergeValue(C33)</f>
        <v>#NAME?</v>
      </c>
      <c r="M33" s="517" t="s">
        <v>7</v>
      </c>
      <c r="N33" s="615"/>
      <c r="O33" s="1377"/>
      <c r="P33" s="1378"/>
      <c r="Q33" s="1378"/>
      <c r="R33" s="1378"/>
      <c r="S33" s="1378"/>
      <c r="T33" s="1378"/>
      <c r="U33" s="1378"/>
      <c r="V33" s="1379"/>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79"/>
      <c r="B34" s="1279"/>
      <c r="C34" s="1279"/>
      <c r="D34" s="1279">
        <v>1</v>
      </c>
      <c r="E34" s="797"/>
      <c r="F34" s="797"/>
      <c r="G34" s="797"/>
      <c r="H34" s="797"/>
      <c r="I34" s="799"/>
      <c r="J34" s="791"/>
      <c r="K34" s="794"/>
      <c r="L34" s="562" t="e">
        <f ca="1">mergeValue(A34) &amp;"."&amp; mergeValue(B34)&amp;"."&amp; mergeValue(C34)&amp;"."&amp; mergeValue(D34)</f>
        <v>#NAME?</v>
      </c>
      <c r="M34" s="518" t="s">
        <v>21</v>
      </c>
      <c r="N34" s="615"/>
      <c r="O34" s="1377"/>
      <c r="P34" s="1378"/>
      <c r="Q34" s="1378"/>
      <c r="R34" s="1378"/>
      <c r="S34" s="1378"/>
      <c r="T34" s="1378"/>
      <c r="U34" s="1378"/>
      <c r="V34" s="1379"/>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79"/>
      <c r="B35" s="1279"/>
      <c r="C35" s="1279"/>
      <c r="D35" s="1279"/>
      <c r="E35" s="1279">
        <v>1</v>
      </c>
      <c r="F35" s="797"/>
      <c r="G35" s="797"/>
      <c r="H35" s="795">
        <v>1</v>
      </c>
      <c r="I35" s="1279">
        <v>1</v>
      </c>
      <c r="J35" s="797"/>
      <c r="K35" s="802"/>
      <c r="L35" s="562" t="e">
        <f ca="1">mergeValue(A35) &amp;"."&amp; mergeValue(B35)&amp;"."&amp; mergeValue(C35)&amp;"."&amp; mergeValue(D35)&amp;"."&amp; mergeValue(E35)</f>
        <v>#NAME?</v>
      </c>
      <c r="M35" s="524" t="s">
        <v>8</v>
      </c>
      <c r="N35" s="615"/>
      <c r="O35" s="1282"/>
      <c r="P35" s="1283"/>
      <c r="Q35" s="1283"/>
      <c r="R35" s="1283"/>
      <c r="S35" s="1283"/>
      <c r="T35" s="1283"/>
      <c r="U35" s="1283"/>
      <c r="V35" s="1284"/>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79"/>
      <c r="B36" s="1279"/>
      <c r="C36" s="1279"/>
      <c r="D36" s="1279"/>
      <c r="E36" s="1279"/>
      <c r="F36" s="1279">
        <v>1</v>
      </c>
      <c r="G36" s="795"/>
      <c r="H36" s="795"/>
      <c r="I36" s="1279"/>
      <c r="J36" s="1279">
        <v>1</v>
      </c>
      <c r="K36" s="803"/>
      <c r="L36" s="562" t="e">
        <f ca="1">mergeValue(A36) &amp;"."&amp; mergeValue(B36)&amp;"."&amp; mergeValue(C36)&amp;"."&amp; mergeValue(D36)&amp;"."&amp; mergeValue(E36)&amp;"."&amp; mergeValue(F36)</f>
        <v>#NAME?</v>
      </c>
      <c r="M36" s="525" t="s">
        <v>9</v>
      </c>
      <c r="N36" s="615"/>
      <c r="O36" s="1282"/>
      <c r="P36" s="1283"/>
      <c r="Q36" s="1283"/>
      <c r="R36" s="1283"/>
      <c r="S36" s="1283"/>
      <c r="T36" s="1283"/>
      <c r="U36" s="1283"/>
      <c r="V36" s="1284"/>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79"/>
      <c r="B37" s="1279"/>
      <c r="C37" s="1279"/>
      <c r="D37" s="1279"/>
      <c r="E37" s="1279"/>
      <c r="F37" s="1279"/>
      <c r="G37" s="795">
        <v>1</v>
      </c>
      <c r="H37" s="795"/>
      <c r="I37" s="1279"/>
      <c r="J37" s="1279"/>
      <c r="K37" s="803">
        <v>1</v>
      </c>
      <c r="L37" s="562" t="e">
        <f ca="1">mergeValue(A37) &amp;"."&amp; mergeValue(B37)&amp;"."&amp; mergeValue(C37)&amp;"."&amp; mergeValue(D37)&amp;"."&amp; mergeValue(E37)&amp;"."&amp; mergeValue(F37)&amp;"."&amp; mergeValue(G37)</f>
        <v>#NAME?</v>
      </c>
      <c r="M37" s="1016"/>
      <c r="N37" s="615"/>
      <c r="O37" s="532"/>
      <c r="P37" s="532"/>
      <c r="Q37" s="1040"/>
      <c r="R37" s="1286"/>
      <c r="S37" s="1287" t="s">
        <v>83</v>
      </c>
      <c r="T37" s="1286"/>
      <c r="U37" s="1287" t="s">
        <v>83</v>
      </c>
      <c r="V37" s="532"/>
      <c r="W37" s="1297" t="s">
        <v>721</v>
      </c>
      <c r="X37" s="554" t="e">
        <f ca="1">strCheckDate(O38:V38)</f>
        <v>#NAME?</v>
      </c>
      <c r="Y37" s="558"/>
      <c r="Z37" s="558" t="str">
        <f t="shared" si="0"/>
        <v/>
      </c>
      <c r="AA37" s="558"/>
      <c r="AB37" s="558"/>
      <c r="AC37" s="558"/>
      <c r="AD37" s="554"/>
      <c r="AE37" s="554"/>
      <c r="AF37" s="554"/>
      <c r="AG37" s="554"/>
      <c r="AH37" s="554"/>
      <c r="AI37" s="554"/>
      <c r="AJ37" s="554"/>
    </row>
    <row r="38" spans="1:36" s="493" customFormat="1" ht="14.25" hidden="1" customHeight="1">
      <c r="A38" s="1279"/>
      <c r="B38" s="1279"/>
      <c r="C38" s="1279"/>
      <c r="D38" s="1279"/>
      <c r="E38" s="1279"/>
      <c r="F38" s="1279"/>
      <c r="G38" s="795"/>
      <c r="H38" s="795"/>
      <c r="I38" s="1279"/>
      <c r="J38" s="1279"/>
      <c r="K38" s="803"/>
      <c r="L38" s="569"/>
      <c r="M38" s="615"/>
      <c r="N38" s="615"/>
      <c r="O38" s="532"/>
      <c r="P38" s="532"/>
      <c r="Q38" s="553" t="str">
        <f>R37 &amp; "-" &amp; T37</f>
        <v>-</v>
      </c>
      <c r="R38" s="1286"/>
      <c r="S38" s="1287"/>
      <c r="T38" s="1286"/>
      <c r="U38" s="1287"/>
      <c r="V38" s="532"/>
      <c r="W38" s="1298"/>
      <c r="X38" s="554"/>
      <c r="Y38" s="558"/>
      <c r="Z38" s="558" t="str">
        <f t="shared" si="0"/>
        <v/>
      </c>
      <c r="AA38" s="558"/>
      <c r="AB38" s="558"/>
      <c r="AC38" s="558"/>
      <c r="AD38" s="554"/>
      <c r="AE38" s="554"/>
      <c r="AF38" s="554"/>
      <c r="AG38" s="554"/>
      <c r="AH38" s="554"/>
      <c r="AI38" s="554"/>
      <c r="AJ38" s="554"/>
    </row>
    <row r="39" spans="1:36" s="493" customFormat="1" ht="15" customHeight="1">
      <c r="A39" s="1279"/>
      <c r="B39" s="1279"/>
      <c r="C39" s="1279"/>
      <c r="D39" s="1279"/>
      <c r="E39" s="1279"/>
      <c r="F39" s="1279"/>
      <c r="G39" s="797"/>
      <c r="H39" s="795"/>
      <c r="I39" s="1279"/>
      <c r="J39" s="1279"/>
      <c r="K39" s="802"/>
      <c r="L39" s="508"/>
      <c r="M39" s="527" t="s">
        <v>24</v>
      </c>
      <c r="N39" s="534"/>
      <c r="O39" s="534"/>
      <c r="P39" s="534"/>
      <c r="Q39" s="534"/>
      <c r="R39" s="534"/>
      <c r="S39" s="534"/>
      <c r="T39" s="534"/>
      <c r="U39" s="534"/>
      <c r="V39" s="530"/>
      <c r="W39" s="1299"/>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79"/>
      <c r="B40" s="1279"/>
      <c r="C40" s="1279"/>
      <c r="D40" s="1279"/>
      <c r="E40" s="1279"/>
      <c r="F40" s="797"/>
      <c r="G40" s="797"/>
      <c r="H40" s="795"/>
      <c r="I40" s="1279"/>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79"/>
      <c r="B41" s="1279"/>
      <c r="C41" s="1279"/>
      <c r="D41" s="1279"/>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79"/>
      <c r="B42" s="1279"/>
      <c r="C42" s="1279"/>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79"/>
      <c r="B43" s="1279"/>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79"/>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79">
        <v>1</v>
      </c>
      <c r="B49" s="813"/>
      <c r="C49" s="813"/>
      <c r="D49" s="813"/>
      <c r="E49" s="814"/>
      <c r="F49" s="815"/>
      <c r="G49" s="815"/>
      <c r="H49" s="815"/>
      <c r="I49" s="816"/>
      <c r="J49" s="811"/>
      <c r="K49" s="818"/>
      <c r="L49" s="562" t="e">
        <f ca="1">mergeValue(A49)</f>
        <v>#NAME?</v>
      </c>
      <c r="M49" s="610" t="s">
        <v>19</v>
      </c>
      <c r="N49" s="615"/>
      <c r="O49" s="1377"/>
      <c r="P49" s="1378"/>
      <c r="Q49" s="1378"/>
      <c r="R49" s="1378"/>
      <c r="S49" s="1378"/>
      <c r="T49" s="1378"/>
      <c r="U49" s="1378"/>
      <c r="V49" s="1379"/>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279"/>
      <c r="B50" s="1279">
        <v>1</v>
      </c>
      <c r="C50" s="813"/>
      <c r="D50" s="813"/>
      <c r="E50" s="815"/>
      <c r="F50" s="815"/>
      <c r="G50" s="815"/>
      <c r="H50" s="815"/>
      <c r="I50" s="810"/>
      <c r="J50" s="809"/>
      <c r="K50" s="812"/>
      <c r="L50" s="562" t="e">
        <f ca="1">mergeValue(A50) &amp;"."&amp; mergeValue(B50)</f>
        <v>#NAME?</v>
      </c>
      <c r="M50" s="516" t="s">
        <v>15</v>
      </c>
      <c r="N50" s="615"/>
      <c r="O50" s="1377"/>
      <c r="P50" s="1378"/>
      <c r="Q50" s="1378"/>
      <c r="R50" s="1378"/>
      <c r="S50" s="1378"/>
      <c r="T50" s="1378"/>
      <c r="U50" s="1378"/>
      <c r="V50" s="1379"/>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79"/>
      <c r="B51" s="1279"/>
      <c r="C51" s="1279">
        <v>1</v>
      </c>
      <c r="D51" s="813"/>
      <c r="E51" s="815"/>
      <c r="F51" s="815"/>
      <c r="G51" s="815"/>
      <c r="H51" s="815"/>
      <c r="I51" s="817"/>
      <c r="J51" s="809"/>
      <c r="K51" s="812"/>
      <c r="L51" s="562" t="e">
        <f ca="1">mergeValue(A51) &amp;"."&amp; mergeValue(B51)&amp;"."&amp; mergeValue(C51)</f>
        <v>#NAME?</v>
      </c>
      <c r="M51" s="517" t="s">
        <v>7</v>
      </c>
      <c r="N51" s="615"/>
      <c r="O51" s="1377"/>
      <c r="P51" s="1378"/>
      <c r="Q51" s="1378"/>
      <c r="R51" s="1378"/>
      <c r="S51" s="1378"/>
      <c r="T51" s="1378"/>
      <c r="U51" s="1378"/>
      <c r="V51" s="1379"/>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79"/>
      <c r="B52" s="1279"/>
      <c r="C52" s="1279"/>
      <c r="D52" s="1279">
        <v>1</v>
      </c>
      <c r="E52" s="815"/>
      <c r="F52" s="815"/>
      <c r="G52" s="815"/>
      <c r="H52" s="815"/>
      <c r="I52" s="817"/>
      <c r="J52" s="809"/>
      <c r="K52" s="812"/>
      <c r="L52" s="562" t="e">
        <f ca="1">mergeValue(A52) &amp;"."&amp; mergeValue(B52)&amp;"."&amp; mergeValue(C52)&amp;"."&amp; mergeValue(D52)</f>
        <v>#NAME?</v>
      </c>
      <c r="M52" s="518" t="s">
        <v>21</v>
      </c>
      <c r="N52" s="615"/>
      <c r="O52" s="1377"/>
      <c r="P52" s="1378"/>
      <c r="Q52" s="1378"/>
      <c r="R52" s="1378"/>
      <c r="S52" s="1378"/>
      <c r="T52" s="1378"/>
      <c r="U52" s="1378"/>
      <c r="V52" s="1379"/>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79"/>
      <c r="B53" s="1279"/>
      <c r="C53" s="1279"/>
      <c r="D53" s="1279"/>
      <c r="E53" s="1279">
        <v>1</v>
      </c>
      <c r="F53" s="815"/>
      <c r="G53" s="815"/>
      <c r="H53" s="813">
        <v>1</v>
      </c>
      <c r="I53" s="1279">
        <v>1</v>
      </c>
      <c r="J53" s="815"/>
      <c r="K53" s="820"/>
      <c r="L53" s="562" t="e">
        <f ca="1">mergeValue(A53) &amp;"."&amp; mergeValue(B53)&amp;"."&amp; mergeValue(C53)&amp;"."&amp; mergeValue(D53)&amp;"."&amp; mergeValue(E53)</f>
        <v>#NAME?</v>
      </c>
      <c r="M53" s="524" t="s">
        <v>8</v>
      </c>
      <c r="N53" s="615"/>
      <c r="O53" s="1282"/>
      <c r="P53" s="1283"/>
      <c r="Q53" s="1283"/>
      <c r="R53" s="1283"/>
      <c r="S53" s="1283"/>
      <c r="T53" s="1283"/>
      <c r="U53" s="1283"/>
      <c r="V53" s="1284"/>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279"/>
      <c r="B54" s="1279"/>
      <c r="C54" s="1279"/>
      <c r="D54" s="1279"/>
      <c r="E54" s="1279"/>
      <c r="F54" s="1279">
        <v>1</v>
      </c>
      <c r="G54" s="813"/>
      <c r="H54" s="813"/>
      <c r="I54" s="1279"/>
      <c r="J54" s="1279">
        <v>1</v>
      </c>
      <c r="K54" s="821"/>
      <c r="L54" s="562" t="e">
        <f ca="1">mergeValue(A54) &amp;"."&amp; mergeValue(B54)&amp;"."&amp; mergeValue(C54)&amp;"."&amp; mergeValue(D54)&amp;"."&amp; mergeValue(E54)&amp;"."&amp; mergeValue(F54)</f>
        <v>#NAME?</v>
      </c>
      <c r="M54" s="525" t="s">
        <v>9</v>
      </c>
      <c r="N54" s="615"/>
      <c r="O54" s="1282"/>
      <c r="P54" s="1283"/>
      <c r="Q54" s="1283"/>
      <c r="R54" s="1283"/>
      <c r="S54" s="1283"/>
      <c r="T54" s="1283"/>
      <c r="U54" s="1283"/>
      <c r="V54" s="1284"/>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79"/>
      <c r="B55" s="1279"/>
      <c r="C55" s="1279"/>
      <c r="D55" s="1279"/>
      <c r="E55" s="1279"/>
      <c r="F55" s="1279"/>
      <c r="G55" s="813">
        <v>1</v>
      </c>
      <c r="H55" s="813"/>
      <c r="I55" s="1279"/>
      <c r="J55" s="1279"/>
      <c r="K55" s="821">
        <v>1</v>
      </c>
      <c r="L55" s="562" t="e">
        <f ca="1">mergeValue(A55) &amp;"."&amp; mergeValue(B55)&amp;"."&amp; mergeValue(C55)&amp;"."&amp; mergeValue(D55)&amp;"."&amp; mergeValue(E55)&amp;"."&amp; mergeValue(F55)&amp;"."&amp; mergeValue(G55)</f>
        <v>#NAME?</v>
      </c>
      <c r="M55" s="1016"/>
      <c r="N55" s="615"/>
      <c r="O55" s="532"/>
      <c r="P55" s="532"/>
      <c r="Q55" s="1040"/>
      <c r="R55" s="1286"/>
      <c r="S55" s="1287" t="s">
        <v>83</v>
      </c>
      <c r="T55" s="1286"/>
      <c r="U55" s="1287" t="s">
        <v>83</v>
      </c>
      <c r="V55" s="532"/>
      <c r="W55" s="1297" t="s">
        <v>721</v>
      </c>
      <c r="X55" s="554" t="e">
        <f ca="1">strCheckDate(O56:V56)</f>
        <v>#NAME?</v>
      </c>
      <c r="Y55" s="558"/>
      <c r="Z55" s="558" t="str">
        <f t="shared" si="1"/>
        <v/>
      </c>
      <c r="AA55" s="558"/>
      <c r="AB55" s="558"/>
      <c r="AC55" s="558"/>
      <c r="AD55" s="554"/>
      <c r="AE55" s="554"/>
      <c r="AF55" s="554"/>
      <c r="AG55" s="554"/>
      <c r="AH55" s="554"/>
      <c r="AI55" s="554"/>
      <c r="AJ55" s="554"/>
    </row>
    <row r="56" spans="1:36" s="493" customFormat="1" ht="14.25" hidden="1" customHeight="1">
      <c r="A56" s="1279"/>
      <c r="B56" s="1279"/>
      <c r="C56" s="1279"/>
      <c r="D56" s="1279"/>
      <c r="E56" s="1279"/>
      <c r="F56" s="1279"/>
      <c r="G56" s="813"/>
      <c r="H56" s="813"/>
      <c r="I56" s="1279"/>
      <c r="J56" s="1279"/>
      <c r="K56" s="821"/>
      <c r="L56" s="569"/>
      <c r="M56" s="615"/>
      <c r="N56" s="615"/>
      <c r="O56" s="532"/>
      <c r="P56" s="532"/>
      <c r="Q56" s="553" t="str">
        <f>R55 &amp; "-" &amp; T55</f>
        <v>-</v>
      </c>
      <c r="R56" s="1286"/>
      <c r="S56" s="1287"/>
      <c r="T56" s="1286"/>
      <c r="U56" s="1287"/>
      <c r="V56" s="532"/>
      <c r="W56" s="1298"/>
      <c r="X56" s="554"/>
      <c r="Y56" s="558"/>
      <c r="Z56" s="558" t="str">
        <f t="shared" si="1"/>
        <v/>
      </c>
      <c r="AA56" s="558"/>
      <c r="AB56" s="558"/>
      <c r="AC56" s="558"/>
      <c r="AD56" s="554"/>
      <c r="AE56" s="554"/>
      <c r="AF56" s="554"/>
      <c r="AG56" s="554"/>
      <c r="AH56" s="554"/>
      <c r="AI56" s="554"/>
      <c r="AJ56" s="554"/>
    </row>
    <row r="57" spans="1:36" s="493" customFormat="1" ht="15" customHeight="1">
      <c r="A57" s="1279"/>
      <c r="B57" s="1279"/>
      <c r="C57" s="1279"/>
      <c r="D57" s="1279"/>
      <c r="E57" s="1279"/>
      <c r="F57" s="1279"/>
      <c r="G57" s="815"/>
      <c r="H57" s="813"/>
      <c r="I57" s="1279"/>
      <c r="J57" s="1279"/>
      <c r="K57" s="820"/>
      <c r="L57" s="508"/>
      <c r="M57" s="527" t="s">
        <v>24</v>
      </c>
      <c r="N57" s="534"/>
      <c r="O57" s="534"/>
      <c r="P57" s="534"/>
      <c r="Q57" s="534"/>
      <c r="R57" s="534"/>
      <c r="S57" s="534"/>
      <c r="T57" s="534"/>
      <c r="U57" s="534"/>
      <c r="V57" s="530"/>
      <c r="W57" s="1299"/>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79"/>
      <c r="B58" s="1279"/>
      <c r="C58" s="1279"/>
      <c r="D58" s="1279"/>
      <c r="E58" s="1279"/>
      <c r="F58" s="815"/>
      <c r="G58" s="815"/>
      <c r="H58" s="813"/>
      <c r="I58" s="1279"/>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79"/>
      <c r="B59" s="1279"/>
      <c r="C59" s="1279"/>
      <c r="D59" s="1279"/>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79"/>
      <c r="B60" s="1279"/>
      <c r="C60" s="1279"/>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79"/>
      <c r="B61" s="1279"/>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79"/>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79">
        <v>1</v>
      </c>
      <c r="B67" s="831"/>
      <c r="C67" s="831"/>
      <c r="D67" s="831"/>
      <c r="E67" s="832"/>
      <c r="F67" s="833"/>
      <c r="G67" s="833"/>
      <c r="H67" s="833"/>
      <c r="I67" s="834"/>
      <c r="J67" s="829"/>
      <c r="K67" s="836"/>
      <c r="L67" s="562" t="e">
        <f ca="1">mergeValue(A67)</f>
        <v>#NAME?</v>
      </c>
      <c r="M67" s="610" t="s">
        <v>19</v>
      </c>
      <c r="N67" s="615"/>
      <c r="O67" s="1377"/>
      <c r="P67" s="1378"/>
      <c r="Q67" s="1378"/>
      <c r="R67" s="1378"/>
      <c r="S67" s="1378"/>
      <c r="T67" s="1378"/>
      <c r="U67" s="1378"/>
      <c r="V67" s="1379"/>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79"/>
      <c r="B68" s="1279">
        <v>1</v>
      </c>
      <c r="C68" s="831"/>
      <c r="D68" s="831"/>
      <c r="E68" s="833"/>
      <c r="F68" s="833"/>
      <c r="G68" s="833"/>
      <c r="H68" s="833"/>
      <c r="I68" s="828"/>
      <c r="J68" s="827"/>
      <c r="K68" s="830"/>
      <c r="L68" s="562" t="e">
        <f ca="1">mergeValue(A68) &amp;"."&amp; mergeValue(B68)</f>
        <v>#NAME?</v>
      </c>
      <c r="M68" s="516" t="s">
        <v>15</v>
      </c>
      <c r="N68" s="615"/>
      <c r="O68" s="1377"/>
      <c r="P68" s="1378"/>
      <c r="Q68" s="1378"/>
      <c r="R68" s="1378"/>
      <c r="S68" s="1378"/>
      <c r="T68" s="1378"/>
      <c r="U68" s="1378"/>
      <c r="V68" s="1379"/>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79"/>
      <c r="B69" s="1279"/>
      <c r="C69" s="1279">
        <v>1</v>
      </c>
      <c r="D69" s="831"/>
      <c r="E69" s="833"/>
      <c r="F69" s="833"/>
      <c r="G69" s="833"/>
      <c r="H69" s="833"/>
      <c r="I69" s="835"/>
      <c r="J69" s="827"/>
      <c r="K69" s="830"/>
      <c r="L69" s="562" t="e">
        <f ca="1">mergeValue(A69) &amp;"."&amp; mergeValue(B69)&amp;"."&amp; mergeValue(C69)</f>
        <v>#NAME?</v>
      </c>
      <c r="M69" s="517" t="s">
        <v>7</v>
      </c>
      <c r="N69" s="615"/>
      <c r="O69" s="1377"/>
      <c r="P69" s="1378"/>
      <c r="Q69" s="1378"/>
      <c r="R69" s="1378"/>
      <c r="S69" s="1378"/>
      <c r="T69" s="1378"/>
      <c r="U69" s="1378"/>
      <c r="V69" s="1379"/>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79"/>
      <c r="B70" s="1279"/>
      <c r="C70" s="1279"/>
      <c r="D70" s="1279">
        <v>1</v>
      </c>
      <c r="E70" s="833"/>
      <c r="F70" s="833"/>
      <c r="G70" s="833"/>
      <c r="H70" s="833"/>
      <c r="I70" s="835"/>
      <c r="J70" s="827"/>
      <c r="K70" s="830"/>
      <c r="L70" s="562" t="e">
        <f ca="1">mergeValue(A70) &amp;"."&amp; mergeValue(B70)&amp;"."&amp; mergeValue(C70)&amp;"."&amp; mergeValue(D70)</f>
        <v>#NAME?</v>
      </c>
      <c r="M70" s="518" t="s">
        <v>21</v>
      </c>
      <c r="N70" s="615"/>
      <c r="O70" s="1377"/>
      <c r="P70" s="1378"/>
      <c r="Q70" s="1378"/>
      <c r="R70" s="1378"/>
      <c r="S70" s="1378"/>
      <c r="T70" s="1378"/>
      <c r="U70" s="1378"/>
      <c r="V70" s="1379"/>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79"/>
      <c r="B71" s="1279"/>
      <c r="C71" s="1279"/>
      <c r="D71" s="1279"/>
      <c r="E71" s="1279">
        <v>1</v>
      </c>
      <c r="F71" s="833"/>
      <c r="G71" s="833"/>
      <c r="H71" s="831">
        <v>1</v>
      </c>
      <c r="I71" s="1279">
        <v>1</v>
      </c>
      <c r="J71" s="833"/>
      <c r="K71" s="838"/>
      <c r="L71" s="562" t="e">
        <f ca="1">mergeValue(A71) &amp;"."&amp; mergeValue(B71)&amp;"."&amp; mergeValue(C71)&amp;"."&amp; mergeValue(D71)&amp;"."&amp; mergeValue(E71)</f>
        <v>#NAME?</v>
      </c>
      <c r="M71" s="524" t="s">
        <v>8</v>
      </c>
      <c r="N71" s="615"/>
      <c r="O71" s="1282"/>
      <c r="P71" s="1283"/>
      <c r="Q71" s="1283"/>
      <c r="R71" s="1283"/>
      <c r="S71" s="1283"/>
      <c r="T71" s="1283"/>
      <c r="U71" s="1283"/>
      <c r="V71" s="1284"/>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79"/>
      <c r="B72" s="1279"/>
      <c r="C72" s="1279"/>
      <c r="D72" s="1279"/>
      <c r="E72" s="1279"/>
      <c r="F72" s="1279">
        <v>1</v>
      </c>
      <c r="G72" s="831"/>
      <c r="H72" s="831"/>
      <c r="I72" s="1279"/>
      <c r="J72" s="1279">
        <v>1</v>
      </c>
      <c r="K72" s="839"/>
      <c r="L72" s="562" t="e">
        <f ca="1">mergeValue(A72) &amp;"."&amp; mergeValue(B72)&amp;"."&amp; mergeValue(C72)&amp;"."&amp; mergeValue(D72)&amp;"."&amp; mergeValue(E72)&amp;"."&amp; mergeValue(F72)</f>
        <v>#NAME?</v>
      </c>
      <c r="M72" s="525" t="s">
        <v>9</v>
      </c>
      <c r="N72" s="615"/>
      <c r="O72" s="1282"/>
      <c r="P72" s="1283"/>
      <c r="Q72" s="1283"/>
      <c r="R72" s="1283"/>
      <c r="S72" s="1283"/>
      <c r="T72" s="1283"/>
      <c r="U72" s="1283"/>
      <c r="V72" s="1284"/>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79"/>
      <c r="B73" s="1279"/>
      <c r="C73" s="1279"/>
      <c r="D73" s="1279"/>
      <c r="E73" s="1279"/>
      <c r="F73" s="1279"/>
      <c r="G73" s="831">
        <v>1</v>
      </c>
      <c r="H73" s="831"/>
      <c r="I73" s="1279"/>
      <c r="J73" s="1279"/>
      <c r="K73" s="839">
        <v>1</v>
      </c>
      <c r="L73" s="562" t="e">
        <f ca="1">mergeValue(A73) &amp;"."&amp; mergeValue(B73)&amp;"."&amp; mergeValue(C73)&amp;"."&amp; mergeValue(D73)&amp;"."&amp; mergeValue(E73)&amp;"."&amp; mergeValue(F73)&amp;"."&amp; mergeValue(G73)</f>
        <v>#NAME?</v>
      </c>
      <c r="M73" s="1016"/>
      <c r="N73" s="615"/>
      <c r="O73" s="532"/>
      <c r="P73" s="532"/>
      <c r="Q73" s="1040"/>
      <c r="R73" s="1286"/>
      <c r="S73" s="1287" t="s">
        <v>83</v>
      </c>
      <c r="T73" s="1286"/>
      <c r="U73" s="1287" t="s">
        <v>83</v>
      </c>
      <c r="V73" s="532"/>
      <c r="W73" s="1297" t="s">
        <v>721</v>
      </c>
      <c r="X73" s="554" t="e">
        <f ca="1">strCheckDate(O74:V74)</f>
        <v>#NAME?</v>
      </c>
      <c r="Y73" s="558"/>
      <c r="Z73" s="558" t="str">
        <f t="shared" si="2"/>
        <v/>
      </c>
      <c r="AA73" s="558"/>
      <c r="AB73" s="558"/>
      <c r="AC73" s="558"/>
      <c r="AD73" s="554"/>
      <c r="AE73" s="554"/>
      <c r="AF73" s="554"/>
      <c r="AG73" s="554"/>
      <c r="AH73" s="554"/>
      <c r="AI73" s="554"/>
      <c r="AJ73" s="554"/>
    </row>
    <row r="74" spans="1:36" s="493" customFormat="1" ht="14.25" hidden="1" customHeight="1">
      <c r="A74" s="1279"/>
      <c r="B74" s="1279"/>
      <c r="C74" s="1279"/>
      <c r="D74" s="1279"/>
      <c r="E74" s="1279"/>
      <c r="F74" s="1279"/>
      <c r="G74" s="831"/>
      <c r="H74" s="831"/>
      <c r="I74" s="1279"/>
      <c r="J74" s="1279"/>
      <c r="K74" s="839"/>
      <c r="L74" s="569"/>
      <c r="M74" s="615"/>
      <c r="N74" s="615"/>
      <c r="O74" s="532"/>
      <c r="P74" s="532"/>
      <c r="Q74" s="553" t="str">
        <f>R73 &amp; "-" &amp; T73</f>
        <v>-</v>
      </c>
      <c r="R74" s="1286"/>
      <c r="S74" s="1287"/>
      <c r="T74" s="1286"/>
      <c r="U74" s="1287"/>
      <c r="V74" s="532"/>
      <c r="W74" s="1298"/>
      <c r="X74" s="554"/>
      <c r="Y74" s="558"/>
      <c r="Z74" s="558" t="str">
        <f t="shared" si="2"/>
        <v/>
      </c>
      <c r="AA74" s="558"/>
      <c r="AB74" s="558"/>
      <c r="AC74" s="558"/>
      <c r="AD74" s="554"/>
      <c r="AE74" s="554"/>
      <c r="AF74" s="554"/>
      <c r="AG74" s="554"/>
      <c r="AH74" s="554"/>
      <c r="AI74" s="554"/>
      <c r="AJ74" s="554"/>
    </row>
    <row r="75" spans="1:36" s="493" customFormat="1" ht="15" customHeight="1">
      <c r="A75" s="1279"/>
      <c r="B75" s="1279"/>
      <c r="C75" s="1279"/>
      <c r="D75" s="1279"/>
      <c r="E75" s="1279"/>
      <c r="F75" s="1279"/>
      <c r="G75" s="833"/>
      <c r="H75" s="831"/>
      <c r="I75" s="1279"/>
      <c r="J75" s="1279"/>
      <c r="K75" s="838"/>
      <c r="L75" s="508"/>
      <c r="M75" s="527" t="s">
        <v>24</v>
      </c>
      <c r="N75" s="534"/>
      <c r="O75" s="534"/>
      <c r="P75" s="534"/>
      <c r="Q75" s="534"/>
      <c r="R75" s="534"/>
      <c r="S75" s="534"/>
      <c r="T75" s="534"/>
      <c r="U75" s="534"/>
      <c r="V75" s="530"/>
      <c r="W75" s="1299"/>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79"/>
      <c r="B76" s="1279"/>
      <c r="C76" s="1279"/>
      <c r="D76" s="1279"/>
      <c r="E76" s="1279"/>
      <c r="F76" s="833"/>
      <c r="G76" s="833"/>
      <c r="H76" s="831"/>
      <c r="I76" s="1279"/>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79"/>
      <c r="B77" s="1279"/>
      <c r="C77" s="1279"/>
      <c r="D77" s="1279"/>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79"/>
      <c r="B78" s="1279"/>
      <c r="C78" s="1279"/>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79"/>
      <c r="B79" s="1279"/>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79"/>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79">
        <v>1</v>
      </c>
      <c r="B85" s="867"/>
      <c r="C85" s="867"/>
      <c r="D85" s="867"/>
      <c r="E85" s="868"/>
      <c r="F85" s="869"/>
      <c r="G85" s="867"/>
      <c r="H85" s="867"/>
      <c r="I85" s="870"/>
      <c r="J85" s="865"/>
      <c r="K85" s="874">
        <v>1</v>
      </c>
      <c r="L85" s="562" t="e">
        <f ca="1">mergeValue(A85)</f>
        <v>#NAME?</v>
      </c>
      <c r="M85" s="610" t="s">
        <v>19</v>
      </c>
      <c r="N85" s="549"/>
      <c r="O85" s="1374"/>
      <c r="P85" s="1375"/>
      <c r="Q85" s="1375"/>
      <c r="R85" s="1375"/>
      <c r="S85" s="1375"/>
      <c r="T85" s="1375"/>
      <c r="U85" s="1375"/>
      <c r="V85" s="1376"/>
      <c r="W85" s="1129" t="s">
        <v>718</v>
      </c>
      <c r="X85" s="554"/>
      <c r="Y85" s="554"/>
      <c r="Z85" s="554"/>
      <c r="AA85" s="554"/>
      <c r="AB85" s="554"/>
      <c r="AC85" s="554"/>
      <c r="AD85" s="554"/>
      <c r="AE85" s="554"/>
      <c r="AF85" s="554"/>
      <c r="AG85" s="554"/>
      <c r="AH85" s="554"/>
      <c r="AI85" s="554"/>
    </row>
    <row r="86" spans="1:36" s="493" customFormat="1" ht="22.5">
      <c r="A86" s="1279"/>
      <c r="B86" s="1279">
        <v>1</v>
      </c>
      <c r="C86" s="867"/>
      <c r="D86" s="867"/>
      <c r="E86" s="869"/>
      <c r="F86" s="869"/>
      <c r="G86" s="867"/>
      <c r="H86" s="867"/>
      <c r="I86" s="864"/>
      <c r="J86" s="863"/>
      <c r="K86" s="874">
        <v>1</v>
      </c>
      <c r="L86" s="562" t="e">
        <f ca="1">mergeValue(A86) &amp;"."&amp; mergeValue(B86)</f>
        <v>#NAME?</v>
      </c>
      <c r="M86" s="516" t="s">
        <v>15</v>
      </c>
      <c r="N86" s="549"/>
      <c r="O86" s="1374"/>
      <c r="P86" s="1375"/>
      <c r="Q86" s="1375"/>
      <c r="R86" s="1375"/>
      <c r="S86" s="1375"/>
      <c r="T86" s="1375"/>
      <c r="U86" s="1375"/>
      <c r="V86" s="1376"/>
      <c r="W86" s="1129" t="s">
        <v>459</v>
      </c>
      <c r="X86" s="554"/>
      <c r="Y86" s="554"/>
      <c r="Z86" s="554"/>
      <c r="AA86" s="554"/>
      <c r="AB86" s="554"/>
      <c r="AC86" s="554"/>
      <c r="AD86" s="554"/>
      <c r="AE86" s="554"/>
      <c r="AF86" s="554"/>
      <c r="AG86" s="554"/>
      <c r="AH86" s="554"/>
      <c r="AI86" s="554"/>
    </row>
    <row r="87" spans="1:36" s="493" customFormat="1" ht="22.5">
      <c r="A87" s="1279"/>
      <c r="B87" s="1279"/>
      <c r="C87" s="1279">
        <v>1</v>
      </c>
      <c r="D87" s="867"/>
      <c r="E87" s="869"/>
      <c r="F87" s="869"/>
      <c r="G87" s="867"/>
      <c r="H87" s="867"/>
      <c r="I87" s="871"/>
      <c r="J87" s="863"/>
      <c r="K87" s="874">
        <v>1</v>
      </c>
      <c r="L87" s="562" t="e">
        <f ca="1">mergeValue(A87) &amp;"."&amp; mergeValue(B87)&amp;"."&amp; mergeValue(C87)</f>
        <v>#NAME?</v>
      </c>
      <c r="M87" s="517" t="s">
        <v>7</v>
      </c>
      <c r="N87" s="549"/>
      <c r="O87" s="1374"/>
      <c r="P87" s="1375"/>
      <c r="Q87" s="1375"/>
      <c r="R87" s="1375"/>
      <c r="S87" s="1375"/>
      <c r="T87" s="1375"/>
      <c r="U87" s="1375"/>
      <c r="V87" s="1376"/>
      <c r="W87" s="1129" t="s">
        <v>600</v>
      </c>
      <c r="X87" s="554"/>
      <c r="Y87" s="554"/>
      <c r="Z87" s="554"/>
      <c r="AA87" s="554"/>
      <c r="AB87" s="554"/>
      <c r="AC87" s="554"/>
      <c r="AD87" s="554"/>
      <c r="AE87" s="554"/>
      <c r="AF87" s="554"/>
      <c r="AG87" s="554"/>
      <c r="AH87" s="554"/>
      <c r="AI87" s="554"/>
    </row>
    <row r="88" spans="1:36" s="493" customFormat="1" ht="22.5">
      <c r="A88" s="1279"/>
      <c r="B88" s="1279"/>
      <c r="C88" s="1279"/>
      <c r="D88" s="1279">
        <v>1</v>
      </c>
      <c r="E88" s="869"/>
      <c r="F88" s="869"/>
      <c r="G88" s="867"/>
      <c r="H88" s="867"/>
      <c r="I88" s="1279">
        <v>1</v>
      </c>
      <c r="J88" s="863"/>
      <c r="K88" s="874">
        <v>1</v>
      </c>
      <c r="L88" s="562" t="e">
        <f ca="1">mergeValue(A88) &amp;"."&amp; mergeValue(B88)&amp;"."&amp; mergeValue(C88)&amp;"."&amp; mergeValue(D88)</f>
        <v>#NAME?</v>
      </c>
      <c r="M88" s="518" t="s">
        <v>21</v>
      </c>
      <c r="N88" s="549"/>
      <c r="O88" s="1374"/>
      <c r="P88" s="1375"/>
      <c r="Q88" s="1375"/>
      <c r="R88" s="1375"/>
      <c r="S88" s="1375"/>
      <c r="T88" s="1375"/>
      <c r="U88" s="1375"/>
      <c r="V88" s="1376"/>
      <c r="W88" s="1129" t="s">
        <v>601</v>
      </c>
      <c r="X88" s="554"/>
      <c r="Y88" s="554"/>
      <c r="Z88" s="554"/>
      <c r="AA88" s="554"/>
      <c r="AB88" s="554"/>
      <c r="AC88" s="554"/>
      <c r="AD88" s="554"/>
      <c r="AE88" s="554"/>
      <c r="AF88" s="554"/>
      <c r="AG88" s="554"/>
      <c r="AH88" s="554"/>
      <c r="AI88" s="554"/>
    </row>
    <row r="89" spans="1:36" s="493" customFormat="1" ht="11.25" hidden="1" customHeight="1">
      <c r="A89" s="1279"/>
      <c r="B89" s="1279"/>
      <c r="C89" s="1279"/>
      <c r="D89" s="1279"/>
      <c r="E89" s="1279">
        <v>1</v>
      </c>
      <c r="F89" s="869"/>
      <c r="G89" s="867"/>
      <c r="H89" s="867"/>
      <c r="I89" s="1279"/>
      <c r="J89" s="869"/>
      <c r="K89" s="874">
        <v>1</v>
      </c>
      <c r="L89" s="562"/>
      <c r="M89" s="524"/>
      <c r="N89" s="550"/>
      <c r="O89" s="1380"/>
      <c r="P89" s="1381"/>
      <c r="Q89" s="1381"/>
      <c r="R89" s="1381"/>
      <c r="S89" s="1381"/>
      <c r="T89" s="1381"/>
      <c r="U89" s="1381"/>
      <c r="V89" s="1382"/>
      <c r="W89" s="1090"/>
      <c r="X89" s="554"/>
      <c r="Y89" s="554"/>
      <c r="Z89" s="554"/>
      <c r="AA89" s="554"/>
      <c r="AB89" s="554"/>
      <c r="AC89" s="554"/>
      <c r="AD89" s="554"/>
      <c r="AE89" s="554"/>
      <c r="AF89" s="554"/>
      <c r="AG89" s="554"/>
      <c r="AH89" s="554"/>
      <c r="AI89" s="554"/>
    </row>
    <row r="90" spans="1:36" s="493" customFormat="1" ht="33.75">
      <c r="A90" s="1279"/>
      <c r="B90" s="1279"/>
      <c r="C90" s="1279"/>
      <c r="D90" s="1279"/>
      <c r="E90" s="1279"/>
      <c r="F90" s="1279">
        <v>1</v>
      </c>
      <c r="G90" s="867"/>
      <c r="H90" s="867"/>
      <c r="I90" s="1279"/>
      <c r="J90" s="1324"/>
      <c r="K90" s="874">
        <v>1</v>
      </c>
      <c r="L90" s="562" t="e">
        <f ca="1">mergeValue(A90) &amp;"."&amp; mergeValue(B90)&amp;"."&amp; mergeValue(C90)&amp;"."&amp; mergeValue(D90)&amp;"."&amp;  mergeValue(F90)</f>
        <v>#NAME?</v>
      </c>
      <c r="M90" s="524" t="s">
        <v>9</v>
      </c>
      <c r="N90" s="550"/>
      <c r="O90" s="1282"/>
      <c r="P90" s="1283"/>
      <c r="Q90" s="1283"/>
      <c r="R90" s="1283"/>
      <c r="S90" s="1283"/>
      <c r="T90" s="1283"/>
      <c r="U90" s="1283"/>
      <c r="V90" s="1284"/>
      <c r="W90" s="1129" t="s">
        <v>720</v>
      </c>
      <c r="X90" s="554"/>
      <c r="Y90" s="558" t="e">
        <f ca="1">strCheckUnique(Z90:Z93)</f>
        <v>#NAME?</v>
      </c>
      <c r="Z90" s="554"/>
      <c r="AA90" s="558"/>
      <c r="AB90" s="554"/>
      <c r="AC90" s="554"/>
      <c r="AD90" s="554"/>
      <c r="AE90" s="554"/>
      <c r="AF90" s="554"/>
      <c r="AG90" s="554"/>
      <c r="AH90" s="554"/>
      <c r="AI90" s="554"/>
    </row>
    <row r="91" spans="1:36" s="493" customFormat="1" ht="99" customHeight="1">
      <c r="A91" s="1279"/>
      <c r="B91" s="1279"/>
      <c r="C91" s="1279"/>
      <c r="D91" s="1279"/>
      <c r="E91" s="1279"/>
      <c r="F91" s="1279"/>
      <c r="G91" s="867">
        <v>1</v>
      </c>
      <c r="H91" s="867"/>
      <c r="I91" s="1279"/>
      <c r="J91" s="1324"/>
      <c r="K91" s="866"/>
      <c r="L91" s="562" t="e">
        <f ca="1">mergeValue(A91) &amp;"."&amp; mergeValue(B91)&amp;"."&amp; mergeValue(C91)&amp;"."&amp; mergeValue(D91)&amp;"."&amp;  mergeValue(F91)&amp;"."&amp;  mergeValue(G91)</f>
        <v>#NAME?</v>
      </c>
      <c r="M91" s="1016"/>
      <c r="N91" s="555"/>
      <c r="O91" s="532"/>
      <c r="P91" s="532"/>
      <c r="Q91" s="532"/>
      <c r="R91" s="1285"/>
      <c r="S91" s="1287" t="s">
        <v>83</v>
      </c>
      <c r="T91" s="1285"/>
      <c r="U91" s="1287" t="s">
        <v>83</v>
      </c>
      <c r="V91" s="507"/>
      <c r="W91" s="1297" t="s">
        <v>733</v>
      </c>
      <c r="X91" s="554" t="e">
        <f ca="1">strCheckDate(O92:V92)</f>
        <v>#NAME?</v>
      </c>
      <c r="Y91" s="558"/>
      <c r="Z91" s="558" t="str">
        <f>IF(M91="","",M91 )</f>
        <v/>
      </c>
      <c r="AA91" s="558"/>
      <c r="AB91" s="558"/>
      <c r="AC91" s="558"/>
      <c r="AD91" s="554"/>
      <c r="AE91" s="554"/>
      <c r="AF91" s="554"/>
      <c r="AG91" s="554"/>
      <c r="AH91" s="554"/>
      <c r="AI91" s="554"/>
    </row>
    <row r="92" spans="1:36" s="493" customFormat="1" ht="11.25" hidden="1" customHeight="1">
      <c r="A92" s="1279"/>
      <c r="B92" s="1279"/>
      <c r="C92" s="1279"/>
      <c r="D92" s="1279"/>
      <c r="E92" s="1279"/>
      <c r="F92" s="1279"/>
      <c r="G92" s="867"/>
      <c r="H92" s="867"/>
      <c r="I92" s="1279"/>
      <c r="J92" s="1324"/>
      <c r="K92" s="874">
        <v>1</v>
      </c>
      <c r="L92" s="569"/>
      <c r="M92" s="615"/>
      <c r="N92" s="555"/>
      <c r="O92" s="532"/>
      <c r="P92" s="532"/>
      <c r="Q92" s="553" t="str">
        <f>R91 &amp; "-" &amp; T91</f>
        <v>-</v>
      </c>
      <c r="R92" s="1285"/>
      <c r="S92" s="1287"/>
      <c r="T92" s="1285"/>
      <c r="U92" s="1287"/>
      <c r="V92" s="507"/>
      <c r="W92" s="1298"/>
      <c r="X92" s="554"/>
      <c r="Y92" s="558"/>
      <c r="Z92" s="558"/>
      <c r="AA92" s="558"/>
      <c r="AB92" s="558"/>
      <c r="AC92" s="558"/>
      <c r="AD92" s="554"/>
      <c r="AE92" s="554"/>
      <c r="AF92" s="554"/>
      <c r="AG92" s="554"/>
      <c r="AH92" s="554"/>
      <c r="AI92" s="554"/>
    </row>
    <row r="93" spans="1:36" s="492" customFormat="1" ht="15" customHeight="1">
      <c r="A93" s="1279"/>
      <c r="B93" s="1279"/>
      <c r="C93" s="1279"/>
      <c r="D93" s="1279"/>
      <c r="E93" s="1279"/>
      <c r="F93" s="1279"/>
      <c r="G93" s="867"/>
      <c r="H93" s="867"/>
      <c r="I93" s="1279"/>
      <c r="J93" s="1324"/>
      <c r="K93" s="874">
        <v>1</v>
      </c>
      <c r="L93" s="508"/>
      <c r="M93" s="526" t="s">
        <v>24</v>
      </c>
      <c r="N93" s="521"/>
      <c r="O93" s="515"/>
      <c r="P93" s="515"/>
      <c r="Q93" s="515"/>
      <c r="R93" s="542"/>
      <c r="S93" s="534"/>
      <c r="T93" s="533"/>
      <c r="U93" s="521"/>
      <c r="V93" s="530"/>
      <c r="W93" s="1299"/>
      <c r="X93" s="556"/>
      <c r="Y93" s="556"/>
      <c r="Z93" s="556"/>
      <c r="AA93" s="556"/>
      <c r="AB93" s="556"/>
      <c r="AC93" s="556"/>
      <c r="AD93" s="556"/>
      <c r="AE93" s="556"/>
      <c r="AF93" s="556"/>
      <c r="AG93" s="556"/>
      <c r="AH93" s="556"/>
      <c r="AI93" s="556"/>
    </row>
    <row r="94" spans="1:36" s="492" customFormat="1" ht="15" customHeight="1">
      <c r="A94" s="1279"/>
      <c r="B94" s="1279"/>
      <c r="C94" s="1279"/>
      <c r="D94" s="1279"/>
      <c r="E94" s="1279"/>
      <c r="F94" s="869"/>
      <c r="G94" s="869"/>
      <c r="H94" s="867"/>
      <c r="I94" s="1279"/>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79"/>
      <c r="B95" s="1279"/>
      <c r="C95" s="1279"/>
      <c r="D95" s="1279"/>
      <c r="E95" s="869"/>
      <c r="F95" s="869"/>
      <c r="G95" s="869"/>
      <c r="H95" s="867"/>
      <c r="I95" s="1279"/>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79"/>
      <c r="B96" s="1279"/>
      <c r="C96" s="1279"/>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79"/>
      <c r="B97" s="1279"/>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79"/>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79">
        <v>1</v>
      </c>
      <c r="B103" s="1026"/>
      <c r="C103" s="1026"/>
      <c r="D103" s="1026"/>
      <c r="E103" s="1027"/>
      <c r="F103" s="1028"/>
      <c r="G103" s="1026"/>
      <c r="H103" s="1026"/>
      <c r="I103" s="1007"/>
      <c r="J103" s="1012"/>
      <c r="K103" s="1012"/>
      <c r="L103" s="562" t="e">
        <f ca="1">mergeValue(A103)</f>
        <v>#NAME?</v>
      </c>
      <c r="M103" s="610" t="s">
        <v>19</v>
      </c>
      <c r="N103" s="549"/>
      <c r="O103" s="1374"/>
      <c r="P103" s="1375"/>
      <c r="Q103" s="1375"/>
      <c r="R103" s="1375"/>
      <c r="S103" s="1375"/>
      <c r="T103" s="1375"/>
      <c r="U103" s="1375"/>
      <c r="V103" s="1375"/>
      <c r="W103" s="1375"/>
      <c r="X103" s="1375"/>
      <c r="Y103" s="1375"/>
      <c r="Z103" s="1375"/>
      <c r="AA103" s="1376"/>
      <c r="AB103" s="1129" t="s">
        <v>718</v>
      </c>
      <c r="AC103" s="554"/>
      <c r="AD103" s="554"/>
      <c r="AE103" s="554"/>
      <c r="AF103" s="554"/>
      <c r="AG103" s="554"/>
      <c r="AH103" s="554"/>
      <c r="AI103" s="554"/>
      <c r="AJ103" s="554"/>
      <c r="AK103" s="554"/>
      <c r="AL103" s="554"/>
      <c r="AM103" s="554"/>
      <c r="AN103" s="554"/>
    </row>
    <row r="104" spans="1:40" s="493" customFormat="1" ht="22.5">
      <c r="A104" s="1279"/>
      <c r="B104" s="1279">
        <v>1</v>
      </c>
      <c r="C104" s="1026"/>
      <c r="D104" s="1026"/>
      <c r="E104" s="1028"/>
      <c r="F104" s="1028"/>
      <c r="G104" s="1026"/>
      <c r="H104" s="1026"/>
      <c r="I104" s="1014"/>
      <c r="J104" s="1009"/>
      <c r="K104" s="1008"/>
      <c r="L104" s="562" t="e">
        <f ca="1">mergeValue(A104) &amp;"."&amp; mergeValue(B104)</f>
        <v>#NAME?</v>
      </c>
      <c r="M104" s="516" t="s">
        <v>15</v>
      </c>
      <c r="N104" s="549"/>
      <c r="O104" s="1374"/>
      <c r="P104" s="1375"/>
      <c r="Q104" s="1375"/>
      <c r="R104" s="1375"/>
      <c r="S104" s="1375"/>
      <c r="T104" s="1375"/>
      <c r="U104" s="1375"/>
      <c r="V104" s="1375"/>
      <c r="W104" s="1375"/>
      <c r="X104" s="1375"/>
      <c r="Y104" s="1375"/>
      <c r="Z104" s="1375"/>
      <c r="AA104" s="1376"/>
      <c r="AB104" s="1129" t="s">
        <v>459</v>
      </c>
      <c r="AC104" s="554"/>
      <c r="AD104" s="554"/>
      <c r="AE104" s="554"/>
      <c r="AF104" s="554"/>
      <c r="AG104" s="554"/>
      <c r="AH104" s="554"/>
      <c r="AI104" s="554"/>
      <c r="AJ104" s="554"/>
      <c r="AK104" s="554"/>
      <c r="AL104" s="554"/>
      <c r="AM104" s="554"/>
      <c r="AN104" s="554"/>
    </row>
    <row r="105" spans="1:40" s="493" customFormat="1" ht="22.5">
      <c r="A105" s="1279"/>
      <c r="B105" s="1279"/>
      <c r="C105" s="1279">
        <v>1</v>
      </c>
      <c r="D105" s="1026"/>
      <c r="E105" s="1028"/>
      <c r="F105" s="1028"/>
      <c r="G105" s="1026"/>
      <c r="H105" s="1026"/>
      <c r="I105" s="1014"/>
      <c r="J105" s="1009"/>
      <c r="K105" s="1008"/>
      <c r="L105" s="562" t="e">
        <f ca="1">mergeValue(A105) &amp;"."&amp; mergeValue(B105)&amp;"."&amp; mergeValue(C105)</f>
        <v>#NAME?</v>
      </c>
      <c r="M105" s="517" t="s">
        <v>7</v>
      </c>
      <c r="N105" s="549"/>
      <c r="O105" s="1374"/>
      <c r="P105" s="1375"/>
      <c r="Q105" s="1375"/>
      <c r="R105" s="1375"/>
      <c r="S105" s="1375"/>
      <c r="T105" s="1375"/>
      <c r="U105" s="1375"/>
      <c r="V105" s="1375"/>
      <c r="W105" s="1375"/>
      <c r="X105" s="1375"/>
      <c r="Y105" s="1375"/>
      <c r="Z105" s="1375"/>
      <c r="AA105" s="1376"/>
      <c r="AB105" s="1129" t="s">
        <v>600</v>
      </c>
      <c r="AC105" s="554"/>
      <c r="AD105" s="554"/>
      <c r="AE105" s="554"/>
      <c r="AF105" s="554"/>
      <c r="AG105" s="554"/>
      <c r="AH105" s="554"/>
      <c r="AI105" s="554"/>
      <c r="AJ105" s="554"/>
      <c r="AK105" s="554"/>
      <c r="AL105" s="554"/>
      <c r="AM105" s="554"/>
      <c r="AN105" s="554"/>
    </row>
    <row r="106" spans="1:40" s="493" customFormat="1" ht="22.5">
      <c r="A106" s="1279"/>
      <c r="B106" s="1279"/>
      <c r="C106" s="1279"/>
      <c r="D106" s="1279">
        <v>1</v>
      </c>
      <c r="E106" s="1028"/>
      <c r="F106" s="1028"/>
      <c r="G106" s="1026"/>
      <c r="H106" s="1026"/>
      <c r="I106" s="1014"/>
      <c r="J106" s="1009"/>
      <c r="K106" s="1008"/>
      <c r="L106" s="562" t="e">
        <f ca="1">mergeValue(A106) &amp;"."&amp; mergeValue(B106)&amp;"."&amp; mergeValue(C106)&amp;"."&amp; mergeValue(D106)</f>
        <v>#NAME?</v>
      </c>
      <c r="M106" s="518" t="s">
        <v>21</v>
      </c>
      <c r="N106" s="549"/>
      <c r="O106" s="1374"/>
      <c r="P106" s="1375"/>
      <c r="Q106" s="1375"/>
      <c r="R106" s="1375"/>
      <c r="S106" s="1375"/>
      <c r="T106" s="1375"/>
      <c r="U106" s="1375"/>
      <c r="V106" s="1375"/>
      <c r="W106" s="1375"/>
      <c r="X106" s="1375"/>
      <c r="Y106" s="1375"/>
      <c r="Z106" s="1375"/>
      <c r="AA106" s="1376"/>
      <c r="AB106" s="1129" t="s">
        <v>601</v>
      </c>
      <c r="AC106" s="554"/>
      <c r="AD106" s="554"/>
      <c r="AE106" s="554"/>
      <c r="AF106" s="554"/>
      <c r="AG106" s="554"/>
      <c r="AH106" s="554"/>
      <c r="AI106" s="554"/>
      <c r="AJ106" s="554"/>
      <c r="AK106" s="554"/>
      <c r="AL106" s="554"/>
      <c r="AM106" s="554"/>
      <c r="AN106" s="554"/>
    </row>
    <row r="107" spans="1:40" s="493" customFormat="1" ht="14.25" hidden="1">
      <c r="A107" s="1279"/>
      <c r="B107" s="1279"/>
      <c r="C107" s="1279"/>
      <c r="D107" s="1279"/>
      <c r="E107" s="1279">
        <v>1</v>
      </c>
      <c r="F107" s="1028"/>
      <c r="G107" s="1026"/>
      <c r="H107" s="1026"/>
      <c r="I107" s="1013"/>
      <c r="J107" s="1009"/>
      <c r="K107" s="1008"/>
      <c r="L107" s="562"/>
      <c r="M107" s="524"/>
      <c r="N107" s="550"/>
      <c r="O107" s="1380"/>
      <c r="P107" s="1381"/>
      <c r="Q107" s="1381"/>
      <c r="R107" s="1381"/>
      <c r="S107" s="1381"/>
      <c r="T107" s="1381"/>
      <c r="U107" s="1381"/>
      <c r="V107" s="1381"/>
      <c r="W107" s="1381"/>
      <c r="X107" s="1381"/>
      <c r="Y107" s="1381"/>
      <c r="Z107" s="1381"/>
      <c r="AA107" s="1382"/>
      <c r="AB107" s="1129"/>
      <c r="AC107" s="554"/>
      <c r="AD107" s="554"/>
      <c r="AE107" s="554"/>
      <c r="AF107" s="554"/>
      <c r="AG107" s="554"/>
      <c r="AH107" s="554"/>
      <c r="AI107" s="554"/>
      <c r="AJ107" s="554"/>
      <c r="AK107" s="554"/>
      <c r="AL107" s="554"/>
      <c r="AM107" s="554"/>
      <c r="AN107" s="554"/>
    </row>
    <row r="108" spans="1:40" s="493" customFormat="1" ht="33.75">
      <c r="A108" s="1279"/>
      <c r="B108" s="1279"/>
      <c r="C108" s="1279"/>
      <c r="D108" s="1279"/>
      <c r="E108" s="1279"/>
      <c r="F108" s="1279">
        <v>1</v>
      </c>
      <c r="G108" s="1026"/>
      <c r="H108" s="1026"/>
      <c r="I108" s="1329"/>
      <c r="J108" s="1009"/>
      <c r="K108" s="1008"/>
      <c r="L108" s="562" t="e">
        <f ca="1">mergeValue(A108) &amp;"."&amp; mergeValue(B108)&amp;"."&amp; mergeValue(C108)&amp;"."&amp; mergeValue(D108)&amp;"."&amp; mergeValue(F108)</f>
        <v>#NAME?</v>
      </c>
      <c r="M108" s="525" t="s">
        <v>9</v>
      </c>
      <c r="N108" s="550"/>
      <c r="O108" s="1282"/>
      <c r="P108" s="1283"/>
      <c r="Q108" s="1283"/>
      <c r="R108" s="1283"/>
      <c r="S108" s="1283"/>
      <c r="T108" s="1283"/>
      <c r="U108" s="1283"/>
      <c r="V108" s="1283"/>
      <c r="W108" s="1283"/>
      <c r="X108" s="1283"/>
      <c r="Y108" s="1283"/>
      <c r="Z108" s="1283"/>
      <c r="AA108" s="1284"/>
      <c r="AB108" s="1129" t="s">
        <v>720</v>
      </c>
      <c r="AC108" s="554"/>
      <c r="AD108" s="558" t="e">
        <f ca="1">strCheckUnique(AE108:AE113)</f>
        <v>#NAME?</v>
      </c>
      <c r="AE108" s="554"/>
      <c r="AF108" s="558"/>
      <c r="AG108" s="554"/>
      <c r="AH108" s="554"/>
      <c r="AI108" s="554"/>
      <c r="AJ108" s="554"/>
      <c r="AK108" s="554"/>
      <c r="AL108" s="554"/>
      <c r="AM108" s="554"/>
      <c r="AN108" s="554"/>
    </row>
    <row r="109" spans="1:40" s="493" customFormat="1" ht="56.25" customHeight="1">
      <c r="A109" s="1279"/>
      <c r="B109" s="1279"/>
      <c r="C109" s="1279"/>
      <c r="D109" s="1279"/>
      <c r="E109" s="1279"/>
      <c r="F109" s="1279"/>
      <c r="G109" s="1279">
        <v>1</v>
      </c>
      <c r="H109" s="1026"/>
      <c r="I109" s="1329"/>
      <c r="J109" s="1330"/>
      <c r="K109" s="1015"/>
      <c r="L109" s="562" t="e">
        <f ca="1">mergeValue(A109) &amp;"."&amp; mergeValue(B109)&amp;"."&amp; mergeValue(C109)&amp;"."&amp; mergeValue(D109)&amp;"."&amp; mergeValue(F109)&amp;"."&amp; mergeValue(G109)</f>
        <v>#NAME?</v>
      </c>
      <c r="M109" s="1016"/>
      <c r="N109" s="615"/>
      <c r="O109" s="532"/>
      <c r="P109" s="532"/>
      <c r="Q109" s="532"/>
      <c r="R109" s="463"/>
      <c r="S109" s="1041"/>
      <c r="T109" s="463"/>
      <c r="U109" s="1041"/>
      <c r="V109" s="553" t="str">
        <f>W109 &amp; "-" &amp; Y109</f>
        <v>-</v>
      </c>
      <c r="W109" s="1285"/>
      <c r="X109" s="1287" t="s">
        <v>83</v>
      </c>
      <c r="Y109" s="1285"/>
      <c r="Z109" s="1287" t="s">
        <v>83</v>
      </c>
      <c r="AA109" s="507"/>
      <c r="AB109" s="1129" t="s">
        <v>738</v>
      </c>
      <c r="AC109" s="554" t="e">
        <f ca="1">strCheckDate(O109:AA109)</f>
        <v>#NAME?</v>
      </c>
      <c r="AD109" s="558"/>
      <c r="AE109" s="558" t="str">
        <f>IF(M109="","",M109 )</f>
        <v/>
      </c>
      <c r="AF109" s="558"/>
      <c r="AG109" s="558"/>
      <c r="AH109" s="558"/>
      <c r="AI109" s="554"/>
      <c r="AJ109" s="554"/>
      <c r="AK109" s="554"/>
      <c r="AL109" s="554"/>
      <c r="AM109" s="554"/>
      <c r="AN109" s="554"/>
    </row>
    <row r="110" spans="1:40" s="493" customFormat="1" ht="87.95" customHeight="1">
      <c r="A110" s="1279"/>
      <c r="B110" s="1279"/>
      <c r="C110" s="1279"/>
      <c r="D110" s="1279"/>
      <c r="E110" s="1279"/>
      <c r="F110" s="1279"/>
      <c r="G110" s="1279"/>
      <c r="H110" s="1026">
        <v>1</v>
      </c>
      <c r="I110" s="1329"/>
      <c r="J110" s="1330"/>
      <c r="K110" s="1015"/>
      <c r="L110" s="562" t="e">
        <f ca="1">mergeValue(A110) &amp;"."&amp; mergeValue(B110)&amp;"."&amp; mergeValue(C110)&amp;"."&amp; mergeValue(D110)&amp;"."&amp; mergeValue(F110)&amp;"."&amp; mergeValue(G110)&amp;"."&amp; mergeValue(H110)</f>
        <v>#NAME?</v>
      </c>
      <c r="M110" s="1018"/>
      <c r="N110" s="464"/>
      <c r="O110" s="532"/>
      <c r="P110" s="532"/>
      <c r="Q110" s="532"/>
      <c r="R110" s="463"/>
      <c r="S110" s="1041"/>
      <c r="T110" s="463"/>
      <c r="U110" s="1041"/>
      <c r="V110" s="553" t="str">
        <f>W110 &amp; "-" &amp; Y110</f>
        <v>-</v>
      </c>
      <c r="W110" s="1285"/>
      <c r="X110" s="1287"/>
      <c r="Y110" s="1285"/>
      <c r="Z110" s="1287"/>
      <c r="AA110" s="637"/>
      <c r="AB110" s="1297" t="s">
        <v>739</v>
      </c>
      <c r="AC110" s="554" t="e">
        <f ca="1">strCheckDate(O110:AA110)</f>
        <v>#NAME?</v>
      </c>
      <c r="AD110" s="554"/>
      <c r="AE110" s="554"/>
      <c r="AF110" s="558"/>
      <c r="AG110" s="554"/>
      <c r="AH110" s="554"/>
      <c r="AI110" s="554"/>
      <c r="AJ110" s="554"/>
      <c r="AK110" s="554"/>
      <c r="AL110" s="554"/>
      <c r="AM110" s="554"/>
      <c r="AN110" s="554"/>
    </row>
    <row r="111" spans="1:40" s="493" customFormat="1" ht="14.25" hidden="1">
      <c r="A111" s="1279"/>
      <c r="B111" s="1279"/>
      <c r="C111" s="1279"/>
      <c r="D111" s="1279"/>
      <c r="E111" s="1279"/>
      <c r="F111" s="1279"/>
      <c r="G111" s="1279"/>
      <c r="H111" s="1026"/>
      <c r="I111" s="1329"/>
      <c r="J111" s="1330"/>
      <c r="K111" s="1015"/>
      <c r="L111" s="569"/>
      <c r="M111" s="615"/>
      <c r="N111" s="615"/>
      <c r="O111" s="532"/>
      <c r="P111" s="463"/>
      <c r="Q111" s="463"/>
      <c r="R111" s="463"/>
      <c r="S111" s="463"/>
      <c r="T111" s="463"/>
      <c r="U111" s="529"/>
      <c r="V111" s="553"/>
      <c r="W111" s="1286"/>
      <c r="X111" s="1287"/>
      <c r="Y111" s="1286"/>
      <c r="Z111" s="1287"/>
      <c r="AA111" s="507"/>
      <c r="AB111" s="1298"/>
      <c r="AC111" s="554"/>
      <c r="AD111" s="554"/>
      <c r="AE111" s="554"/>
      <c r="AF111" s="558">
        <f ca="1">OFFSET(AF111,-1,0)</f>
        <v>0</v>
      </c>
      <c r="AG111" s="554"/>
      <c r="AH111" s="554"/>
      <c r="AI111" s="554"/>
      <c r="AJ111" s="554"/>
      <c r="AK111" s="554"/>
      <c r="AL111" s="554"/>
      <c r="AM111" s="554"/>
      <c r="AN111" s="554"/>
    </row>
    <row r="112" spans="1:40" s="492" customFormat="1" ht="15" customHeight="1">
      <c r="A112" s="1279"/>
      <c r="B112" s="1279"/>
      <c r="C112" s="1279"/>
      <c r="D112" s="1279"/>
      <c r="E112" s="1279"/>
      <c r="F112" s="1279"/>
      <c r="G112" s="1279"/>
      <c r="H112" s="1026"/>
      <c r="I112" s="1329"/>
      <c r="J112" s="1330"/>
      <c r="K112" s="1017"/>
      <c r="L112" s="508"/>
      <c r="M112" s="527" t="s">
        <v>40</v>
      </c>
      <c r="N112" s="521"/>
      <c r="O112" s="515"/>
      <c r="P112" s="515"/>
      <c r="Q112" s="515"/>
      <c r="R112" s="515"/>
      <c r="S112" s="515"/>
      <c r="T112" s="515"/>
      <c r="U112" s="515"/>
      <c r="V112" s="515"/>
      <c r="W112" s="533"/>
      <c r="X112" s="534"/>
      <c r="Y112" s="533"/>
      <c r="Z112" s="521"/>
      <c r="AA112" s="530"/>
      <c r="AB112" s="1299"/>
      <c r="AC112" s="556"/>
      <c r="AD112" s="556"/>
      <c r="AE112" s="556"/>
      <c r="AF112" s="556"/>
      <c r="AG112" s="556"/>
      <c r="AH112" s="556"/>
      <c r="AI112" s="556"/>
      <c r="AJ112" s="556"/>
      <c r="AK112" s="556"/>
      <c r="AL112" s="556"/>
      <c r="AM112" s="556"/>
      <c r="AN112" s="556"/>
    </row>
    <row r="113" spans="1:40" s="492" customFormat="1" ht="15" customHeight="1">
      <c r="A113" s="1279"/>
      <c r="B113" s="1279"/>
      <c r="C113" s="1279"/>
      <c r="D113" s="1279"/>
      <c r="E113" s="1279"/>
      <c r="F113" s="1279"/>
      <c r="G113" s="1026"/>
      <c r="H113" s="1026"/>
      <c r="I113" s="1329"/>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79"/>
      <c r="B114" s="1279"/>
      <c r="C114" s="1279"/>
      <c r="D114" s="1279"/>
      <c r="E114" s="1279"/>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79"/>
      <c r="B115" s="1279"/>
      <c r="C115" s="1279"/>
      <c r="D115" s="1279"/>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79"/>
      <c r="B116" s="1279"/>
      <c r="C116" s="1279"/>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79"/>
      <c r="B117" s="1279"/>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79"/>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e">
        <f ca="1">mergeValue(A120) &amp;"."&amp; mergeValue(B120)&amp;"."&amp; mergeValue(C120)&amp;"."&amp; mergeValue(D120)&amp;"."&amp; mergeValue(F120)&amp;"."&amp; mergeValue(G120)&amp;"."&amp; mergeValue(H120)</f>
        <v>#NAME?</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e">
        <f ca="1">strCheckDate(O120:AA120)</f>
        <v>#NAME?</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79">
        <v>1</v>
      </c>
      <c r="B125" s="888"/>
      <c r="C125" s="888"/>
      <c r="D125" s="888"/>
      <c r="E125" s="889"/>
      <c r="F125" s="890"/>
      <c r="G125" s="890"/>
      <c r="H125" s="890"/>
      <c r="I125" s="891"/>
      <c r="J125" s="886"/>
      <c r="K125" s="893"/>
      <c r="L125" s="562" t="e">
        <f ca="1">mergeValue(A125)</f>
        <v>#NAME?</v>
      </c>
      <c r="M125" s="610" t="s">
        <v>19</v>
      </c>
      <c r="N125" s="549"/>
      <c r="O125" s="1322"/>
      <c r="P125" s="1322"/>
      <c r="Q125" s="1322"/>
      <c r="R125" s="1322"/>
      <c r="S125" s="1322"/>
      <c r="T125" s="1322"/>
      <c r="U125" s="1322"/>
      <c r="V125" s="1322"/>
      <c r="W125" s="1129" t="s">
        <v>718</v>
      </c>
      <c r="X125" s="554"/>
      <c r="Y125" s="554"/>
      <c r="Z125" s="554"/>
      <c r="AA125" s="554"/>
      <c r="AB125" s="554"/>
      <c r="AC125" s="554"/>
      <c r="AD125" s="554"/>
      <c r="AE125" s="554"/>
      <c r="AF125" s="554"/>
      <c r="AG125" s="554"/>
      <c r="AH125" s="554"/>
    </row>
    <row r="126" spans="1:40" s="493" customFormat="1" ht="22.5">
      <c r="A126" s="1279"/>
      <c r="B126" s="1279">
        <v>1</v>
      </c>
      <c r="C126" s="888"/>
      <c r="D126" s="888"/>
      <c r="E126" s="890"/>
      <c r="F126" s="890"/>
      <c r="G126" s="890"/>
      <c r="H126" s="890"/>
      <c r="I126" s="885"/>
      <c r="J126" s="884"/>
      <c r="K126" s="887"/>
      <c r="L126" s="562" t="e">
        <f ca="1">mergeValue(A126) &amp;"."&amp; mergeValue(B126)</f>
        <v>#NAME?</v>
      </c>
      <c r="M126" s="516" t="s">
        <v>15</v>
      </c>
      <c r="N126" s="549"/>
      <c r="O126" s="1322"/>
      <c r="P126" s="1322"/>
      <c r="Q126" s="1322"/>
      <c r="R126" s="1322"/>
      <c r="S126" s="1322"/>
      <c r="T126" s="1322"/>
      <c r="U126" s="1322"/>
      <c r="V126" s="1322"/>
      <c r="W126" s="1129" t="s">
        <v>459</v>
      </c>
      <c r="X126" s="554"/>
      <c r="Y126" s="554"/>
      <c r="Z126" s="554"/>
      <c r="AA126" s="554"/>
      <c r="AB126" s="554"/>
      <c r="AC126" s="554"/>
      <c r="AD126" s="554"/>
      <c r="AE126" s="554"/>
      <c r="AF126" s="554"/>
      <c r="AG126" s="554"/>
      <c r="AH126" s="554"/>
    </row>
    <row r="127" spans="1:40" s="493" customFormat="1" ht="22.5">
      <c r="A127" s="1279"/>
      <c r="B127" s="1279"/>
      <c r="C127" s="1279">
        <v>1</v>
      </c>
      <c r="D127" s="888"/>
      <c r="E127" s="890"/>
      <c r="F127" s="890"/>
      <c r="G127" s="890"/>
      <c r="H127" s="890"/>
      <c r="I127" s="892"/>
      <c r="J127" s="884"/>
      <c r="K127" s="887"/>
      <c r="L127" s="562" t="e">
        <f ca="1">mergeValue(A127) &amp;"."&amp; mergeValue(B127)&amp;"."&amp; mergeValue(C127)</f>
        <v>#NAME?</v>
      </c>
      <c r="M127" s="517" t="s">
        <v>7</v>
      </c>
      <c r="N127" s="549"/>
      <c r="O127" s="1322"/>
      <c r="P127" s="1322"/>
      <c r="Q127" s="1322"/>
      <c r="R127" s="1322"/>
      <c r="S127" s="1322"/>
      <c r="T127" s="1322"/>
      <c r="U127" s="1322"/>
      <c r="V127" s="1322"/>
      <c r="W127" s="1129" t="s">
        <v>600</v>
      </c>
      <c r="X127" s="554"/>
      <c r="Y127" s="554"/>
      <c r="Z127" s="554"/>
      <c r="AA127" s="554"/>
      <c r="AB127" s="554"/>
      <c r="AC127" s="554"/>
      <c r="AD127" s="554"/>
      <c r="AE127" s="554"/>
      <c r="AF127" s="554"/>
      <c r="AG127" s="554"/>
      <c r="AH127" s="554"/>
    </row>
    <row r="128" spans="1:40" s="493" customFormat="1" ht="22.5">
      <c r="A128" s="1279"/>
      <c r="B128" s="1279"/>
      <c r="C128" s="1279"/>
      <c r="D128" s="1279">
        <v>1</v>
      </c>
      <c r="E128" s="890"/>
      <c r="F128" s="890"/>
      <c r="G128" s="890"/>
      <c r="H128" s="890"/>
      <c r="I128" s="892"/>
      <c r="J128" s="884"/>
      <c r="K128" s="887"/>
      <c r="L128" s="562" t="e">
        <f ca="1">mergeValue(A128) &amp;"."&amp; mergeValue(B128)&amp;"."&amp; mergeValue(C128)&amp;"."&amp; mergeValue(D128)</f>
        <v>#NAME?</v>
      </c>
      <c r="M128" s="518" t="s">
        <v>21</v>
      </c>
      <c r="N128" s="549"/>
      <c r="O128" s="1322"/>
      <c r="P128" s="1322"/>
      <c r="Q128" s="1322"/>
      <c r="R128" s="1322"/>
      <c r="S128" s="1322"/>
      <c r="T128" s="1322"/>
      <c r="U128" s="1322"/>
      <c r="V128" s="1322"/>
      <c r="W128" s="1129" t="s">
        <v>601</v>
      </c>
      <c r="X128" s="554"/>
      <c r="Y128" s="554"/>
      <c r="Z128" s="554"/>
      <c r="AA128" s="554"/>
      <c r="AB128" s="554"/>
      <c r="AC128" s="554"/>
      <c r="AD128" s="554"/>
      <c r="AE128" s="554"/>
      <c r="AF128" s="554"/>
      <c r="AG128" s="554"/>
      <c r="AH128" s="554"/>
    </row>
    <row r="129" spans="1:34" s="493" customFormat="1" ht="11.25" hidden="1" customHeight="1">
      <c r="A129" s="1279"/>
      <c r="B129" s="1279"/>
      <c r="C129" s="1279"/>
      <c r="D129" s="1279"/>
      <c r="E129" s="1279">
        <v>1</v>
      </c>
      <c r="F129" s="890"/>
      <c r="G129" s="890"/>
      <c r="H129" s="888">
        <v>1</v>
      </c>
      <c r="I129" s="1279">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279"/>
      <c r="B130" s="1279"/>
      <c r="C130" s="1279"/>
      <c r="D130" s="1279"/>
      <c r="E130" s="1279"/>
      <c r="F130" s="1279">
        <v>1</v>
      </c>
      <c r="G130" s="888"/>
      <c r="H130" s="888"/>
      <c r="I130" s="1279"/>
      <c r="J130" s="1279">
        <v>1</v>
      </c>
      <c r="K130" s="896"/>
      <c r="L130" s="562" t="e">
        <f ca="1">mergeValue(A130) &amp;"."&amp; mergeValue(B130)&amp;"."&amp; mergeValue(C130)&amp;"."&amp; mergeValue(D130)&amp;"."&amp;  mergeValue(F130)</f>
        <v>#NAME?</v>
      </c>
      <c r="M130" s="525" t="s">
        <v>9</v>
      </c>
      <c r="N130" s="550"/>
      <c r="O130" s="1281"/>
      <c r="P130" s="1281"/>
      <c r="Q130" s="1281"/>
      <c r="R130" s="1281"/>
      <c r="S130" s="1281"/>
      <c r="T130" s="1281"/>
      <c r="U130" s="1281"/>
      <c r="V130" s="1281"/>
      <c r="W130" s="1129" t="s">
        <v>720</v>
      </c>
      <c r="X130" s="554"/>
      <c r="Y130" s="558" t="e">
        <f ca="1">strCheckUnique(Z130:Z133)</f>
        <v>#NAME?</v>
      </c>
      <c r="Z130" s="554"/>
      <c r="AA130" s="558"/>
      <c r="AB130" s="554"/>
      <c r="AC130" s="554"/>
      <c r="AD130" s="554"/>
      <c r="AE130" s="554"/>
      <c r="AF130" s="554"/>
      <c r="AG130" s="554"/>
      <c r="AH130" s="554"/>
    </row>
    <row r="131" spans="1:34" s="493" customFormat="1" ht="99" customHeight="1">
      <c r="A131" s="1279"/>
      <c r="B131" s="1279"/>
      <c r="C131" s="1279"/>
      <c r="D131" s="1279"/>
      <c r="E131" s="1279"/>
      <c r="F131" s="1279"/>
      <c r="G131" s="888">
        <v>1</v>
      </c>
      <c r="H131" s="888"/>
      <c r="I131" s="1279"/>
      <c r="J131" s="1279"/>
      <c r="K131" s="896">
        <v>1</v>
      </c>
      <c r="L131" s="562" t="e">
        <f ca="1">mergeValue(A131) &amp;"."&amp; mergeValue(B131)&amp;"."&amp; mergeValue(C131)&amp;"."&amp; mergeValue(D131)&amp;"."&amp; mergeValue(F131)&amp;"."&amp; mergeValue(G131)</f>
        <v>#NAME?</v>
      </c>
      <c r="M131" s="1016"/>
      <c r="N131" s="555"/>
      <c r="O131" s="532"/>
      <c r="P131" s="532"/>
      <c r="Q131" s="1040"/>
      <c r="R131" s="1285"/>
      <c r="S131" s="1287" t="s">
        <v>83</v>
      </c>
      <c r="T131" s="1285"/>
      <c r="U131" s="1287" t="s">
        <v>84</v>
      </c>
      <c r="V131" s="547"/>
      <c r="W131" s="1297" t="s">
        <v>733</v>
      </c>
      <c r="X131" s="554" t="e">
        <f ca="1">strCheckDate(O132:V132)</f>
        <v>#NAME?</v>
      </c>
      <c r="Y131" s="558"/>
      <c r="Z131" s="558" t="str">
        <f>IF(M131="","",M131 )</f>
        <v/>
      </c>
      <c r="AA131" s="558"/>
      <c r="AB131" s="558"/>
      <c r="AC131" s="558"/>
      <c r="AD131" s="554"/>
      <c r="AE131" s="554"/>
      <c r="AF131" s="554"/>
      <c r="AG131" s="554"/>
      <c r="AH131" s="554"/>
    </row>
    <row r="132" spans="1:34" s="493" customFormat="1" ht="0.2" customHeight="1">
      <c r="A132" s="1279"/>
      <c r="B132" s="1279"/>
      <c r="C132" s="1279"/>
      <c r="D132" s="1279"/>
      <c r="E132" s="1279"/>
      <c r="F132" s="1279"/>
      <c r="G132" s="888"/>
      <c r="H132" s="888"/>
      <c r="I132" s="1279"/>
      <c r="J132" s="1279"/>
      <c r="K132" s="896"/>
      <c r="L132" s="569"/>
      <c r="M132" s="615"/>
      <c r="N132" s="555"/>
      <c r="O132" s="532"/>
      <c r="P132" s="532"/>
      <c r="Q132" s="553" t="str">
        <f>R131 &amp; "-" &amp; T131</f>
        <v>-</v>
      </c>
      <c r="R132" s="1286"/>
      <c r="S132" s="1287"/>
      <c r="T132" s="1286"/>
      <c r="U132" s="1287"/>
      <c r="V132" s="547"/>
      <c r="W132" s="1298"/>
      <c r="X132" s="554"/>
      <c r="Y132" s="554"/>
      <c r="Z132" s="554"/>
      <c r="AA132" s="554"/>
      <c r="AB132" s="554"/>
      <c r="AC132" s="554"/>
      <c r="AD132" s="554"/>
      <c r="AE132" s="554"/>
      <c r="AF132" s="554"/>
      <c r="AG132" s="554"/>
      <c r="AH132" s="554"/>
    </row>
    <row r="133" spans="1:34" s="492" customFormat="1" ht="15" customHeight="1">
      <c r="A133" s="1279"/>
      <c r="B133" s="1279"/>
      <c r="C133" s="1279"/>
      <c r="D133" s="1279"/>
      <c r="E133" s="1279"/>
      <c r="F133" s="1279"/>
      <c r="G133" s="890"/>
      <c r="H133" s="888"/>
      <c r="I133" s="1279"/>
      <c r="J133" s="1279"/>
      <c r="K133" s="895"/>
      <c r="L133" s="508"/>
      <c r="M133" s="526" t="s">
        <v>24</v>
      </c>
      <c r="N133" s="521"/>
      <c r="O133" s="515"/>
      <c r="P133" s="515"/>
      <c r="Q133" s="515"/>
      <c r="R133" s="542"/>
      <c r="S133" s="534"/>
      <c r="T133" s="533"/>
      <c r="U133" s="521"/>
      <c r="V133" s="530"/>
      <c r="W133" s="1299"/>
      <c r="X133" s="556"/>
      <c r="Y133" s="556"/>
      <c r="Z133" s="556"/>
      <c r="AA133" s="556"/>
      <c r="AB133" s="556"/>
      <c r="AC133" s="556"/>
      <c r="AD133" s="556"/>
      <c r="AE133" s="556"/>
      <c r="AF133" s="556"/>
      <c r="AG133" s="556"/>
      <c r="AH133" s="556"/>
    </row>
    <row r="134" spans="1:34" s="492" customFormat="1" ht="15" customHeight="1">
      <c r="A134" s="1279"/>
      <c r="B134" s="1279"/>
      <c r="C134" s="1279"/>
      <c r="D134" s="1279"/>
      <c r="E134" s="1279"/>
      <c r="F134" s="890"/>
      <c r="G134" s="890"/>
      <c r="H134" s="888"/>
      <c r="I134" s="1279"/>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79"/>
      <c r="B135" s="1279"/>
      <c r="C135" s="1279"/>
      <c r="D135" s="1279"/>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79"/>
      <c r="B136" s="1279"/>
      <c r="C136" s="1279"/>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79"/>
      <c r="B137" s="1279"/>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79"/>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79">
        <v>1</v>
      </c>
      <c r="B143" s="906"/>
      <c r="C143" s="906"/>
      <c r="D143" s="906"/>
      <c r="E143" s="907"/>
      <c r="F143" s="908"/>
      <c r="G143" s="908"/>
      <c r="H143" s="908"/>
      <c r="I143" s="909"/>
      <c r="J143" s="904"/>
      <c r="K143" s="911"/>
      <c r="L143" s="562" t="e">
        <f ca="1">mergeValue(A143)</f>
        <v>#NAME?</v>
      </c>
      <c r="M143" s="610" t="s">
        <v>19</v>
      </c>
      <c r="N143" s="549"/>
      <c r="O143" s="1322"/>
      <c r="P143" s="1322"/>
      <c r="Q143" s="1322"/>
      <c r="R143" s="1322"/>
      <c r="S143" s="1322"/>
      <c r="T143" s="1322"/>
      <c r="U143" s="1322"/>
      <c r="V143" s="1322"/>
      <c r="W143" s="1129" t="s">
        <v>718</v>
      </c>
      <c r="X143" s="554"/>
      <c r="Y143" s="554"/>
      <c r="Z143" s="554"/>
      <c r="AA143" s="554"/>
      <c r="AB143" s="554"/>
      <c r="AC143" s="554"/>
      <c r="AD143" s="554"/>
      <c r="AE143" s="554"/>
      <c r="AF143" s="554"/>
      <c r="AG143" s="554"/>
      <c r="AH143" s="554"/>
    </row>
    <row r="144" spans="1:34" s="493" customFormat="1" ht="22.5">
      <c r="A144" s="1279"/>
      <c r="B144" s="1279">
        <v>1</v>
      </c>
      <c r="C144" s="906"/>
      <c r="D144" s="906"/>
      <c r="E144" s="908"/>
      <c r="F144" s="908"/>
      <c r="G144" s="908"/>
      <c r="H144" s="908"/>
      <c r="I144" s="903"/>
      <c r="J144" s="902"/>
      <c r="K144" s="905"/>
      <c r="L144" s="562" t="e">
        <f ca="1">mergeValue(A144) &amp;"."&amp; mergeValue(B144)</f>
        <v>#NAME?</v>
      </c>
      <c r="M144" s="516" t="s">
        <v>15</v>
      </c>
      <c r="N144" s="549"/>
      <c r="O144" s="1322"/>
      <c r="P144" s="1322"/>
      <c r="Q144" s="1322"/>
      <c r="R144" s="1322"/>
      <c r="S144" s="1322"/>
      <c r="T144" s="1322"/>
      <c r="U144" s="1322"/>
      <c r="V144" s="1322"/>
      <c r="W144" s="1129" t="s">
        <v>459</v>
      </c>
      <c r="X144" s="554"/>
      <c r="Y144" s="554"/>
      <c r="Z144" s="554"/>
      <c r="AA144" s="554"/>
      <c r="AB144" s="554"/>
      <c r="AC144" s="554"/>
      <c r="AD144" s="554"/>
      <c r="AE144" s="554"/>
      <c r="AF144" s="554"/>
      <c r="AG144" s="554"/>
      <c r="AH144" s="554"/>
    </row>
    <row r="145" spans="1:35" s="493" customFormat="1" ht="22.5">
      <c r="A145" s="1279"/>
      <c r="B145" s="1279"/>
      <c r="C145" s="1279">
        <v>1</v>
      </c>
      <c r="D145" s="906"/>
      <c r="E145" s="908"/>
      <c r="F145" s="908"/>
      <c r="G145" s="908"/>
      <c r="H145" s="908"/>
      <c r="I145" s="910"/>
      <c r="J145" s="902"/>
      <c r="K145" s="905"/>
      <c r="L145" s="562" t="e">
        <f ca="1">mergeValue(A145) &amp;"."&amp; mergeValue(B145)&amp;"."&amp; mergeValue(C145)</f>
        <v>#NAME?</v>
      </c>
      <c r="M145" s="517" t="s">
        <v>7</v>
      </c>
      <c r="N145" s="549"/>
      <c r="O145" s="1322"/>
      <c r="P145" s="1322"/>
      <c r="Q145" s="1322"/>
      <c r="R145" s="1322"/>
      <c r="S145" s="1322"/>
      <c r="T145" s="1322"/>
      <c r="U145" s="1322"/>
      <c r="V145" s="1322"/>
      <c r="W145" s="1129" t="s">
        <v>600</v>
      </c>
      <c r="X145" s="554"/>
      <c r="Y145" s="554"/>
      <c r="Z145" s="554"/>
      <c r="AA145" s="554"/>
      <c r="AB145" s="554"/>
      <c r="AC145" s="554"/>
      <c r="AD145" s="554"/>
      <c r="AE145" s="554"/>
      <c r="AF145" s="554"/>
      <c r="AG145" s="554"/>
      <c r="AH145" s="554"/>
    </row>
    <row r="146" spans="1:35" s="493" customFormat="1" ht="22.5">
      <c r="A146" s="1279"/>
      <c r="B146" s="1279"/>
      <c r="C146" s="1279"/>
      <c r="D146" s="1279">
        <v>1</v>
      </c>
      <c r="E146" s="908"/>
      <c r="F146" s="908"/>
      <c r="G146" s="908"/>
      <c r="H146" s="908"/>
      <c r="I146" s="910"/>
      <c r="J146" s="902"/>
      <c r="K146" s="905"/>
      <c r="L146" s="562" t="e">
        <f ca="1">mergeValue(A146) &amp;"."&amp; mergeValue(B146)&amp;"."&amp; mergeValue(C146)&amp;"."&amp; mergeValue(D146)</f>
        <v>#NAME?</v>
      </c>
      <c r="M146" s="518" t="s">
        <v>21</v>
      </c>
      <c r="N146" s="549"/>
      <c r="O146" s="1322"/>
      <c r="P146" s="1322"/>
      <c r="Q146" s="1322"/>
      <c r="R146" s="1322"/>
      <c r="S146" s="1322"/>
      <c r="T146" s="1322"/>
      <c r="U146" s="1322"/>
      <c r="V146" s="1322"/>
      <c r="W146" s="1129" t="s">
        <v>601</v>
      </c>
      <c r="X146" s="554"/>
      <c r="Y146" s="554"/>
      <c r="Z146" s="554"/>
      <c r="AA146" s="554"/>
      <c r="AB146" s="554"/>
      <c r="AC146" s="554"/>
      <c r="AD146" s="554"/>
      <c r="AE146" s="554"/>
      <c r="AF146" s="554"/>
      <c r="AG146" s="554"/>
      <c r="AH146" s="554"/>
    </row>
    <row r="147" spans="1:35" s="493" customFormat="1" ht="11.25" hidden="1" customHeight="1">
      <c r="A147" s="1279"/>
      <c r="B147" s="1279"/>
      <c r="C147" s="1279"/>
      <c r="D147" s="1279"/>
      <c r="E147" s="1279">
        <v>1</v>
      </c>
      <c r="F147" s="908"/>
      <c r="G147" s="908"/>
      <c r="H147" s="906">
        <v>1</v>
      </c>
      <c r="I147" s="1279">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279"/>
      <c r="B148" s="1279"/>
      <c r="C148" s="1279"/>
      <c r="D148" s="1279"/>
      <c r="E148" s="1279"/>
      <c r="F148" s="1279">
        <v>1</v>
      </c>
      <c r="G148" s="906"/>
      <c r="H148" s="906"/>
      <c r="I148" s="1279"/>
      <c r="J148" s="1279">
        <v>1</v>
      </c>
      <c r="K148" s="914"/>
      <c r="L148" s="562" t="e">
        <f ca="1">mergeValue(A148) &amp;"."&amp; mergeValue(B148)&amp;"."&amp; mergeValue(C148)&amp;"."&amp; mergeValue(D148)&amp;"."&amp;  mergeValue(F148)</f>
        <v>#NAME?</v>
      </c>
      <c r="M148" s="525" t="s">
        <v>9</v>
      </c>
      <c r="N148" s="550"/>
      <c r="O148" s="1281"/>
      <c r="P148" s="1281"/>
      <c r="Q148" s="1281"/>
      <c r="R148" s="1281"/>
      <c r="S148" s="1281"/>
      <c r="T148" s="1281"/>
      <c r="U148" s="1281"/>
      <c r="V148" s="1281"/>
      <c r="W148" s="1129" t="s">
        <v>720</v>
      </c>
      <c r="X148" s="554"/>
      <c r="Y148" s="558" t="e">
        <f ca="1">strCheckUnique(Z148:Z151)</f>
        <v>#NAME?</v>
      </c>
      <c r="Z148" s="554"/>
      <c r="AA148" s="558"/>
      <c r="AB148" s="554"/>
      <c r="AC148" s="554"/>
      <c r="AD148" s="554"/>
      <c r="AE148" s="554"/>
      <c r="AF148" s="554"/>
      <c r="AG148" s="554"/>
      <c r="AH148" s="554"/>
    </row>
    <row r="149" spans="1:35" s="493" customFormat="1" ht="99" customHeight="1">
      <c r="A149" s="1279"/>
      <c r="B149" s="1279"/>
      <c r="C149" s="1279"/>
      <c r="D149" s="1279"/>
      <c r="E149" s="1279"/>
      <c r="F149" s="1279"/>
      <c r="G149" s="906">
        <v>1</v>
      </c>
      <c r="H149" s="906"/>
      <c r="I149" s="1279"/>
      <c r="J149" s="1279"/>
      <c r="K149" s="914">
        <v>1</v>
      </c>
      <c r="L149" s="562" t="e">
        <f ca="1">mergeValue(A149) &amp;"."&amp; mergeValue(B149)&amp;"."&amp; mergeValue(C149)&amp;"."&amp; mergeValue(D149)&amp;"."&amp; mergeValue(F149)&amp;"."&amp; mergeValue(G149)</f>
        <v>#NAME?</v>
      </c>
      <c r="M149" s="1016"/>
      <c r="N149" s="555"/>
      <c r="O149" s="532"/>
      <c r="P149" s="532"/>
      <c r="Q149" s="1040"/>
      <c r="R149" s="1285"/>
      <c r="S149" s="1287" t="s">
        <v>83</v>
      </c>
      <c r="T149" s="1285"/>
      <c r="U149" s="1287" t="s">
        <v>84</v>
      </c>
      <c r="V149" s="547"/>
      <c r="W149" s="1297" t="s">
        <v>733</v>
      </c>
      <c r="X149" s="554" t="e">
        <f ca="1">strCheckDate(O150:V150)</f>
        <v>#NAME?</v>
      </c>
      <c r="Y149" s="558"/>
      <c r="Z149" s="558" t="str">
        <f>IF(M149="","",M149 )</f>
        <v/>
      </c>
      <c r="AA149" s="558"/>
      <c r="AB149" s="558"/>
      <c r="AC149" s="558"/>
      <c r="AD149" s="554"/>
      <c r="AE149" s="554"/>
      <c r="AF149" s="554"/>
      <c r="AG149" s="554"/>
      <c r="AH149" s="554"/>
    </row>
    <row r="150" spans="1:35" s="493" customFormat="1" ht="0.2" customHeight="1">
      <c r="A150" s="1279"/>
      <c r="B150" s="1279"/>
      <c r="C150" s="1279"/>
      <c r="D150" s="1279"/>
      <c r="E150" s="1279"/>
      <c r="F150" s="1279"/>
      <c r="G150" s="906"/>
      <c r="H150" s="906"/>
      <c r="I150" s="1279"/>
      <c r="J150" s="1279"/>
      <c r="K150" s="914"/>
      <c r="L150" s="569"/>
      <c r="M150" s="615"/>
      <c r="N150" s="555"/>
      <c r="O150" s="532"/>
      <c r="P150" s="532"/>
      <c r="Q150" s="553" t="str">
        <f>R149 &amp; "-" &amp; T149</f>
        <v>-</v>
      </c>
      <c r="R150" s="1286"/>
      <c r="S150" s="1287"/>
      <c r="T150" s="1286"/>
      <c r="U150" s="1287"/>
      <c r="V150" s="547"/>
      <c r="W150" s="1298"/>
      <c r="X150" s="554"/>
      <c r="Y150" s="554"/>
      <c r="Z150" s="554"/>
      <c r="AA150" s="554"/>
      <c r="AB150" s="554"/>
      <c r="AC150" s="554"/>
      <c r="AD150" s="554"/>
      <c r="AE150" s="554"/>
      <c r="AF150" s="554"/>
      <c r="AG150" s="554"/>
      <c r="AH150" s="554"/>
    </row>
    <row r="151" spans="1:35" s="492" customFormat="1" ht="15" customHeight="1">
      <c r="A151" s="1279"/>
      <c r="B151" s="1279"/>
      <c r="C151" s="1279"/>
      <c r="D151" s="1279"/>
      <c r="E151" s="1279"/>
      <c r="F151" s="1279"/>
      <c r="G151" s="908"/>
      <c r="H151" s="906"/>
      <c r="I151" s="1279"/>
      <c r="J151" s="1279"/>
      <c r="K151" s="913"/>
      <c r="L151" s="508"/>
      <c r="M151" s="526" t="s">
        <v>24</v>
      </c>
      <c r="N151" s="521"/>
      <c r="O151" s="515"/>
      <c r="P151" s="515"/>
      <c r="Q151" s="515"/>
      <c r="R151" s="542"/>
      <c r="S151" s="534"/>
      <c r="T151" s="533"/>
      <c r="U151" s="521"/>
      <c r="V151" s="530"/>
      <c r="W151" s="1299"/>
      <c r="X151" s="556"/>
      <c r="Y151" s="556"/>
      <c r="Z151" s="556"/>
      <c r="AA151" s="556"/>
      <c r="AB151" s="556"/>
      <c r="AC151" s="556"/>
      <c r="AD151" s="556"/>
      <c r="AE151" s="556"/>
      <c r="AF151" s="556"/>
      <c r="AG151" s="556"/>
      <c r="AH151" s="556"/>
    </row>
    <row r="152" spans="1:35" s="492" customFormat="1" ht="15" customHeight="1">
      <c r="A152" s="1279"/>
      <c r="B152" s="1279"/>
      <c r="C152" s="1279"/>
      <c r="D152" s="1279"/>
      <c r="E152" s="1279"/>
      <c r="F152" s="908"/>
      <c r="G152" s="908"/>
      <c r="H152" s="906"/>
      <c r="I152" s="1279"/>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79"/>
      <c r="B153" s="1279"/>
      <c r="C153" s="1279"/>
      <c r="D153" s="1279"/>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79"/>
      <c r="B154" s="1279"/>
      <c r="C154" s="1279"/>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79"/>
      <c r="B155" s="1279"/>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79"/>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79">
        <v>1</v>
      </c>
      <c r="B161" s="849"/>
      <c r="C161" s="849"/>
      <c r="D161" s="849"/>
      <c r="E161" s="850"/>
      <c r="F161" s="851"/>
      <c r="G161" s="851"/>
      <c r="H161" s="851"/>
      <c r="I161" s="852"/>
      <c r="J161" s="847"/>
      <c r="K161" s="854"/>
      <c r="L161" s="562" t="e">
        <f ca="1">mergeValue(A161)</f>
        <v>#NAME?</v>
      </c>
      <c r="M161" s="610" t="s">
        <v>19</v>
      </c>
      <c r="N161" s="549"/>
      <c r="O161" s="1374"/>
      <c r="P161" s="1375"/>
      <c r="Q161" s="1375"/>
      <c r="R161" s="1375"/>
      <c r="S161" s="1375"/>
      <c r="T161" s="1375"/>
      <c r="U161" s="1375"/>
      <c r="V161" s="1376"/>
      <c r="W161" s="1129" t="s">
        <v>718</v>
      </c>
      <c r="X161" s="554"/>
      <c r="Y161" s="554"/>
      <c r="Z161" s="554"/>
      <c r="AA161" s="554"/>
      <c r="AB161" s="554"/>
      <c r="AC161" s="554"/>
      <c r="AD161" s="554"/>
      <c r="AE161" s="554"/>
      <c r="AF161" s="554"/>
      <c r="AG161" s="554"/>
    </row>
    <row r="162" spans="1:33" s="493" customFormat="1" ht="22.5">
      <c r="A162" s="1279"/>
      <c r="B162" s="1279">
        <v>1</v>
      </c>
      <c r="C162" s="849"/>
      <c r="D162" s="849"/>
      <c r="E162" s="851"/>
      <c r="F162" s="851"/>
      <c r="G162" s="851"/>
      <c r="H162" s="851"/>
      <c r="I162" s="846"/>
      <c r="J162" s="845"/>
      <c r="K162" s="848"/>
      <c r="L162" s="562" t="e">
        <f ca="1">mergeValue(A162) &amp;"."&amp; mergeValue(B162)</f>
        <v>#NAME?</v>
      </c>
      <c r="M162" s="516" t="s">
        <v>15</v>
      </c>
      <c r="N162" s="549"/>
      <c r="O162" s="1374"/>
      <c r="P162" s="1375"/>
      <c r="Q162" s="1375"/>
      <c r="R162" s="1375"/>
      <c r="S162" s="1375"/>
      <c r="T162" s="1375"/>
      <c r="U162" s="1375"/>
      <c r="V162" s="1376"/>
      <c r="W162" s="1129" t="s">
        <v>459</v>
      </c>
      <c r="X162" s="554"/>
      <c r="Y162" s="554"/>
      <c r="Z162" s="554"/>
      <c r="AA162" s="554"/>
      <c r="AB162" s="554"/>
      <c r="AC162" s="554"/>
      <c r="AD162" s="554"/>
      <c r="AE162" s="554"/>
      <c r="AF162" s="554"/>
      <c r="AG162" s="554"/>
    </row>
    <row r="163" spans="1:33" s="493" customFormat="1" ht="22.5">
      <c r="A163" s="1279"/>
      <c r="B163" s="1279"/>
      <c r="C163" s="1279">
        <v>1</v>
      </c>
      <c r="D163" s="849"/>
      <c r="E163" s="851"/>
      <c r="F163" s="851"/>
      <c r="G163" s="851"/>
      <c r="H163" s="851"/>
      <c r="I163" s="853"/>
      <c r="J163" s="845"/>
      <c r="K163" s="848"/>
      <c r="L163" s="562" t="e">
        <f ca="1">mergeValue(A163) &amp;"."&amp; mergeValue(B163)&amp;"."&amp; mergeValue(C163)</f>
        <v>#NAME?</v>
      </c>
      <c r="M163" s="517" t="s">
        <v>7</v>
      </c>
      <c r="N163" s="549"/>
      <c r="O163" s="1374"/>
      <c r="P163" s="1375"/>
      <c r="Q163" s="1375"/>
      <c r="R163" s="1375"/>
      <c r="S163" s="1375"/>
      <c r="T163" s="1375"/>
      <c r="U163" s="1375"/>
      <c r="V163" s="1376"/>
      <c r="W163" s="1129" t="s">
        <v>600</v>
      </c>
      <c r="X163" s="554"/>
      <c r="Y163" s="554"/>
      <c r="Z163" s="554"/>
      <c r="AA163" s="554"/>
      <c r="AB163" s="554"/>
      <c r="AC163" s="554"/>
      <c r="AD163" s="554"/>
      <c r="AE163" s="554"/>
      <c r="AF163" s="554"/>
      <c r="AG163" s="554"/>
    </row>
    <row r="164" spans="1:33" s="493" customFormat="1" ht="22.5">
      <c r="A164" s="1279"/>
      <c r="B164" s="1279"/>
      <c r="C164" s="1279"/>
      <c r="D164" s="1279">
        <v>1</v>
      </c>
      <c r="E164" s="851"/>
      <c r="F164" s="851"/>
      <c r="G164" s="851"/>
      <c r="H164" s="851"/>
      <c r="I164" s="853"/>
      <c r="J164" s="845"/>
      <c r="K164" s="848"/>
      <c r="L164" s="562" t="e">
        <f ca="1">mergeValue(A164) &amp;"."&amp; mergeValue(B164)&amp;"."&amp; mergeValue(C164)&amp;"."&amp; mergeValue(D164)</f>
        <v>#NAME?</v>
      </c>
      <c r="M164" s="518" t="s">
        <v>21</v>
      </c>
      <c r="N164" s="549"/>
      <c r="O164" s="1374"/>
      <c r="P164" s="1375"/>
      <c r="Q164" s="1375"/>
      <c r="R164" s="1375"/>
      <c r="S164" s="1375"/>
      <c r="T164" s="1375"/>
      <c r="U164" s="1375"/>
      <c r="V164" s="1376"/>
      <c r="W164" s="1129" t="s">
        <v>601</v>
      </c>
      <c r="X164" s="554"/>
      <c r="Y164" s="554"/>
      <c r="Z164" s="554"/>
      <c r="AA164" s="554"/>
      <c r="AB164" s="554"/>
      <c r="AC164" s="554"/>
      <c r="AD164" s="554"/>
      <c r="AE164" s="554"/>
      <c r="AF164" s="554"/>
      <c r="AG164" s="554"/>
    </row>
    <row r="165" spans="1:33" s="493" customFormat="1" ht="78.75">
      <c r="A165" s="1279"/>
      <c r="B165" s="1279"/>
      <c r="C165" s="1279"/>
      <c r="D165" s="1279"/>
      <c r="E165" s="1279">
        <v>1</v>
      </c>
      <c r="F165" s="851"/>
      <c r="G165" s="851"/>
      <c r="H165" s="849">
        <v>1</v>
      </c>
      <c r="I165" s="1279">
        <v>1</v>
      </c>
      <c r="J165" s="851"/>
      <c r="K165" s="856"/>
      <c r="L165" s="562" t="e">
        <f ca="1">mergeValue(A165) &amp;"."&amp; mergeValue(B165)&amp;"."&amp; mergeValue(C165)&amp;"."&amp; mergeValue(D165)&amp;"."&amp; mergeValue(E165)</f>
        <v>#NAME?</v>
      </c>
      <c r="M165" s="524" t="s">
        <v>8</v>
      </c>
      <c r="N165" s="550"/>
      <c r="O165" s="1282"/>
      <c r="P165" s="1283"/>
      <c r="Q165" s="1283"/>
      <c r="R165" s="1283"/>
      <c r="S165" s="1283"/>
      <c r="T165" s="1283"/>
      <c r="U165" s="1283"/>
      <c r="V165" s="1284"/>
      <c r="W165" s="1129" t="s">
        <v>719</v>
      </c>
      <c r="X165" s="554"/>
      <c r="Y165" s="554"/>
      <c r="Z165" s="554"/>
      <c r="AA165" s="554"/>
      <c r="AB165" s="554"/>
      <c r="AC165" s="554"/>
      <c r="AD165" s="554"/>
      <c r="AE165" s="554"/>
      <c r="AF165" s="554"/>
      <c r="AG165" s="554"/>
    </row>
    <row r="166" spans="1:33" s="493" customFormat="1" ht="33.75">
      <c r="A166" s="1279"/>
      <c r="B166" s="1279"/>
      <c r="C166" s="1279"/>
      <c r="D166" s="1279"/>
      <c r="E166" s="1279"/>
      <c r="F166" s="1279">
        <v>1</v>
      </c>
      <c r="G166" s="849"/>
      <c r="H166" s="849"/>
      <c r="I166" s="1279"/>
      <c r="J166" s="1279">
        <v>1</v>
      </c>
      <c r="K166" s="857"/>
      <c r="L166" s="562" t="e">
        <f ca="1">mergeValue(A166) &amp;"."&amp; mergeValue(B166)&amp;"."&amp; mergeValue(C166)&amp;"."&amp; mergeValue(D166)&amp;"."&amp; mergeValue(E166)&amp;"."&amp; mergeValue(F166)</f>
        <v>#NAME?</v>
      </c>
      <c r="M166" s="525" t="s">
        <v>9</v>
      </c>
      <c r="N166" s="550"/>
      <c r="O166" s="1282"/>
      <c r="P166" s="1283"/>
      <c r="Q166" s="1283"/>
      <c r="R166" s="1283"/>
      <c r="S166" s="1283"/>
      <c r="T166" s="1283"/>
      <c r="U166" s="1283"/>
      <c r="V166" s="1284"/>
      <c r="W166" s="1129" t="s">
        <v>720</v>
      </c>
      <c r="X166" s="554"/>
      <c r="Y166" s="558" t="e">
        <f ca="1">strCheckUnique(Z166:Z169)</f>
        <v>#NAME?</v>
      </c>
      <c r="Z166" s="554"/>
      <c r="AA166" s="558" t="str">
        <f>IF(O166="","",O166 &amp; ":_")</f>
        <v/>
      </c>
      <c r="AB166" s="554"/>
      <c r="AC166" s="554"/>
      <c r="AD166" s="554"/>
      <c r="AE166" s="554"/>
      <c r="AF166" s="554"/>
      <c r="AG166" s="554"/>
    </row>
    <row r="167" spans="1:33" s="493" customFormat="1" ht="122.1" customHeight="1">
      <c r="A167" s="1279"/>
      <c r="B167" s="1279"/>
      <c r="C167" s="1279"/>
      <c r="D167" s="1279"/>
      <c r="E167" s="1279"/>
      <c r="F167" s="1279"/>
      <c r="G167" s="849">
        <v>1</v>
      </c>
      <c r="H167" s="849"/>
      <c r="I167" s="1279"/>
      <c r="J167" s="1279"/>
      <c r="K167" s="857">
        <v>1</v>
      </c>
      <c r="L167" s="562" t="e">
        <f ca="1">mergeValue(A167) &amp;"."&amp; mergeValue(B167)&amp;"."&amp; mergeValue(C167)&amp;"."&amp; mergeValue(D167)&amp;"."&amp; mergeValue(E167)&amp;"."&amp; mergeValue(F167)&amp;"."&amp; mergeValue(G167)</f>
        <v>#NAME?</v>
      </c>
      <c r="M167" s="1016"/>
      <c r="N167" s="555"/>
      <c r="O167" s="1025"/>
      <c r="P167" s="532"/>
      <c r="Q167" s="532"/>
      <c r="R167" s="1285"/>
      <c r="S167" s="1287" t="s">
        <v>83</v>
      </c>
      <c r="T167" s="1285"/>
      <c r="U167" s="1287" t="s">
        <v>83</v>
      </c>
      <c r="V167" s="547"/>
      <c r="W167" s="1297" t="s">
        <v>721</v>
      </c>
      <c r="X167" s="554" t="e">
        <f ca="1">strCheckDate(O168:V168)</f>
        <v>#NAME?</v>
      </c>
      <c r="Y167" s="558"/>
      <c r="Z167" s="558" t="str">
        <f>IF(M167="","",M167 )</f>
        <v/>
      </c>
      <c r="AA167" s="558"/>
      <c r="AB167" s="558"/>
      <c r="AC167" s="558"/>
      <c r="AD167" s="554"/>
      <c r="AE167" s="554"/>
      <c r="AF167" s="554"/>
      <c r="AG167" s="554"/>
    </row>
    <row r="168" spans="1:33" s="493" customFormat="1" ht="11.25" hidden="1" customHeight="1">
      <c r="A168" s="1279"/>
      <c r="B168" s="1279"/>
      <c r="C168" s="1279"/>
      <c r="D168" s="1279"/>
      <c r="E168" s="1279"/>
      <c r="F168" s="1279"/>
      <c r="G168" s="849"/>
      <c r="H168" s="849"/>
      <c r="I168" s="1279"/>
      <c r="J168" s="1279"/>
      <c r="K168" s="857"/>
      <c r="L168" s="569"/>
      <c r="M168" s="615"/>
      <c r="N168" s="555"/>
      <c r="O168" s="553"/>
      <c r="P168" s="532"/>
      <c r="Q168" s="553" t="str">
        <f>R167 &amp; "-" &amp; T167</f>
        <v>-</v>
      </c>
      <c r="R168" s="1286"/>
      <c r="S168" s="1287"/>
      <c r="T168" s="1286"/>
      <c r="U168" s="1287"/>
      <c r="V168" s="547"/>
      <c r="W168" s="1298"/>
      <c r="X168" s="554"/>
      <c r="Y168" s="554"/>
      <c r="Z168" s="554"/>
      <c r="AA168" s="554"/>
      <c r="AB168" s="554"/>
      <c r="AC168" s="554"/>
      <c r="AD168" s="554"/>
      <c r="AE168" s="554"/>
      <c r="AF168" s="554"/>
      <c r="AG168" s="554"/>
    </row>
    <row r="169" spans="1:33" s="492" customFormat="1" ht="15" customHeight="1">
      <c r="A169" s="1279"/>
      <c r="B169" s="1279"/>
      <c r="C169" s="1279"/>
      <c r="D169" s="1279"/>
      <c r="E169" s="1279"/>
      <c r="F169" s="1279"/>
      <c r="G169" s="851"/>
      <c r="H169" s="849"/>
      <c r="I169" s="1279"/>
      <c r="J169" s="1279"/>
      <c r="K169" s="856"/>
      <c r="L169" s="508"/>
      <c r="M169" s="527" t="s">
        <v>24</v>
      </c>
      <c r="N169" s="521"/>
      <c r="O169" s="515"/>
      <c r="P169" s="515"/>
      <c r="Q169" s="515"/>
      <c r="R169" s="542"/>
      <c r="S169" s="534"/>
      <c r="T169" s="533"/>
      <c r="U169" s="521"/>
      <c r="V169" s="530"/>
      <c r="W169" s="1299"/>
      <c r="X169" s="556"/>
      <c r="Y169" s="556"/>
      <c r="Z169" s="556"/>
      <c r="AA169" s="556"/>
      <c r="AB169" s="556"/>
      <c r="AC169" s="556"/>
      <c r="AD169" s="556"/>
      <c r="AE169" s="556"/>
      <c r="AF169" s="556"/>
      <c r="AG169" s="556"/>
    </row>
    <row r="170" spans="1:33" s="492" customFormat="1" ht="15" customHeight="1">
      <c r="A170" s="1279"/>
      <c r="B170" s="1279"/>
      <c r="C170" s="1279"/>
      <c r="D170" s="1279"/>
      <c r="E170" s="1279"/>
      <c r="F170" s="851"/>
      <c r="G170" s="851"/>
      <c r="H170" s="849"/>
      <c r="I170" s="1279"/>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79"/>
      <c r="B171" s="1279"/>
      <c r="C171" s="1279"/>
      <c r="D171" s="1279"/>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79"/>
      <c r="B172" s="1279"/>
      <c r="C172" s="1279"/>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79"/>
      <c r="B173" s="1279"/>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79"/>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79">
        <v>1</v>
      </c>
      <c r="B179" s="928"/>
      <c r="C179" s="928"/>
      <c r="D179" s="928"/>
      <c r="E179" s="928"/>
      <c r="F179" s="928"/>
      <c r="G179" s="929"/>
      <c r="H179" s="929"/>
      <c r="I179" s="931"/>
      <c r="J179" s="923"/>
      <c r="K179" s="923"/>
      <c r="L179" s="688" t="e">
        <f ca="1">mergeValue(A179)</f>
        <v>#NAME?</v>
      </c>
      <c r="M179" s="610" t="s">
        <v>19</v>
      </c>
      <c r="N179" s="681"/>
      <c r="O179" s="1374"/>
      <c r="P179" s="1375"/>
      <c r="Q179" s="1375"/>
      <c r="R179" s="1375"/>
      <c r="S179" s="1375"/>
      <c r="T179" s="1375"/>
      <c r="U179" s="1375"/>
      <c r="V179" s="1375"/>
      <c r="W179" s="1376"/>
      <c r="X179" s="1097" t="s">
        <v>718</v>
      </c>
      <c r="Y179" s="683"/>
      <c r="Z179" s="683"/>
      <c r="AA179" s="683"/>
      <c r="AB179" s="683"/>
      <c r="AC179" s="683"/>
      <c r="AD179" s="683"/>
      <c r="AE179" s="683"/>
      <c r="AF179" s="683"/>
      <c r="AG179" s="683"/>
    </row>
    <row r="180" spans="1:47" s="651" customFormat="1" ht="22.5">
      <c r="A180" s="1279"/>
      <c r="B180" s="1279">
        <v>1</v>
      </c>
      <c r="C180" s="928"/>
      <c r="D180" s="928"/>
      <c r="E180" s="928"/>
      <c r="F180" s="928"/>
      <c r="G180" s="933"/>
      <c r="H180" s="930"/>
      <c r="I180" s="935"/>
      <c r="J180" s="920"/>
      <c r="K180" s="919"/>
      <c r="L180" s="688" t="e">
        <f ca="1">mergeValue(A180) &amp;"."&amp; mergeValue(B180)</f>
        <v>#NAME?</v>
      </c>
      <c r="M180" s="658" t="s">
        <v>15</v>
      </c>
      <c r="N180" s="681"/>
      <c r="O180" s="1374"/>
      <c r="P180" s="1375"/>
      <c r="Q180" s="1375"/>
      <c r="R180" s="1375"/>
      <c r="S180" s="1375"/>
      <c r="T180" s="1375"/>
      <c r="U180" s="1375"/>
      <c r="V180" s="1375"/>
      <c r="W180" s="1376"/>
      <c r="X180" s="1097" t="s">
        <v>459</v>
      </c>
      <c r="Y180" s="683"/>
      <c r="Z180" s="683"/>
      <c r="AA180" s="683"/>
      <c r="AB180" s="683"/>
      <c r="AC180" s="683"/>
      <c r="AD180" s="683"/>
      <c r="AE180" s="683"/>
      <c r="AF180" s="683"/>
      <c r="AG180" s="683"/>
    </row>
    <row r="181" spans="1:47" s="651" customFormat="1" ht="22.5">
      <c r="A181" s="1279"/>
      <c r="B181" s="1279"/>
      <c r="C181" s="1279">
        <v>1</v>
      </c>
      <c r="D181" s="928"/>
      <c r="E181" s="928"/>
      <c r="F181" s="928"/>
      <c r="G181" s="933"/>
      <c r="H181" s="930"/>
      <c r="I181" s="936"/>
      <c r="J181" s="920"/>
      <c r="K181" s="919"/>
      <c r="L181" s="688" t="e">
        <f ca="1">mergeValue(A181) &amp;"."&amp; mergeValue(B181)&amp;"."&amp; mergeValue(C181)</f>
        <v>#NAME?</v>
      </c>
      <c r="M181" s="659" t="s">
        <v>7</v>
      </c>
      <c r="N181" s="681"/>
      <c r="O181" s="1374"/>
      <c r="P181" s="1375"/>
      <c r="Q181" s="1375"/>
      <c r="R181" s="1375"/>
      <c r="S181" s="1375"/>
      <c r="T181" s="1375"/>
      <c r="U181" s="1375"/>
      <c r="V181" s="1375"/>
      <c r="W181" s="1376"/>
      <c r="X181" s="1097" t="s">
        <v>600</v>
      </c>
      <c r="Y181" s="683"/>
      <c r="Z181" s="683"/>
      <c r="AA181" s="683"/>
      <c r="AB181" s="683"/>
      <c r="AC181" s="683"/>
      <c r="AD181" s="683"/>
      <c r="AE181" s="683"/>
      <c r="AF181" s="683"/>
      <c r="AG181" s="683"/>
    </row>
    <row r="182" spans="1:47" s="651" customFormat="1" ht="22.5">
      <c r="A182" s="1279"/>
      <c r="B182" s="1279"/>
      <c r="C182" s="1279"/>
      <c r="D182" s="1279">
        <v>1</v>
      </c>
      <c r="E182" s="928"/>
      <c r="F182" s="928"/>
      <c r="G182" s="933"/>
      <c r="H182" s="930"/>
      <c r="I182" s="936"/>
      <c r="J182" s="934"/>
      <c r="K182" s="919"/>
      <c r="L182" s="688" t="e">
        <f ca="1">mergeValue(A182) &amp;"."&amp; mergeValue(B182)&amp;"."&amp; mergeValue(C182)&amp;"."&amp; mergeValue(D182)</f>
        <v>#NAME?</v>
      </c>
      <c r="M182" s="660" t="s">
        <v>21</v>
      </c>
      <c r="N182" s="681"/>
      <c r="O182" s="1374"/>
      <c r="P182" s="1375"/>
      <c r="Q182" s="1375"/>
      <c r="R182" s="1375"/>
      <c r="S182" s="1375"/>
      <c r="T182" s="1375"/>
      <c r="U182" s="1375"/>
      <c r="V182" s="1375"/>
      <c r="W182" s="1376"/>
      <c r="X182" s="968" t="s">
        <v>623</v>
      </c>
      <c r="Y182" s="683"/>
      <c r="Z182" s="683"/>
      <c r="AA182" s="683"/>
      <c r="AB182" s="683"/>
      <c r="AC182" s="683"/>
      <c r="AD182" s="683"/>
      <c r="AE182" s="683"/>
      <c r="AF182" s="683"/>
      <c r="AG182" s="683"/>
    </row>
    <row r="183" spans="1:47" s="651" customFormat="1" ht="56.25" customHeight="1">
      <c r="A183" s="1279"/>
      <c r="B183" s="1279"/>
      <c r="C183" s="1279"/>
      <c r="D183" s="1279"/>
      <c r="E183" s="928">
        <v>1</v>
      </c>
      <c r="F183" s="928"/>
      <c r="G183" s="933"/>
      <c r="H183" s="930"/>
      <c r="I183" s="936"/>
      <c r="J183" s="934"/>
      <c r="K183" s="924"/>
      <c r="L183" s="688" t="e">
        <f ca="1">mergeValue(A183) &amp;"."&amp; mergeValue(B183)&amp;"."&amp; mergeValue(C183)&amp;"."&amp; mergeValue(D183)&amp;"."&amp; mergeValue(E183)</f>
        <v>#NAME?</v>
      </c>
      <c r="M183" s="1019"/>
      <c r="N183" s="656"/>
      <c r="O183" s="1021"/>
      <c r="P183" s="1022"/>
      <c r="Q183" s="638"/>
      <c r="R183" s="638"/>
      <c r="S183" s="1038"/>
      <c r="T183" s="619" t="s">
        <v>83</v>
      </c>
      <c r="U183" s="1038"/>
      <c r="V183" s="619" t="s">
        <v>83</v>
      </c>
      <c r="W183" s="690"/>
      <c r="X183" s="1297" t="s">
        <v>748</v>
      </c>
      <c r="Y183" s="683" t="e">
        <f ca="1">strCheckDateTwo(N183:W183)</f>
        <v>#NAME?</v>
      </c>
      <c r="Z183" s="683"/>
      <c r="AA183" s="683"/>
      <c r="AB183" s="683"/>
      <c r="AC183" s="683"/>
      <c r="AD183" s="683"/>
      <c r="AE183" s="683"/>
      <c r="AF183" s="683"/>
      <c r="AG183" s="683"/>
    </row>
    <row r="184" spans="1:47" s="651" customFormat="1" ht="14.25" hidden="1" customHeight="1">
      <c r="A184" s="1279"/>
      <c r="B184" s="1279"/>
      <c r="C184" s="1279"/>
      <c r="D184" s="1279"/>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98"/>
      <c r="Y184" s="683"/>
      <c r="Z184" s="683"/>
      <c r="AA184" s="683"/>
      <c r="AB184" s="683"/>
      <c r="AC184" s="683"/>
      <c r="AD184" s="683"/>
      <c r="AE184" s="683"/>
      <c r="AF184" s="683"/>
      <c r="AG184" s="683"/>
    </row>
    <row r="185" spans="1:47" s="651" customFormat="1" ht="15" customHeight="1">
      <c r="A185" s="1279"/>
      <c r="B185" s="1279"/>
      <c r="C185" s="1279"/>
      <c r="D185" s="1279"/>
      <c r="E185" s="928"/>
      <c r="F185" s="928"/>
      <c r="G185" s="933"/>
      <c r="H185" s="930"/>
      <c r="I185" s="936"/>
      <c r="J185" s="934"/>
      <c r="K185" s="924"/>
      <c r="L185" s="654"/>
      <c r="M185" s="663" t="s">
        <v>5</v>
      </c>
      <c r="N185" s="661"/>
      <c r="O185" s="657"/>
      <c r="P185" s="657"/>
      <c r="Q185" s="657"/>
      <c r="R185" s="657"/>
      <c r="S185" s="673"/>
      <c r="T185" s="669"/>
      <c r="U185" s="668"/>
      <c r="V185" s="661"/>
      <c r="W185" s="661"/>
      <c r="X185" s="1299"/>
      <c r="Y185" s="683"/>
      <c r="Z185" s="683"/>
      <c r="AA185" s="683"/>
      <c r="AB185" s="683"/>
      <c r="AC185" s="683"/>
      <c r="AD185" s="683"/>
      <c r="AE185" s="683"/>
      <c r="AF185" s="683"/>
      <c r="AG185" s="683"/>
    </row>
    <row r="186" spans="1:47" s="650" customFormat="1" ht="15" customHeight="1">
      <c r="A186" s="1279"/>
      <c r="B186" s="1279"/>
      <c r="C186" s="1279"/>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79"/>
      <c r="B187" s="1279"/>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79"/>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79">
        <v>1</v>
      </c>
      <c r="B193" s="963"/>
      <c r="C193" s="963"/>
      <c r="D193" s="963"/>
      <c r="E193" s="963"/>
      <c r="F193" s="956"/>
      <c r="G193" s="962"/>
      <c r="H193" s="962"/>
      <c r="I193" s="944"/>
      <c r="J193" s="943"/>
      <c r="K193" s="943"/>
      <c r="L193" s="688" t="e">
        <f ca="1">mergeValue(A193)</f>
        <v>#NAME?</v>
      </c>
      <c r="M193" s="610" t="s">
        <v>19</v>
      </c>
      <c r="N193" s="1385"/>
      <c r="O193" s="1386"/>
      <c r="P193" s="1386"/>
      <c r="Q193" s="1386"/>
      <c r="R193" s="1386"/>
      <c r="S193" s="1386"/>
      <c r="T193" s="1386"/>
      <c r="U193" s="1386"/>
      <c r="V193" s="1386"/>
      <c r="W193" s="1386"/>
      <c r="X193" s="1386"/>
      <c r="Y193" s="1386"/>
      <c r="Z193" s="1386"/>
      <c r="AA193" s="1386"/>
      <c r="AB193" s="1386"/>
      <c r="AC193" s="1386"/>
      <c r="AD193" s="1386"/>
      <c r="AE193" s="1386"/>
      <c r="AF193" s="1387"/>
      <c r="AG193" s="1097" t="s">
        <v>718</v>
      </c>
      <c r="AH193" s="683"/>
      <c r="AI193" s="683"/>
      <c r="AJ193" s="683"/>
      <c r="AK193" s="683"/>
      <c r="AL193" s="683"/>
      <c r="AM193" s="683"/>
      <c r="AN193" s="683"/>
      <c r="AO193" s="683"/>
      <c r="AP193" s="683"/>
      <c r="AQ193" s="683"/>
      <c r="AR193" s="683"/>
    </row>
    <row r="194" spans="1:46" s="651" customFormat="1" ht="22.5">
      <c r="A194" s="1279"/>
      <c r="B194" s="1279">
        <v>1</v>
      </c>
      <c r="C194" s="963"/>
      <c r="D194" s="963"/>
      <c r="E194" s="963"/>
      <c r="F194" s="956"/>
      <c r="G194" s="965"/>
      <c r="H194" s="966"/>
      <c r="I194" s="945"/>
      <c r="J194" s="940"/>
      <c r="K194" s="938"/>
      <c r="L194" s="688" t="e">
        <f ca="1">mergeValue(A194) &amp;"."&amp; mergeValue(B194)</f>
        <v>#NAME?</v>
      </c>
      <c r="M194" s="658" t="s">
        <v>15</v>
      </c>
      <c r="N194" s="1388"/>
      <c r="O194" s="1389"/>
      <c r="P194" s="1389"/>
      <c r="Q194" s="1389"/>
      <c r="R194" s="1389"/>
      <c r="S194" s="1389"/>
      <c r="T194" s="1389"/>
      <c r="U194" s="1389"/>
      <c r="V194" s="1389"/>
      <c r="W194" s="1389"/>
      <c r="X194" s="1389"/>
      <c r="Y194" s="1389"/>
      <c r="Z194" s="1389"/>
      <c r="AA194" s="1389"/>
      <c r="AB194" s="1389"/>
      <c r="AC194" s="1389"/>
      <c r="AD194" s="1389"/>
      <c r="AE194" s="1389"/>
      <c r="AF194" s="1390"/>
      <c r="AG194" s="1097" t="s">
        <v>459</v>
      </c>
      <c r="AH194" s="683"/>
      <c r="AI194" s="683"/>
      <c r="AJ194" s="683"/>
      <c r="AK194" s="683"/>
      <c r="AL194" s="683"/>
      <c r="AM194" s="683"/>
      <c r="AN194" s="683"/>
      <c r="AO194" s="683"/>
      <c r="AP194" s="683"/>
      <c r="AQ194" s="683"/>
      <c r="AR194" s="683"/>
    </row>
    <row r="195" spans="1:46" s="651" customFormat="1" ht="22.5">
      <c r="A195" s="1279"/>
      <c r="B195" s="1279"/>
      <c r="C195" s="1279">
        <v>1</v>
      </c>
      <c r="D195" s="963"/>
      <c r="E195" s="963"/>
      <c r="F195" s="956"/>
      <c r="G195" s="965"/>
      <c r="H195" s="966"/>
      <c r="I195" s="945"/>
      <c r="J195" s="940"/>
      <c r="K195" s="938"/>
      <c r="L195" s="688" t="e">
        <f ca="1">mergeValue(A195) &amp;"."&amp; mergeValue(B195)&amp;"."&amp; mergeValue(C195)</f>
        <v>#NAME?</v>
      </c>
      <c r="M195" s="659" t="s">
        <v>7</v>
      </c>
      <c r="N195" s="1388"/>
      <c r="O195" s="1389"/>
      <c r="P195" s="1389"/>
      <c r="Q195" s="1389"/>
      <c r="R195" s="1389"/>
      <c r="S195" s="1389"/>
      <c r="T195" s="1389"/>
      <c r="U195" s="1389"/>
      <c r="V195" s="1389"/>
      <c r="W195" s="1389"/>
      <c r="X195" s="1389"/>
      <c r="Y195" s="1389"/>
      <c r="Z195" s="1389"/>
      <c r="AA195" s="1389"/>
      <c r="AB195" s="1389"/>
      <c r="AC195" s="1389"/>
      <c r="AD195" s="1389"/>
      <c r="AE195" s="1389"/>
      <c r="AF195" s="1390"/>
      <c r="AG195" s="1097" t="s">
        <v>600</v>
      </c>
      <c r="AH195" s="683"/>
      <c r="AI195" s="683"/>
      <c r="AJ195" s="683"/>
      <c r="AK195" s="683"/>
      <c r="AL195" s="683"/>
      <c r="AM195" s="683"/>
      <c r="AN195" s="683"/>
      <c r="AO195" s="683"/>
      <c r="AP195" s="683"/>
      <c r="AQ195" s="683"/>
      <c r="AR195" s="683"/>
    </row>
    <row r="196" spans="1:46" s="651" customFormat="1" ht="15" customHeight="1">
      <c r="A196" s="1279"/>
      <c r="B196" s="1279"/>
      <c r="C196" s="1279"/>
      <c r="D196" s="1279">
        <v>1</v>
      </c>
      <c r="E196" s="963"/>
      <c r="F196" s="956"/>
      <c r="G196" s="965"/>
      <c r="H196" s="966"/>
      <c r="I196" s="945"/>
      <c r="J196" s="940"/>
      <c r="K196" s="938"/>
      <c r="L196" s="688" t="e">
        <f ca="1">mergeValue(A196) &amp;"."&amp; mergeValue(B196)&amp;"."&amp; mergeValue(C196)&amp;"."&amp; mergeValue(D196)</f>
        <v>#NAME?</v>
      </c>
      <c r="M196" s="660" t="s">
        <v>21</v>
      </c>
      <c r="N196" s="1388"/>
      <c r="O196" s="1389"/>
      <c r="P196" s="1389"/>
      <c r="Q196" s="1389"/>
      <c r="R196" s="1389"/>
      <c r="S196" s="1389"/>
      <c r="T196" s="1389"/>
      <c r="U196" s="1389"/>
      <c r="V196" s="1389"/>
      <c r="W196" s="1389"/>
      <c r="X196" s="1389"/>
      <c r="Y196" s="1389"/>
      <c r="Z196" s="1389"/>
      <c r="AA196" s="1389"/>
      <c r="AB196" s="1389"/>
      <c r="AC196" s="1389"/>
      <c r="AD196" s="1389"/>
      <c r="AE196" s="1389"/>
      <c r="AF196" s="1390"/>
      <c r="AG196" s="1097" t="s">
        <v>623</v>
      </c>
      <c r="AH196" s="683"/>
      <c r="AI196" s="683"/>
      <c r="AJ196" s="683"/>
      <c r="AK196" s="683"/>
      <c r="AL196" s="683"/>
      <c r="AM196" s="683"/>
      <c r="AN196" s="683"/>
      <c r="AO196" s="683"/>
      <c r="AP196" s="683"/>
      <c r="AQ196" s="683"/>
      <c r="AR196" s="683"/>
    </row>
    <row r="197" spans="1:46" s="651" customFormat="1" ht="17.100000000000001" customHeight="1">
      <c r="A197" s="1279"/>
      <c r="B197" s="1279"/>
      <c r="C197" s="1279"/>
      <c r="D197" s="1279"/>
      <c r="E197" s="1279">
        <v>1</v>
      </c>
      <c r="F197" s="956"/>
      <c r="G197" s="965"/>
      <c r="H197" s="966"/>
      <c r="I197" s="967"/>
      <c r="J197" s="957"/>
      <c r="K197" s="1226"/>
      <c r="L197" s="1339" t="e">
        <f ca="1">mergeValue(A197) &amp;"."&amp; mergeValue(B197)&amp;"."&amp; mergeValue(C197)&amp;"."&amp; mergeValue(D197)&amp;"."&amp; mergeValue(E197)</f>
        <v>#NAME?</v>
      </c>
      <c r="M197" s="1340"/>
      <c r="N197" s="1287" t="s">
        <v>83</v>
      </c>
      <c r="O197" s="1346"/>
      <c r="P197" s="1344">
        <v>1</v>
      </c>
      <c r="Q197" s="1410"/>
      <c r="R197" s="1287" t="s">
        <v>83</v>
      </c>
      <c r="S197" s="1346"/>
      <c r="T197" s="1344">
        <v>1</v>
      </c>
      <c r="U197" s="1410"/>
      <c r="V197" s="1287" t="s">
        <v>83</v>
      </c>
      <c r="W197" s="666"/>
      <c r="X197" s="655">
        <v>1</v>
      </c>
      <c r="Y197" s="1042"/>
      <c r="Z197" s="638"/>
      <c r="AA197" s="638"/>
      <c r="AB197" s="1285"/>
      <c r="AC197" s="1287" t="s">
        <v>83</v>
      </c>
      <c r="AD197" s="1285"/>
      <c r="AE197" s="1287" t="s">
        <v>83</v>
      </c>
      <c r="AF197" s="680"/>
      <c r="AG197" s="1341" t="s">
        <v>622</v>
      </c>
      <c r="AH197" s="683" t="e">
        <f ca="1">strCheckDate(Z198:AF198)</f>
        <v>#NAME?</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79"/>
      <c r="B198" s="1279"/>
      <c r="C198" s="1279"/>
      <c r="D198" s="1279"/>
      <c r="E198" s="1279"/>
      <c r="F198" s="956"/>
      <c r="G198" s="965"/>
      <c r="H198" s="966"/>
      <c r="I198" s="967"/>
      <c r="J198" s="957"/>
      <c r="K198" s="1226"/>
      <c r="L198" s="1339"/>
      <c r="M198" s="1340"/>
      <c r="N198" s="1287"/>
      <c r="O198" s="1346"/>
      <c r="P198" s="1344"/>
      <c r="Q198" s="1410"/>
      <c r="R198" s="1287"/>
      <c r="S198" s="1346"/>
      <c r="T198" s="1344"/>
      <c r="U198" s="1410"/>
      <c r="V198" s="1287"/>
      <c r="W198" s="689"/>
      <c r="X198" s="670"/>
      <c r="Y198" s="670"/>
      <c r="Z198" s="672"/>
      <c r="AA198" s="572" t="str">
        <f>AB197 &amp; "-" &amp; AD197</f>
        <v>-</v>
      </c>
      <c r="AB198" s="1286"/>
      <c r="AC198" s="1287"/>
      <c r="AD198" s="1286"/>
      <c r="AE198" s="1287"/>
      <c r="AF198" s="639"/>
      <c r="AG198" s="1342"/>
      <c r="AH198" s="683"/>
      <c r="AI198" s="686"/>
      <c r="AJ198" s="686"/>
      <c r="AK198" s="686"/>
      <c r="AL198" s="686"/>
      <c r="AM198" s="686"/>
      <c r="AN198" s="686"/>
      <c r="AO198" s="683"/>
      <c r="AP198" s="683"/>
      <c r="AQ198" s="683"/>
      <c r="AR198" s="683"/>
    </row>
    <row r="199" spans="1:46" s="651" customFormat="1" ht="17.100000000000001" customHeight="1">
      <c r="A199" s="1279"/>
      <c r="B199" s="1279"/>
      <c r="C199" s="1279"/>
      <c r="D199" s="1279"/>
      <c r="E199" s="1279"/>
      <c r="F199" s="956"/>
      <c r="G199" s="965"/>
      <c r="H199" s="966"/>
      <c r="I199" s="967"/>
      <c r="J199" s="957"/>
      <c r="K199" s="1226"/>
      <c r="L199" s="1339"/>
      <c r="M199" s="1340"/>
      <c r="N199" s="1287"/>
      <c r="O199" s="1346"/>
      <c r="P199" s="1344"/>
      <c r="Q199" s="1410"/>
      <c r="R199" s="1287"/>
      <c r="S199" s="571"/>
      <c r="T199" s="664"/>
      <c r="U199" s="670"/>
      <c r="V199" s="671"/>
      <c r="W199" s="671"/>
      <c r="X199" s="671"/>
      <c r="Y199" s="671"/>
      <c r="Z199" s="672"/>
      <c r="AA199" s="672"/>
      <c r="AB199" s="673"/>
      <c r="AC199" s="669"/>
      <c r="AD199" s="669"/>
      <c r="AE199" s="673"/>
      <c r="AF199" s="669"/>
      <c r="AG199" s="1342"/>
      <c r="AH199" s="683"/>
      <c r="AI199" s="686"/>
      <c r="AJ199" s="686"/>
      <c r="AK199" s="686"/>
      <c r="AL199" s="686"/>
      <c r="AM199" s="686"/>
      <c r="AN199" s="686"/>
      <c r="AO199" s="683"/>
      <c r="AP199" s="683"/>
      <c r="AQ199" s="683"/>
      <c r="AR199" s="683"/>
    </row>
    <row r="200" spans="1:46" s="651" customFormat="1" ht="17.100000000000001" customHeight="1">
      <c r="A200" s="1279"/>
      <c r="B200" s="1279"/>
      <c r="C200" s="1279"/>
      <c r="D200" s="1279"/>
      <c r="E200" s="1279"/>
      <c r="F200" s="956"/>
      <c r="G200" s="965"/>
      <c r="H200" s="966"/>
      <c r="I200" s="967"/>
      <c r="J200" s="957"/>
      <c r="K200" s="1226"/>
      <c r="L200" s="1339"/>
      <c r="M200" s="1340"/>
      <c r="N200" s="1287"/>
      <c r="O200" s="674"/>
      <c r="P200" s="676"/>
      <c r="Q200" s="675"/>
      <c r="R200" s="671"/>
      <c r="S200" s="671"/>
      <c r="T200" s="671"/>
      <c r="U200" s="671"/>
      <c r="V200" s="671"/>
      <c r="W200" s="671"/>
      <c r="X200" s="671"/>
      <c r="Y200" s="671"/>
      <c r="Z200" s="672"/>
      <c r="AA200" s="672"/>
      <c r="AB200" s="673"/>
      <c r="AC200" s="669"/>
      <c r="AD200" s="669"/>
      <c r="AE200" s="673"/>
      <c r="AF200" s="669"/>
      <c r="AG200" s="1342"/>
      <c r="AH200" s="683"/>
      <c r="AI200" s="686"/>
      <c r="AJ200" s="686"/>
      <c r="AK200" s="686"/>
      <c r="AL200" s="686"/>
      <c r="AM200" s="686"/>
      <c r="AN200" s="686"/>
      <c r="AO200" s="683"/>
      <c r="AP200" s="683"/>
      <c r="AQ200" s="683"/>
      <c r="AR200" s="683"/>
    </row>
    <row r="201" spans="1:46" s="650" customFormat="1" ht="15" customHeight="1">
      <c r="A201" s="1279"/>
      <c r="B201" s="1279"/>
      <c r="C201" s="1279"/>
      <c r="D201" s="1279"/>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3"/>
      <c r="AH201" s="685"/>
      <c r="AI201" s="685"/>
      <c r="AJ201" s="687"/>
      <c r="AK201" s="687"/>
      <c r="AL201" s="687"/>
      <c r="AM201" s="687"/>
      <c r="AN201" s="687"/>
      <c r="AO201" s="685"/>
      <c r="AP201" s="685"/>
      <c r="AQ201" s="685"/>
      <c r="AR201" s="685"/>
    </row>
    <row r="202" spans="1:46" s="650" customFormat="1" ht="15" customHeight="1">
      <c r="A202" s="1279"/>
      <c r="B202" s="1279"/>
      <c r="C202" s="1279"/>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79"/>
      <c r="B203" s="1279"/>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79"/>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1"/>
      <c r="R207" s="150"/>
      <c r="S207" s="150"/>
      <c r="T207" s="150"/>
      <c r="U207" s="1281"/>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1"/>
      <c r="R208" s="150"/>
      <c r="S208" s="150"/>
      <c r="T208" s="150"/>
      <c r="U208" s="1281"/>
      <c r="V208" s="150"/>
      <c r="W208" s="150"/>
      <c r="X208" s="150"/>
      <c r="Y208" s="150"/>
      <c r="Z208" s="150"/>
      <c r="AA208" s="150"/>
      <c r="AB208" s="150"/>
      <c r="AC208" s="150"/>
    </row>
    <row r="209" spans="1:83" ht="15" customHeight="1">
      <c r="G209" s="149"/>
      <c r="H209" s="150"/>
      <c r="I209" s="150"/>
      <c r="J209" s="80"/>
      <c r="K209" s="150"/>
      <c r="L209" s="150"/>
      <c r="M209" s="150"/>
      <c r="N209" s="150"/>
      <c r="O209" s="150"/>
      <c r="Q209" s="1281"/>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1" t="s">
        <v>84</v>
      </c>
      <c r="O211" s="1346"/>
      <c r="P211" s="1344">
        <v>1</v>
      </c>
      <c r="Q211" s="1380"/>
      <c r="R211" s="1287" t="s">
        <v>83</v>
      </c>
      <c r="S211" s="1383"/>
      <c r="T211" s="1412">
        <v>1</v>
      </c>
      <c r="U211" s="1282"/>
      <c r="V211" s="1287"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1"/>
      <c r="O212" s="1346"/>
      <c r="P212" s="1344"/>
      <c r="Q212" s="1380"/>
      <c r="R212" s="1287"/>
      <c r="S212" s="1384"/>
      <c r="T212" s="1413"/>
      <c r="U212" s="1282"/>
      <c r="V212" s="1287"/>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1"/>
      <c r="O213" s="1346"/>
      <c r="P213" s="1344"/>
      <c r="Q213" s="1380"/>
      <c r="R213" s="1287"/>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87"/>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79">
        <v>1</v>
      </c>
      <c r="B220" s="831"/>
      <c r="C220" s="831"/>
      <c r="D220" s="831"/>
      <c r="E220" s="832"/>
      <c r="F220" s="833"/>
      <c r="G220" s="833"/>
      <c r="H220" s="833"/>
      <c r="I220" s="834"/>
      <c r="J220" s="829"/>
      <c r="K220" s="836"/>
      <c r="L220" s="744" t="e">
        <f ca="1">mergeValue(A220)</f>
        <v>#NAME?</v>
      </c>
      <c r="M220" s="610" t="s">
        <v>19</v>
      </c>
      <c r="N220" s="615"/>
      <c r="O220" s="1377"/>
      <c r="P220" s="1378"/>
      <c r="Q220" s="1378"/>
      <c r="R220" s="1378"/>
      <c r="S220" s="1378"/>
      <c r="T220" s="1378"/>
      <c r="U220" s="1378"/>
      <c r="V220" s="1379"/>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79"/>
      <c r="B221" s="1279">
        <v>1</v>
      </c>
      <c r="C221" s="831"/>
      <c r="D221" s="831"/>
      <c r="E221" s="833"/>
      <c r="F221" s="833"/>
      <c r="G221" s="833"/>
      <c r="H221" s="833"/>
      <c r="I221" s="828"/>
      <c r="J221" s="827"/>
      <c r="K221" s="830"/>
      <c r="L221" s="744" t="e">
        <f ca="1">mergeValue(A221) &amp;"."&amp; mergeValue(B221)</f>
        <v>#NAME?</v>
      </c>
      <c r="M221" s="658" t="s">
        <v>15</v>
      </c>
      <c r="N221" s="615"/>
      <c r="O221" s="1377"/>
      <c r="P221" s="1378"/>
      <c r="Q221" s="1378"/>
      <c r="R221" s="1378"/>
      <c r="S221" s="1378"/>
      <c r="T221" s="1378"/>
      <c r="U221" s="1378"/>
      <c r="V221" s="1379"/>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79"/>
      <c r="B222" s="1279"/>
      <c r="C222" s="1279">
        <v>1</v>
      </c>
      <c r="D222" s="831"/>
      <c r="E222" s="833"/>
      <c r="F222" s="833"/>
      <c r="G222" s="833"/>
      <c r="H222" s="833"/>
      <c r="I222" s="835"/>
      <c r="J222" s="827"/>
      <c r="K222" s="830"/>
      <c r="L222" s="744" t="e">
        <f ca="1">mergeValue(A222) &amp;"."&amp; mergeValue(B222)&amp;"."&amp; mergeValue(C222)</f>
        <v>#NAME?</v>
      </c>
      <c r="M222" s="659" t="s">
        <v>7</v>
      </c>
      <c r="N222" s="615"/>
      <c r="O222" s="1377"/>
      <c r="P222" s="1378"/>
      <c r="Q222" s="1378"/>
      <c r="R222" s="1378"/>
      <c r="S222" s="1378"/>
      <c r="T222" s="1378"/>
      <c r="U222" s="1378"/>
      <c r="V222" s="1379"/>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79"/>
      <c r="B223" s="1279"/>
      <c r="C223" s="1279"/>
      <c r="D223" s="1279">
        <v>1</v>
      </c>
      <c r="E223" s="833"/>
      <c r="F223" s="833"/>
      <c r="G223" s="833"/>
      <c r="H223" s="833"/>
      <c r="I223" s="835"/>
      <c r="J223" s="827"/>
      <c r="K223" s="830"/>
      <c r="L223" s="744" t="e">
        <f ca="1">mergeValue(A223) &amp;"."&amp; mergeValue(B223)&amp;"."&amp; mergeValue(C223)&amp;"."&amp; mergeValue(D223)</f>
        <v>#NAME?</v>
      </c>
      <c r="M223" s="660" t="s">
        <v>21</v>
      </c>
      <c r="N223" s="615"/>
      <c r="O223" s="1377"/>
      <c r="P223" s="1378"/>
      <c r="Q223" s="1378"/>
      <c r="R223" s="1378"/>
      <c r="S223" s="1378"/>
      <c r="T223" s="1378"/>
      <c r="U223" s="1378"/>
      <c r="V223" s="1379"/>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79"/>
      <c r="B224" s="1279"/>
      <c r="C224" s="1279"/>
      <c r="D224" s="1279"/>
      <c r="E224" s="1279">
        <v>1</v>
      </c>
      <c r="F224" s="833"/>
      <c r="G224" s="833"/>
      <c r="H224" s="831">
        <v>1</v>
      </c>
      <c r="I224" s="1279">
        <v>1</v>
      </c>
      <c r="J224" s="833"/>
      <c r="K224" s="838"/>
      <c r="L224" s="744" t="e">
        <f ca="1">mergeValue(A224) &amp;"."&amp; mergeValue(B224)&amp;"."&amp; mergeValue(C224)&amp;"."&amp; mergeValue(D224)&amp;"."&amp; mergeValue(E224)</f>
        <v>#NAME?</v>
      </c>
      <c r="M224" s="524" t="s">
        <v>8</v>
      </c>
      <c r="N224" s="615"/>
      <c r="O224" s="1282"/>
      <c r="P224" s="1283"/>
      <c r="Q224" s="1283"/>
      <c r="R224" s="1283"/>
      <c r="S224" s="1283"/>
      <c r="T224" s="1283"/>
      <c r="U224" s="1283"/>
      <c r="V224" s="1284"/>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43" s="751" customFormat="1" ht="33.75">
      <c r="A225" s="1279"/>
      <c r="B225" s="1279"/>
      <c r="C225" s="1279"/>
      <c r="D225" s="1279"/>
      <c r="E225" s="1279"/>
      <c r="F225" s="1279">
        <v>1</v>
      </c>
      <c r="G225" s="831"/>
      <c r="H225" s="831"/>
      <c r="I225" s="1279"/>
      <c r="J225" s="1279">
        <v>1</v>
      </c>
      <c r="K225" s="839"/>
      <c r="L225" s="744" t="e">
        <f ca="1">mergeValue(A225) &amp;"."&amp; mergeValue(B225)&amp;"."&amp; mergeValue(C225)&amp;"."&amp; mergeValue(D225)&amp;"."&amp; mergeValue(E225)&amp;"."&amp; mergeValue(F225)</f>
        <v>#NAME?</v>
      </c>
      <c r="M225" s="525" t="s">
        <v>9</v>
      </c>
      <c r="N225" s="615"/>
      <c r="O225" s="1282"/>
      <c r="P225" s="1283"/>
      <c r="Q225" s="1283"/>
      <c r="R225" s="1283"/>
      <c r="S225" s="1283"/>
      <c r="T225" s="1283"/>
      <c r="U225" s="1283"/>
      <c r="V225" s="1284"/>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43" s="751" customFormat="1" ht="122.1" customHeight="1">
      <c r="A226" s="1279"/>
      <c r="B226" s="1279"/>
      <c r="C226" s="1279"/>
      <c r="D226" s="1279"/>
      <c r="E226" s="1279"/>
      <c r="F226" s="1279"/>
      <c r="G226" s="831">
        <v>1</v>
      </c>
      <c r="H226" s="831"/>
      <c r="I226" s="1279"/>
      <c r="J226" s="1279"/>
      <c r="K226" s="839">
        <v>1</v>
      </c>
      <c r="L226" s="744" t="e">
        <f ca="1">mergeValue(A226) &amp;"."&amp; mergeValue(B226)&amp;"."&amp; mergeValue(C226)&amp;"."&amp; mergeValue(D226)&amp;"."&amp; mergeValue(E226)&amp;"."&amp; mergeValue(F226)&amp;"."&amp; mergeValue(G226)</f>
        <v>#NAME?</v>
      </c>
      <c r="M226" s="1016"/>
      <c r="N226" s="615"/>
      <c r="O226" s="726"/>
      <c r="P226" s="726"/>
      <c r="Q226" s="726"/>
      <c r="R226" s="1286"/>
      <c r="S226" s="1287" t="s">
        <v>83</v>
      </c>
      <c r="T226" s="1286"/>
      <c r="U226" s="1287" t="s">
        <v>83</v>
      </c>
      <c r="V226" s="726"/>
      <c r="W226" s="1297" t="s">
        <v>721</v>
      </c>
      <c r="X226" s="759" t="e">
        <f ca="1">strCheckDate(O227:V227)</f>
        <v>#NAME?</v>
      </c>
      <c r="Y226" s="777"/>
      <c r="Z226" s="777" t="str">
        <f t="shared" si="3"/>
        <v/>
      </c>
      <c r="AA226" s="777"/>
      <c r="AB226" s="777"/>
      <c r="AC226" s="777"/>
      <c r="AD226" s="759"/>
      <c r="AE226" s="759"/>
      <c r="AF226" s="759"/>
      <c r="AG226" s="759"/>
      <c r="AH226" s="759"/>
      <c r="AI226" s="759"/>
      <c r="AJ226" s="759"/>
    </row>
    <row r="227" spans="1:43" s="751" customFormat="1" ht="14.25" hidden="1" customHeight="1">
      <c r="A227" s="1279"/>
      <c r="B227" s="1279"/>
      <c r="C227" s="1279"/>
      <c r="D227" s="1279"/>
      <c r="E227" s="1279"/>
      <c r="F227" s="1279"/>
      <c r="G227" s="831"/>
      <c r="H227" s="831"/>
      <c r="I227" s="1279"/>
      <c r="J227" s="1279"/>
      <c r="K227" s="839"/>
      <c r="L227" s="752"/>
      <c r="M227" s="615"/>
      <c r="N227" s="615"/>
      <c r="O227" s="726"/>
      <c r="P227" s="726"/>
      <c r="Q227" s="732" t="str">
        <f>R226 &amp; "-" &amp; T226</f>
        <v>-</v>
      </c>
      <c r="R227" s="1286"/>
      <c r="S227" s="1287"/>
      <c r="T227" s="1286"/>
      <c r="U227" s="1287"/>
      <c r="V227" s="726"/>
      <c r="W227" s="1298"/>
      <c r="X227" s="759"/>
      <c r="Y227" s="777"/>
      <c r="Z227" s="777" t="str">
        <f t="shared" si="3"/>
        <v/>
      </c>
      <c r="AA227" s="777"/>
      <c r="AB227" s="777"/>
      <c r="AC227" s="777"/>
      <c r="AD227" s="759"/>
      <c r="AE227" s="759"/>
      <c r="AF227" s="759"/>
      <c r="AG227" s="759"/>
      <c r="AH227" s="759"/>
      <c r="AI227" s="759"/>
      <c r="AJ227" s="759"/>
    </row>
    <row r="228" spans="1:43" s="751" customFormat="1" ht="15" customHeight="1">
      <c r="A228" s="1279"/>
      <c r="B228" s="1279"/>
      <c r="C228" s="1279"/>
      <c r="D228" s="1279"/>
      <c r="E228" s="1279"/>
      <c r="F228" s="1279"/>
      <c r="G228" s="833"/>
      <c r="H228" s="831"/>
      <c r="I228" s="1279"/>
      <c r="J228" s="1279"/>
      <c r="K228" s="838"/>
      <c r="L228" s="654"/>
      <c r="M228" s="527" t="s">
        <v>24</v>
      </c>
      <c r="N228" s="728"/>
      <c r="O228" s="728"/>
      <c r="P228" s="728"/>
      <c r="Q228" s="728"/>
      <c r="R228" s="728"/>
      <c r="S228" s="728"/>
      <c r="T228" s="728"/>
      <c r="U228" s="728"/>
      <c r="V228" s="725"/>
      <c r="W228" s="1299"/>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43" s="751" customFormat="1" ht="15" customHeight="1">
      <c r="A229" s="1279"/>
      <c r="B229" s="1279"/>
      <c r="C229" s="1279"/>
      <c r="D229" s="1279"/>
      <c r="E229" s="1279"/>
      <c r="F229" s="833"/>
      <c r="G229" s="833"/>
      <c r="H229" s="831"/>
      <c r="I229" s="1279"/>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43" s="751" customFormat="1" ht="15" customHeight="1">
      <c r="A230" s="1279"/>
      <c r="B230" s="1279"/>
      <c r="C230" s="1279"/>
      <c r="D230" s="1279"/>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43" s="751" customFormat="1" ht="15" customHeight="1">
      <c r="A231" s="1279"/>
      <c r="B231" s="1279"/>
      <c r="C231" s="1279"/>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43" s="751" customFormat="1" ht="15" customHeight="1">
      <c r="A232" s="1279"/>
      <c r="B232" s="1279"/>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43" s="751" customFormat="1" ht="15" customHeight="1">
      <c r="A233" s="1279"/>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43"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43" s="937" customFormat="1" ht="18.75" customHeight="1">
      <c r="X235" s="958"/>
      <c r="Y235" s="958"/>
      <c r="Z235" s="958"/>
      <c r="AA235" s="958"/>
      <c r="AB235" s="958"/>
      <c r="AC235" s="958"/>
      <c r="AD235" s="958"/>
      <c r="AE235" s="958"/>
      <c r="AF235" s="958"/>
      <c r="AG235" s="958"/>
      <c r="AH235" s="958"/>
      <c r="AI235" s="958"/>
      <c r="AJ235" s="958"/>
    </row>
    <row r="236" spans="1:43"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43"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43" s="938" customFormat="1" ht="22.5">
      <c r="A238" s="1279">
        <v>1</v>
      </c>
      <c r="B238" s="963"/>
      <c r="C238" s="963"/>
      <c r="D238" s="963"/>
      <c r="E238" s="929"/>
      <c r="F238" s="974"/>
      <c r="G238" s="974"/>
      <c r="H238" s="974"/>
      <c r="I238" s="931"/>
      <c r="J238" s="927"/>
      <c r="K238" s="911"/>
      <c r="L238" s="978" t="e">
        <f ca="1">mergeValue(A238)</f>
        <v>#NAME?</v>
      </c>
      <c r="M238" s="610" t="s">
        <v>19</v>
      </c>
      <c r="N238" s="615"/>
      <c r="O238" s="1377"/>
      <c r="P238" s="1378"/>
      <c r="Q238" s="1378"/>
      <c r="R238" s="1378"/>
      <c r="S238" s="1378"/>
      <c r="T238" s="1378"/>
      <c r="U238" s="1378"/>
      <c r="V238" s="1378"/>
      <c r="W238" s="1378"/>
      <c r="X238" s="1378"/>
      <c r="Y238" s="1378"/>
      <c r="Z238" s="1378"/>
      <c r="AA238" s="1378"/>
      <c r="AB238" s="1378"/>
      <c r="AC238" s="1379"/>
      <c r="AD238" s="1129" t="s">
        <v>718</v>
      </c>
      <c r="AE238" s="956"/>
      <c r="AF238" s="777"/>
      <c r="AG238" s="777" t="str">
        <f t="shared" ref="AG238:AG251" si="4">IF(M238="","",M238 )</f>
        <v>Наименование тарифа</v>
      </c>
      <c r="AH238" s="777"/>
      <c r="AI238" s="777"/>
      <c r="AJ238" s="777"/>
      <c r="AK238" s="956"/>
      <c r="AL238" s="956"/>
      <c r="AM238" s="956"/>
      <c r="AN238" s="956"/>
      <c r="AO238" s="956"/>
      <c r="AP238" s="956"/>
      <c r="AQ238" s="956"/>
    </row>
    <row r="239" spans="1:43" s="938" customFormat="1" ht="22.5">
      <c r="A239" s="1279"/>
      <c r="B239" s="1279">
        <v>1</v>
      </c>
      <c r="C239" s="963"/>
      <c r="D239" s="963"/>
      <c r="E239" s="974"/>
      <c r="F239" s="974"/>
      <c r="G239" s="974"/>
      <c r="H239" s="974"/>
      <c r="I239" s="969"/>
      <c r="J239" s="902"/>
      <c r="K239" s="905"/>
      <c r="L239" s="978" t="e">
        <f ca="1">mergeValue(A239) &amp;"."&amp; mergeValue(B239)</f>
        <v>#NAME?</v>
      </c>
      <c r="M239" s="658" t="s">
        <v>15</v>
      </c>
      <c r="N239" s="615"/>
      <c r="O239" s="1377"/>
      <c r="P239" s="1378"/>
      <c r="Q239" s="1378"/>
      <c r="R239" s="1378"/>
      <c r="S239" s="1378"/>
      <c r="T239" s="1378"/>
      <c r="U239" s="1378"/>
      <c r="V239" s="1378"/>
      <c r="W239" s="1378"/>
      <c r="X239" s="1378"/>
      <c r="Y239" s="1378"/>
      <c r="Z239" s="1378"/>
      <c r="AA239" s="1378"/>
      <c r="AB239" s="1378"/>
      <c r="AC239" s="1379"/>
      <c r="AD239" s="1129" t="s">
        <v>459</v>
      </c>
      <c r="AE239" s="956"/>
      <c r="AF239" s="777"/>
      <c r="AG239" s="777" t="str">
        <f t="shared" si="4"/>
        <v>Территория действия тарифа</v>
      </c>
      <c r="AH239" s="777"/>
      <c r="AI239" s="777"/>
      <c r="AJ239" s="777"/>
      <c r="AK239" s="956"/>
      <c r="AL239" s="956"/>
      <c r="AM239" s="956"/>
      <c r="AN239" s="956"/>
      <c r="AO239" s="956"/>
      <c r="AP239" s="956"/>
      <c r="AQ239" s="956"/>
    </row>
    <row r="240" spans="1:43" s="938" customFormat="1" ht="22.5">
      <c r="A240" s="1279"/>
      <c r="B240" s="1279"/>
      <c r="C240" s="1279">
        <v>1</v>
      </c>
      <c r="D240" s="963"/>
      <c r="E240" s="974"/>
      <c r="F240" s="974"/>
      <c r="G240" s="974"/>
      <c r="H240" s="974"/>
      <c r="I240" s="910"/>
      <c r="J240" s="902"/>
      <c r="K240" s="905"/>
      <c r="L240" s="978" t="e">
        <f ca="1">mergeValue(A240) &amp;"."&amp; mergeValue(B240)&amp;"."&amp; mergeValue(C240)</f>
        <v>#NAME?</v>
      </c>
      <c r="M240" s="659" t="s">
        <v>7</v>
      </c>
      <c r="N240" s="615"/>
      <c r="O240" s="1377"/>
      <c r="P240" s="1378"/>
      <c r="Q240" s="1378"/>
      <c r="R240" s="1378"/>
      <c r="S240" s="1378"/>
      <c r="T240" s="1378"/>
      <c r="U240" s="1378"/>
      <c r="V240" s="1378"/>
      <c r="W240" s="1378"/>
      <c r="X240" s="1378"/>
      <c r="Y240" s="1378"/>
      <c r="Z240" s="1378"/>
      <c r="AA240" s="1378"/>
      <c r="AB240" s="1378"/>
      <c r="AC240" s="1379"/>
      <c r="AD240" s="1129" t="s">
        <v>600</v>
      </c>
      <c r="AE240" s="956"/>
      <c r="AF240" s="777"/>
      <c r="AG240" s="777" t="str">
        <f t="shared" si="4"/>
        <v xml:space="preserve">Наименование системы теплоснабжения </v>
      </c>
      <c r="AH240" s="777"/>
      <c r="AI240" s="777"/>
      <c r="AJ240" s="777"/>
      <c r="AK240" s="956"/>
      <c r="AL240" s="956"/>
      <c r="AM240" s="956"/>
      <c r="AN240" s="956"/>
      <c r="AO240" s="956"/>
      <c r="AP240" s="956"/>
      <c r="AQ240" s="956"/>
    </row>
    <row r="241" spans="1:43" s="938" customFormat="1" ht="22.5">
      <c r="A241" s="1279"/>
      <c r="B241" s="1279"/>
      <c r="C241" s="1279"/>
      <c r="D241" s="1279">
        <v>1</v>
      </c>
      <c r="E241" s="974"/>
      <c r="F241" s="974"/>
      <c r="G241" s="974"/>
      <c r="H241" s="974"/>
      <c r="I241" s="910"/>
      <c r="J241" s="902"/>
      <c r="K241" s="905"/>
      <c r="L241" s="978" t="e">
        <f ca="1">mergeValue(A241) &amp;"."&amp; mergeValue(B241)&amp;"."&amp; mergeValue(C241)&amp;"."&amp; mergeValue(D241)</f>
        <v>#NAME?</v>
      </c>
      <c r="M241" s="660" t="s">
        <v>21</v>
      </c>
      <c r="N241" s="615"/>
      <c r="O241" s="1377"/>
      <c r="P241" s="1378"/>
      <c r="Q241" s="1378"/>
      <c r="R241" s="1378"/>
      <c r="S241" s="1378"/>
      <c r="T241" s="1378"/>
      <c r="U241" s="1378"/>
      <c r="V241" s="1378"/>
      <c r="W241" s="1378"/>
      <c r="X241" s="1378"/>
      <c r="Y241" s="1378"/>
      <c r="Z241" s="1378"/>
      <c r="AA241" s="1378"/>
      <c r="AB241" s="1378"/>
      <c r="AC241" s="1379"/>
      <c r="AD241" s="1129" t="s">
        <v>601</v>
      </c>
      <c r="AE241" s="956"/>
      <c r="AF241" s="777"/>
      <c r="AG241" s="777" t="str">
        <f t="shared" si="4"/>
        <v xml:space="preserve">Источник тепловой энергии  </v>
      </c>
      <c r="AH241" s="777"/>
      <c r="AI241" s="777"/>
      <c r="AJ241" s="777"/>
      <c r="AK241" s="956"/>
      <c r="AL241" s="956"/>
      <c r="AM241" s="956"/>
      <c r="AN241" s="956"/>
      <c r="AO241" s="956"/>
      <c r="AP241" s="956"/>
      <c r="AQ241" s="956"/>
    </row>
    <row r="242" spans="1:43" s="938" customFormat="1" ht="78.75">
      <c r="A242" s="1279"/>
      <c r="B242" s="1279"/>
      <c r="C242" s="1279"/>
      <c r="D242" s="1279"/>
      <c r="E242" s="1279">
        <v>1</v>
      </c>
      <c r="F242" s="974"/>
      <c r="G242" s="974"/>
      <c r="H242" s="963">
        <v>1</v>
      </c>
      <c r="I242" s="1279">
        <v>1</v>
      </c>
      <c r="J242" s="974"/>
      <c r="K242" s="913"/>
      <c r="L242" s="978" t="e">
        <f ca="1">mergeValue(A242) &amp;"."&amp; mergeValue(B242)&amp;"."&amp; mergeValue(C242)&amp;"."&amp; mergeValue(D242)&amp;"."&amp; mergeValue(E242)</f>
        <v>#NAME?</v>
      </c>
      <c r="M242" s="524" t="s">
        <v>8</v>
      </c>
      <c r="N242" s="615"/>
      <c r="O242" s="1282"/>
      <c r="P242" s="1283"/>
      <c r="Q242" s="1283"/>
      <c r="R242" s="1283"/>
      <c r="S242" s="1283"/>
      <c r="T242" s="1283"/>
      <c r="U242" s="1283"/>
      <c r="V242" s="1283"/>
      <c r="W242" s="1283"/>
      <c r="X242" s="1283"/>
      <c r="Y242" s="1283"/>
      <c r="Z242" s="1283"/>
      <c r="AA242" s="1283"/>
      <c r="AB242" s="1283"/>
      <c r="AC242" s="1284"/>
      <c r="AD242" s="1129" t="s">
        <v>719</v>
      </c>
      <c r="AE242" s="956"/>
      <c r="AF242" s="777"/>
      <c r="AG242" s="777" t="str">
        <f t="shared" si="4"/>
        <v>Схема подключения теплопотребляющей установки к коллектору источника тепловой энергии</v>
      </c>
      <c r="AH242" s="777"/>
      <c r="AI242" s="777"/>
      <c r="AJ242" s="777"/>
      <c r="AK242" s="956"/>
      <c r="AL242" s="956"/>
      <c r="AM242" s="956"/>
      <c r="AN242" s="956"/>
      <c r="AO242" s="956"/>
      <c r="AP242" s="956"/>
      <c r="AQ242" s="956"/>
    </row>
    <row r="243" spans="1:43" s="938" customFormat="1" ht="33.75">
      <c r="A243" s="1279"/>
      <c r="B243" s="1279"/>
      <c r="C243" s="1279"/>
      <c r="D243" s="1279"/>
      <c r="E243" s="1279"/>
      <c r="F243" s="1279">
        <v>1</v>
      </c>
      <c r="G243" s="963"/>
      <c r="H243" s="963"/>
      <c r="I243" s="1279"/>
      <c r="J243" s="1279">
        <v>1</v>
      </c>
      <c r="K243" s="914"/>
      <c r="L243" s="978" t="e">
        <f ca="1">mergeValue(A243) &amp;"."&amp; mergeValue(B243)&amp;"."&amp; mergeValue(C243)&amp;"."&amp; mergeValue(D243)&amp;"."&amp; mergeValue(E243)&amp;"."&amp; mergeValue(F243)</f>
        <v>#NAME?</v>
      </c>
      <c r="M243" s="525" t="s">
        <v>9</v>
      </c>
      <c r="N243" s="615"/>
      <c r="O243" s="1282"/>
      <c r="P243" s="1283"/>
      <c r="Q243" s="1283"/>
      <c r="R243" s="1283"/>
      <c r="S243" s="1283"/>
      <c r="T243" s="1283"/>
      <c r="U243" s="1283"/>
      <c r="V243" s="1283"/>
      <c r="W243" s="1283"/>
      <c r="X243" s="1283"/>
      <c r="Y243" s="1283"/>
      <c r="Z243" s="1283"/>
      <c r="AA243" s="1283"/>
      <c r="AB243" s="1283"/>
      <c r="AC243" s="1284"/>
      <c r="AD243" s="1129" t="s">
        <v>720</v>
      </c>
      <c r="AE243" s="956"/>
      <c r="AF243" s="777"/>
      <c r="AG243" s="777" t="str">
        <f t="shared" si="4"/>
        <v>Группа потребителей</v>
      </c>
      <c r="AH243" s="777"/>
      <c r="AI243" s="777"/>
      <c r="AJ243" s="777"/>
      <c r="AK243" s="956"/>
      <c r="AL243" s="956"/>
      <c r="AM243" s="956"/>
      <c r="AN243" s="956"/>
      <c r="AO243" s="956"/>
      <c r="AP243" s="956"/>
      <c r="AQ243" s="956"/>
    </row>
    <row r="244" spans="1:43" s="938" customFormat="1" ht="122.1" customHeight="1">
      <c r="A244" s="1279"/>
      <c r="B244" s="1279"/>
      <c r="C244" s="1279"/>
      <c r="D244" s="1279"/>
      <c r="E244" s="1279"/>
      <c r="F244" s="1279"/>
      <c r="G244" s="963">
        <v>1</v>
      </c>
      <c r="H244" s="963"/>
      <c r="I244" s="1279"/>
      <c r="J244" s="1279"/>
      <c r="K244" s="914">
        <v>1</v>
      </c>
      <c r="L244" s="978" t="e">
        <f ca="1">mergeValue(A244) &amp;"."&amp; mergeValue(B244)&amp;"."&amp; mergeValue(C244)&amp;"."&amp; mergeValue(D244)&amp;"."&amp; mergeValue(E244)&amp;"."&amp; mergeValue(F244)&amp;"."&amp; mergeValue(G244)</f>
        <v>#NAME?</v>
      </c>
      <c r="M244" s="1016"/>
      <c r="N244" s="615"/>
      <c r="O244" s="649"/>
      <c r="P244" s="726"/>
      <c r="Q244" s="1040"/>
      <c r="R244" s="1286"/>
      <c r="S244" s="1287" t="s">
        <v>83</v>
      </c>
      <c r="T244" s="1286"/>
      <c r="U244" s="1287" t="s">
        <v>83</v>
      </c>
      <c r="V244" s="649"/>
      <c r="W244" s="726"/>
      <c r="X244" s="1040"/>
      <c r="Y244" s="1286"/>
      <c r="Z244" s="1287" t="s">
        <v>83</v>
      </c>
      <c r="AA244" s="1286"/>
      <c r="AB244" s="1287" t="s">
        <v>84</v>
      </c>
      <c r="AC244" s="726"/>
      <c r="AD244" s="1297" t="s">
        <v>721</v>
      </c>
      <c r="AE244" s="956" t="e">
        <f ca="1">strCheckDate(O245:AC245)</f>
        <v>#NAME?</v>
      </c>
      <c r="AF244" s="777"/>
      <c r="AG244" s="777" t="str">
        <f t="shared" si="4"/>
        <v/>
      </c>
      <c r="AH244" s="777"/>
      <c r="AI244" s="777"/>
      <c r="AJ244" s="777"/>
      <c r="AK244" s="956"/>
      <c r="AL244" s="956"/>
      <c r="AM244" s="956"/>
      <c r="AN244" s="956"/>
      <c r="AO244" s="956"/>
      <c r="AP244" s="956"/>
      <c r="AQ244" s="956"/>
    </row>
    <row r="245" spans="1:43" s="938" customFormat="1" ht="11.25" hidden="1" customHeight="1">
      <c r="A245" s="1279"/>
      <c r="B245" s="1279"/>
      <c r="C245" s="1279"/>
      <c r="D245" s="1279"/>
      <c r="E245" s="1279"/>
      <c r="F245" s="1279"/>
      <c r="G245" s="963"/>
      <c r="H245" s="963"/>
      <c r="I245" s="1279"/>
      <c r="J245" s="1279"/>
      <c r="K245" s="914"/>
      <c r="L245" s="752"/>
      <c r="M245" s="615"/>
      <c r="N245" s="615"/>
      <c r="O245" s="726"/>
      <c r="P245" s="726"/>
      <c r="Q245" s="732" t="str">
        <f>R244 &amp; "-" &amp; T244</f>
        <v>-</v>
      </c>
      <c r="R245" s="1286"/>
      <c r="S245" s="1287"/>
      <c r="T245" s="1286"/>
      <c r="U245" s="1287"/>
      <c r="V245" s="726"/>
      <c r="W245" s="726"/>
      <c r="X245" s="732" t="str">
        <f>Y244 &amp; "-" &amp; AA244</f>
        <v>-</v>
      </c>
      <c r="Y245" s="1286"/>
      <c r="Z245" s="1287"/>
      <c r="AA245" s="1286"/>
      <c r="AB245" s="1287"/>
      <c r="AC245" s="726"/>
      <c r="AD245" s="1298"/>
      <c r="AE245" s="956"/>
      <c r="AF245" s="777"/>
      <c r="AG245" s="777" t="str">
        <f t="shared" si="4"/>
        <v/>
      </c>
      <c r="AH245" s="777"/>
      <c r="AI245" s="777"/>
      <c r="AJ245" s="777"/>
      <c r="AK245" s="956"/>
      <c r="AL245" s="956"/>
      <c r="AM245" s="956"/>
      <c r="AN245" s="956"/>
      <c r="AO245" s="956"/>
      <c r="AP245" s="956"/>
      <c r="AQ245" s="956"/>
    </row>
    <row r="246" spans="1:43" s="938" customFormat="1" ht="15" customHeight="1">
      <c r="A246" s="1279"/>
      <c r="B246" s="1279"/>
      <c r="C246" s="1279"/>
      <c r="D246" s="1279"/>
      <c r="E246" s="1279"/>
      <c r="F246" s="1279"/>
      <c r="G246" s="974"/>
      <c r="H246" s="963"/>
      <c r="I246" s="1279"/>
      <c r="J246" s="1279"/>
      <c r="K246" s="913"/>
      <c r="L246" s="654"/>
      <c r="M246" s="527" t="s">
        <v>24</v>
      </c>
      <c r="N246" s="954"/>
      <c r="O246" s="954"/>
      <c r="P246" s="954"/>
      <c r="Q246" s="954"/>
      <c r="R246" s="954"/>
      <c r="S246" s="954"/>
      <c r="T246" s="954"/>
      <c r="U246" s="954"/>
      <c r="V246" s="954"/>
      <c r="W246" s="954"/>
      <c r="X246" s="954"/>
      <c r="Y246" s="954"/>
      <c r="Z246" s="954"/>
      <c r="AA246" s="954"/>
      <c r="AB246" s="954"/>
      <c r="AC246" s="725"/>
      <c r="AD246" s="1299"/>
      <c r="AE246" s="956"/>
      <c r="AF246" s="777"/>
      <c r="AG246" s="777" t="str">
        <f t="shared" si="4"/>
        <v>Добавить вид теплоносителя (параметры теплоносителя)</v>
      </c>
      <c r="AH246" s="777"/>
      <c r="AI246" s="777"/>
      <c r="AJ246" s="777"/>
      <c r="AK246" s="956"/>
      <c r="AL246" s="956"/>
      <c r="AM246" s="956"/>
      <c r="AN246" s="956"/>
      <c r="AO246" s="956"/>
      <c r="AP246" s="956"/>
      <c r="AQ246" s="956"/>
    </row>
    <row r="247" spans="1:43" s="938" customFormat="1" ht="15" customHeight="1">
      <c r="A247" s="1279"/>
      <c r="B247" s="1279"/>
      <c r="C247" s="1279"/>
      <c r="D247" s="1279"/>
      <c r="E247" s="1279"/>
      <c r="F247" s="974"/>
      <c r="G247" s="974"/>
      <c r="H247" s="963"/>
      <c r="I247" s="1279"/>
      <c r="J247" s="974"/>
      <c r="K247" s="913"/>
      <c r="L247" s="654"/>
      <c r="M247" s="526" t="s">
        <v>10</v>
      </c>
      <c r="N247" s="954"/>
      <c r="O247" s="954"/>
      <c r="P247" s="954"/>
      <c r="Q247" s="954"/>
      <c r="R247" s="954"/>
      <c r="S247" s="954"/>
      <c r="T247" s="954"/>
      <c r="U247" s="953"/>
      <c r="V247" s="954"/>
      <c r="W247" s="954"/>
      <c r="X247" s="954"/>
      <c r="Y247" s="954"/>
      <c r="Z247" s="954"/>
      <c r="AA247" s="954"/>
      <c r="AB247" s="953"/>
      <c r="AC247" s="954"/>
      <c r="AD247" s="634"/>
      <c r="AE247" s="956"/>
      <c r="AF247" s="777"/>
      <c r="AG247" s="777" t="str">
        <f t="shared" si="4"/>
        <v>Добавить группу потребителей</v>
      </c>
      <c r="AH247" s="777"/>
      <c r="AI247" s="777"/>
      <c r="AJ247" s="777"/>
      <c r="AK247" s="956"/>
      <c r="AL247" s="956"/>
      <c r="AM247" s="956"/>
      <c r="AN247" s="956"/>
      <c r="AO247" s="956"/>
      <c r="AP247" s="956"/>
      <c r="AQ247" s="956"/>
    </row>
    <row r="248" spans="1:43" s="938" customFormat="1" ht="15" customHeight="1">
      <c r="A248" s="1279"/>
      <c r="B248" s="1279"/>
      <c r="C248" s="1279"/>
      <c r="D248" s="1279"/>
      <c r="E248" s="912"/>
      <c r="F248" s="974"/>
      <c r="G248" s="974"/>
      <c r="H248" s="974"/>
      <c r="I248" s="927"/>
      <c r="J248" s="942"/>
      <c r="K248" s="911"/>
      <c r="L248" s="654"/>
      <c r="M248" s="949" t="s">
        <v>11</v>
      </c>
      <c r="N248" s="954"/>
      <c r="O248" s="954"/>
      <c r="P248" s="954"/>
      <c r="Q248" s="954"/>
      <c r="R248" s="954"/>
      <c r="S248" s="954"/>
      <c r="T248" s="954"/>
      <c r="U248" s="953"/>
      <c r="V248" s="954"/>
      <c r="W248" s="954"/>
      <c r="X248" s="954"/>
      <c r="Y248" s="954"/>
      <c r="Z248" s="954"/>
      <c r="AA248" s="954"/>
      <c r="AB248" s="953"/>
      <c r="AC248" s="954"/>
      <c r="AD248" s="634"/>
      <c r="AE248" s="956"/>
      <c r="AF248" s="777"/>
      <c r="AG248" s="777" t="str">
        <f t="shared" si="4"/>
        <v>Добавить схему подключения</v>
      </c>
      <c r="AH248" s="777"/>
      <c r="AI248" s="777"/>
      <c r="AJ248" s="777"/>
      <c r="AK248" s="956"/>
      <c r="AL248" s="956"/>
      <c r="AM248" s="956"/>
      <c r="AN248" s="956"/>
      <c r="AO248" s="956"/>
      <c r="AP248" s="956"/>
      <c r="AQ248" s="956"/>
    </row>
    <row r="249" spans="1:43" s="938" customFormat="1" ht="15" customHeight="1">
      <c r="A249" s="1279"/>
      <c r="B249" s="1279"/>
      <c r="C249" s="1279"/>
      <c r="D249" s="912"/>
      <c r="E249" s="912"/>
      <c r="F249" s="974"/>
      <c r="G249" s="974"/>
      <c r="H249" s="974"/>
      <c r="I249" s="927"/>
      <c r="J249" s="942"/>
      <c r="K249" s="911"/>
      <c r="L249" s="654"/>
      <c r="M249" s="948" t="s">
        <v>16</v>
      </c>
      <c r="N249" s="954"/>
      <c r="O249" s="954"/>
      <c r="P249" s="954"/>
      <c r="Q249" s="954"/>
      <c r="R249" s="954"/>
      <c r="S249" s="954"/>
      <c r="T249" s="954"/>
      <c r="U249" s="953"/>
      <c r="V249" s="954"/>
      <c r="W249" s="954"/>
      <c r="X249" s="954"/>
      <c r="Y249" s="954"/>
      <c r="Z249" s="954"/>
      <c r="AA249" s="954"/>
      <c r="AB249" s="953"/>
      <c r="AC249" s="954"/>
      <c r="AD249" s="634"/>
      <c r="AE249" s="956"/>
      <c r="AF249" s="777"/>
      <c r="AG249" s="777" t="str">
        <f t="shared" si="4"/>
        <v>Добавить источник тепловой энергии</v>
      </c>
      <c r="AH249" s="777"/>
      <c r="AI249" s="777"/>
      <c r="AJ249" s="777"/>
      <c r="AK249" s="956"/>
      <c r="AL249" s="956"/>
      <c r="AM249" s="956"/>
      <c r="AN249" s="956"/>
      <c r="AO249" s="956"/>
      <c r="AP249" s="956"/>
      <c r="AQ249" s="956"/>
    </row>
    <row r="250" spans="1:43" s="938" customFormat="1" ht="15" customHeight="1">
      <c r="A250" s="1279"/>
      <c r="B250" s="1279"/>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954"/>
      <c r="X250" s="954"/>
      <c r="Y250" s="954"/>
      <c r="Z250" s="954"/>
      <c r="AA250" s="954"/>
      <c r="AB250" s="953"/>
      <c r="AC250" s="954"/>
      <c r="AD250" s="634"/>
      <c r="AE250" s="956"/>
      <c r="AF250" s="777"/>
      <c r="AG250" s="777" t="str">
        <f t="shared" si="4"/>
        <v>Добавить наименование системы теплоснабжения</v>
      </c>
      <c r="AH250" s="777"/>
      <c r="AI250" s="777"/>
      <c r="AJ250" s="777"/>
      <c r="AK250" s="956"/>
      <c r="AL250" s="956"/>
      <c r="AM250" s="956"/>
      <c r="AN250" s="956"/>
      <c r="AO250" s="956"/>
      <c r="AP250" s="956"/>
      <c r="AQ250" s="956"/>
    </row>
    <row r="251" spans="1:43" s="938" customFormat="1" ht="15" customHeight="1">
      <c r="A251" s="1279"/>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954"/>
      <c r="X251" s="954"/>
      <c r="Y251" s="954"/>
      <c r="Z251" s="954"/>
      <c r="AA251" s="954"/>
      <c r="AB251" s="953"/>
      <c r="AC251" s="954"/>
      <c r="AD251" s="634"/>
      <c r="AE251" s="956"/>
      <c r="AF251" s="777"/>
      <c r="AG251" s="777" t="str">
        <f t="shared" si="4"/>
        <v>Добавить территорию действия тарифа</v>
      </c>
      <c r="AH251" s="777"/>
      <c r="AI251" s="777"/>
      <c r="AJ251" s="777"/>
      <c r="AK251" s="956"/>
      <c r="AL251" s="956"/>
      <c r="AM251" s="956"/>
      <c r="AN251" s="956"/>
      <c r="AO251" s="956"/>
      <c r="AP251" s="956"/>
      <c r="AQ251" s="956"/>
    </row>
    <row r="252" spans="1:43"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43"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43" s="34" customFormat="1" ht="11.25">
      <c r="A254" s="34" t="s">
        <v>276</v>
      </c>
    </row>
    <row r="255" spans="1:43" ht="11.25"/>
    <row r="256" spans="1:43"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1"/>
      <c r="D297" s="1227">
        <v>1</v>
      </c>
      <c r="E297" s="1281"/>
      <c r="F297" s="329"/>
      <c r="G297" s="181">
        <v>0</v>
      </c>
      <c r="H297" s="334"/>
      <c r="I297" s="242"/>
      <c r="J297" s="371" t="s">
        <v>496</v>
      </c>
      <c r="K297" s="148"/>
      <c r="L297" s="258"/>
      <c r="M297" s="204" t="e">
        <f ca="1">mergeValue(H297)</f>
        <v>#NAME?</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1"/>
      <c r="D298" s="1227"/>
      <c r="E298" s="1281"/>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2"/>
      <c r="D302" s="241"/>
      <c r="E302" s="424"/>
      <c r="F302" s="1393"/>
      <c r="G302" s="1227">
        <v>0</v>
      </c>
      <c r="H302" s="1225"/>
      <c r="I302" s="242"/>
      <c r="J302" s="371" t="s">
        <v>496</v>
      </c>
      <c r="K302" s="148"/>
      <c r="L302" s="258"/>
      <c r="M302" s="204" t="e">
        <f ca="1">mergeValue(H302)</f>
        <v>#NAME?</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2"/>
      <c r="D303" s="241"/>
      <c r="E303" s="424"/>
      <c r="F303" s="1393"/>
      <c r="G303" s="1227"/>
      <c r="H303" s="1225"/>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t="e">
        <f ca="1">mergeValue(H307)</f>
        <v>#NAME?</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7">
        <v>1</v>
      </c>
      <c r="B337" s="206"/>
      <c r="C337" s="206"/>
      <c r="D337" s="206"/>
      <c r="F337" s="313" t="e">
        <f ca="1">"2." &amp;mergeValue(A337)</f>
        <v>#NAME?</v>
      </c>
      <c r="G337" s="389" t="s">
        <v>473</v>
      </c>
      <c r="H337" s="297"/>
      <c r="I337" s="188" t="s">
        <v>568</v>
      </c>
      <c r="J337" s="312"/>
      <c r="K337" s="206"/>
      <c r="L337" s="206"/>
      <c r="M337" s="206"/>
      <c r="N337" s="206"/>
      <c r="O337" s="206"/>
      <c r="P337" s="206"/>
      <c r="Q337" s="206"/>
      <c r="R337" s="206"/>
      <c r="S337" s="206"/>
      <c r="T337" s="206"/>
    </row>
    <row r="338" spans="1:83" s="182" customFormat="1" ht="90">
      <c r="A338" s="1277"/>
      <c r="B338" s="206"/>
      <c r="C338" s="206"/>
      <c r="D338" s="206"/>
      <c r="F338" s="313" t="e">
        <f ca="1">"3." &amp;mergeValue(A338)</f>
        <v>#NAME?</v>
      </c>
      <c r="G338" s="389" t="s">
        <v>474</v>
      </c>
      <c r="H338" s="297"/>
      <c r="I338" s="188" t="s">
        <v>566</v>
      </c>
      <c r="J338" s="312"/>
      <c r="K338" s="206"/>
      <c r="L338" s="206"/>
      <c r="M338" s="206"/>
      <c r="N338" s="206"/>
      <c r="O338" s="206"/>
      <c r="P338" s="206"/>
      <c r="Q338" s="206"/>
      <c r="R338" s="206"/>
      <c r="S338" s="206"/>
      <c r="T338" s="206"/>
    </row>
    <row r="339" spans="1:83" s="182" customFormat="1" ht="45">
      <c r="A339" s="1277"/>
      <c r="B339" s="206"/>
      <c r="C339" s="206"/>
      <c r="D339" s="206"/>
      <c r="F339" s="313" t="e">
        <f ca="1">"4."&amp;mergeValue(A339)</f>
        <v>#NAME?</v>
      </c>
      <c r="G339" s="389" t="s">
        <v>475</v>
      </c>
      <c r="H339" s="298" t="s">
        <v>449</v>
      </c>
      <c r="I339" s="188"/>
      <c r="J339" s="312"/>
      <c r="K339" s="206"/>
      <c r="L339" s="206"/>
      <c r="M339" s="206"/>
      <c r="N339" s="206"/>
      <c r="O339" s="206"/>
      <c r="P339" s="206"/>
      <c r="Q339" s="206"/>
      <c r="R339" s="206"/>
      <c r="S339" s="206"/>
      <c r="T339" s="206"/>
    </row>
    <row r="340" spans="1:83" s="182" customFormat="1" ht="101.25">
      <c r="A340" s="1277"/>
      <c r="B340" s="1277">
        <v>1</v>
      </c>
      <c r="C340" s="319"/>
      <c r="D340" s="319"/>
      <c r="F340" s="313" t="e">
        <f ca="1">"4."&amp;mergeValue(A340) &amp;"."&amp;mergeValue(B340)</f>
        <v>#NAME?</v>
      </c>
      <c r="G340" s="304" t="s">
        <v>570</v>
      </c>
      <c r="H340" s="297" t="str">
        <f>IF(region_name="","",region_name)</f>
        <v>Республика Татарстан</v>
      </c>
      <c r="I340" s="188" t="s">
        <v>478</v>
      </c>
      <c r="J340" s="312"/>
      <c r="K340" s="206"/>
      <c r="L340" s="206"/>
      <c r="M340" s="206"/>
      <c r="N340" s="206"/>
      <c r="O340" s="206"/>
      <c r="P340" s="206"/>
      <c r="Q340" s="206"/>
      <c r="R340" s="206"/>
      <c r="S340" s="206"/>
      <c r="T340" s="206"/>
    </row>
    <row r="341" spans="1:83" s="182" customFormat="1" ht="191.25">
      <c r="A341" s="1277"/>
      <c r="B341" s="1277"/>
      <c r="C341" s="1277">
        <v>1</v>
      </c>
      <c r="D341" s="319"/>
      <c r="F341" s="313" t="e">
        <f ca="1">"4."&amp;mergeValue(A341) &amp;"."&amp;mergeValue(B341)&amp;"."&amp;mergeValue(C341)</f>
        <v>#NAME?</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7"/>
      <c r="B342" s="1277"/>
      <c r="C342" s="1277"/>
      <c r="D342" s="319">
        <v>1</v>
      </c>
      <c r="F342" s="313" t="e">
        <f ca="1">"4."&amp;mergeValue(A342) &amp;"."&amp;mergeValue(B342)&amp;"."&amp;mergeValue(C342)&amp;"."&amp;mergeValue(D342)</f>
        <v>#NAME?</v>
      </c>
      <c r="G342" s="392" t="s">
        <v>477</v>
      </c>
      <c r="H342" s="297"/>
      <c r="I342" s="1278" t="s">
        <v>569</v>
      </c>
      <c r="J342" s="312"/>
      <c r="K342" s="206"/>
      <c r="L342" s="206"/>
      <c r="M342" s="206"/>
      <c r="N342" s="206"/>
      <c r="O342" s="206"/>
      <c r="P342" s="206"/>
      <c r="Q342" s="206"/>
      <c r="R342" s="206"/>
      <c r="S342" s="206"/>
      <c r="T342" s="206"/>
    </row>
    <row r="343" spans="1:83" s="182" customFormat="1" ht="18.75">
      <c r="A343" s="1277"/>
      <c r="B343" s="1277"/>
      <c r="C343" s="1277"/>
      <c r="D343" s="319"/>
      <c r="F343" s="396"/>
      <c r="G343" s="397" t="s">
        <v>4</v>
      </c>
      <c r="H343" s="398"/>
      <c r="I343" s="1278"/>
      <c r="J343" s="312"/>
      <c r="K343" s="206"/>
      <c r="L343" s="206"/>
      <c r="M343" s="206"/>
      <c r="N343" s="206"/>
      <c r="O343" s="206"/>
      <c r="P343" s="206"/>
      <c r="Q343" s="206"/>
      <c r="R343" s="206"/>
      <c r="S343" s="206"/>
      <c r="T343" s="206"/>
    </row>
    <row r="344" spans="1:83" s="182" customFormat="1" ht="18.75">
      <c r="A344" s="1277"/>
      <c r="B344" s="1277"/>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7"/>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4"/>
      <c r="E356" s="1365"/>
      <c r="F356" s="1366"/>
      <c r="G356" s="1108"/>
      <c r="H356" s="1167"/>
      <c r="I356" s="1165"/>
      <c r="J356" s="1130"/>
      <c r="K356" s="1108" t="s">
        <v>449</v>
      </c>
      <c r="L356" s="1278"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4"/>
      <c r="E357" s="1365"/>
      <c r="F357" s="1366"/>
      <c r="G357" s="1086"/>
      <c r="H357" s="1152" t="s">
        <v>274</v>
      </c>
      <c r="I357" s="1147"/>
      <c r="J357" s="1147"/>
      <c r="K357" s="1145"/>
      <c r="L357" s="1278"/>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4"/>
      <c r="E362" s="1365"/>
      <c r="F362" s="1366"/>
      <c r="G362" s="1108"/>
      <c r="H362" s="1167"/>
      <c r="I362" s="1165"/>
      <c r="J362" s="1171"/>
      <c r="K362" s="1108" t="s">
        <v>449</v>
      </c>
      <c r="L362" s="1278" t="s">
        <v>703</v>
      </c>
      <c r="M362" s="1155"/>
      <c r="N362" s="1100"/>
      <c r="O362" s="1100"/>
    </row>
    <row r="363" spans="1:83" s="1071" customFormat="1" ht="17.100000000000001" customHeight="1">
      <c r="A363" s="1105"/>
      <c r="B363" s="1094"/>
      <c r="C363" s="1080"/>
      <c r="D363" s="1364"/>
      <c r="E363" s="1365"/>
      <c r="F363" s="1366"/>
      <c r="G363" s="1086"/>
      <c r="H363" s="1152" t="s">
        <v>274</v>
      </c>
      <c r="I363" s="1147"/>
      <c r="J363" s="1147"/>
      <c r="K363" s="1145"/>
      <c r="L363" s="1278"/>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1"/>
      <c r="K373" s="1108" t="s">
        <v>449</v>
      </c>
      <c r="L373" s="1131"/>
      <c r="M373" s="1155"/>
      <c r="N373" s="1100"/>
      <c r="O373" s="1100"/>
    </row>
  </sheetData>
  <sheetProtection formatColumns="0" formatRows="0"/>
  <dataConsolidate/>
  <mergeCells count="298">
    <mergeCell ref="W226:W228"/>
    <mergeCell ref="O220:V220"/>
    <mergeCell ref="AD244:AD246"/>
    <mergeCell ref="R244:R245"/>
    <mergeCell ref="S244:S245"/>
    <mergeCell ref="T244:T245"/>
    <mergeCell ref="U244:U245"/>
    <mergeCell ref="V211:V212"/>
    <mergeCell ref="T211:T212"/>
    <mergeCell ref="AB244:AB245"/>
    <mergeCell ref="O146:V146"/>
    <mergeCell ref="N195:AF195"/>
    <mergeCell ref="N196:AF196"/>
    <mergeCell ref="O163:V163"/>
    <mergeCell ref="O164:V164"/>
    <mergeCell ref="O165:V165"/>
    <mergeCell ref="O166:V166"/>
    <mergeCell ref="S149:S150"/>
    <mergeCell ref="O161:V161"/>
    <mergeCell ref="O162:V162"/>
    <mergeCell ref="W167:W169"/>
    <mergeCell ref="S167:S168"/>
    <mergeCell ref="O148:V14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T55:T56"/>
    <mergeCell ref="U55:U56"/>
    <mergeCell ref="R55:R56"/>
    <mergeCell ref="S55:S56"/>
    <mergeCell ref="O72:V72"/>
    <mergeCell ref="R131:R132"/>
    <mergeCell ref="R73:R74"/>
    <mergeCell ref="S73:S74"/>
    <mergeCell ref="O88:V88"/>
    <mergeCell ref="U149:U150"/>
    <mergeCell ref="Y244:Y245"/>
    <mergeCell ref="Z244:Z245"/>
    <mergeCell ref="AA244:AA245"/>
    <mergeCell ref="O238:AC238"/>
    <mergeCell ref="O239:AC239"/>
    <mergeCell ref="O240:AC240"/>
    <mergeCell ref="O241:AC241"/>
    <mergeCell ref="O242:AC242"/>
    <mergeCell ref="O243:AC243"/>
    <mergeCell ref="AB110:AB112"/>
    <mergeCell ref="O127:V127"/>
    <mergeCell ref="O145:V145"/>
    <mergeCell ref="O143:V143"/>
    <mergeCell ref="W109:W111"/>
    <mergeCell ref="X109:X111"/>
    <mergeCell ref="O144:V144"/>
    <mergeCell ref="R91:R92"/>
    <mergeCell ref="S91:S92"/>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U91:U92 V183 AE197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H356:I356 H362:I362 H368:I368 H373:I373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1" zoomScaleNormal="100" workbookViewId="0">
      <selection activeCell="H40" sqref="H40"/>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28494222</v>
      </c>
      <c r="G1" s="364"/>
      <c r="I1" s="364"/>
    </row>
    <row r="2" spans="1:12" s="18" customFormat="1" ht="14.25">
      <c r="A2" s="189"/>
      <c r="B2" s="85"/>
      <c r="E2" s="369" t="e">
        <f ca="1">"Код шаблона: " &amp; GetCode()</f>
        <v>#NAME?</v>
      </c>
      <c r="F2" s="411"/>
      <c r="G2" s="368"/>
      <c r="H2" s="368"/>
      <c r="I2" s="368"/>
      <c r="J2" s="368"/>
      <c r="K2" s="368"/>
      <c r="L2" s="368"/>
    </row>
    <row r="3" spans="1:12" ht="14.25">
      <c r="E3" s="370" t="e">
        <f ca="1">"Версия " &amp; GetVersion()</f>
        <v>#NAME?</v>
      </c>
      <c r="F3" s="411"/>
      <c r="G3" s="40"/>
      <c r="H3" s="40"/>
      <c r="I3" s="40"/>
      <c r="J3" s="40"/>
      <c r="K3" s="40"/>
      <c r="L3" s="253"/>
    </row>
    <row r="4" spans="1:12" s="348" customFormat="1" ht="6">
      <c r="A4" s="342"/>
      <c r="B4" s="343"/>
      <c r="C4" s="344"/>
      <c r="D4" s="345"/>
      <c r="E4" s="365"/>
      <c r="F4" s="366"/>
      <c r="G4" s="367"/>
      <c r="I4" s="349"/>
    </row>
    <row r="5" spans="1:12" ht="39" customHeight="1">
      <c r="D5" s="23"/>
      <c r="E5" s="1221" t="s">
        <v>755</v>
      </c>
      <c r="F5" s="1222"/>
      <c r="G5" s="406"/>
      <c r="J5" s="289"/>
    </row>
    <row r="6" spans="1:12" s="348" customFormat="1" ht="6">
      <c r="A6" s="342"/>
      <c r="B6" s="343"/>
      <c r="C6" s="344"/>
      <c r="D6" s="345"/>
      <c r="E6" s="350"/>
      <c r="F6" s="351"/>
      <c r="G6" s="352"/>
      <c r="I6" s="349"/>
    </row>
    <row r="7" spans="1:12" ht="27">
      <c r="D7" s="23"/>
      <c r="E7" s="24" t="s">
        <v>51</v>
      </c>
      <c r="F7" s="308" t="s">
        <v>89</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4" t="s">
        <v>2658</v>
      </c>
      <c r="G11" s="357"/>
    </row>
    <row r="12" spans="1:12" ht="27">
      <c r="D12" s="23"/>
      <c r="E12" s="78" t="s">
        <v>455</v>
      </c>
      <c r="F12" s="1194" t="s">
        <v>2659</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3381</v>
      </c>
      <c r="G19" s="359"/>
    </row>
    <row r="20" spans="1:9" ht="27">
      <c r="D20" s="23"/>
      <c r="E20" s="1047" t="s">
        <v>678</v>
      </c>
      <c r="F20" s="1162" t="s">
        <v>3382</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2753</v>
      </c>
      <c r="G29" s="358"/>
    </row>
    <row r="30" spans="1:9" ht="27" hidden="1">
      <c r="C30" s="27"/>
      <c r="D30" s="28"/>
      <c r="E30" s="49" t="s">
        <v>202</v>
      </c>
      <c r="F30" s="311"/>
      <c r="G30" s="358"/>
    </row>
    <row r="31" spans="1:9" ht="27">
      <c r="C31" s="27"/>
      <c r="D31" s="28"/>
      <c r="E31" s="29" t="s">
        <v>52</v>
      </c>
      <c r="F31" s="310" t="s">
        <v>2754</v>
      </c>
      <c r="G31" s="358"/>
    </row>
    <row r="32" spans="1:9" ht="27">
      <c r="C32" s="27"/>
      <c r="D32" s="28"/>
      <c r="E32" s="29" t="s">
        <v>53</v>
      </c>
      <c r="F32" s="310" t="s">
        <v>2755</v>
      </c>
      <c r="G32" s="358"/>
      <c r="H32" s="30"/>
    </row>
    <row r="33" spans="1:9" s="348" customFormat="1" ht="6">
      <c r="A33" s="353"/>
      <c r="B33" s="343"/>
      <c r="C33" s="344"/>
      <c r="D33" s="354"/>
      <c r="E33" s="350"/>
      <c r="F33" s="355"/>
      <c r="G33" s="356"/>
      <c r="I33" s="349"/>
    </row>
    <row r="34" spans="1:9" ht="27">
      <c r="A34" s="191"/>
      <c r="D34" s="25"/>
      <c r="E34" s="750" t="s">
        <v>637</v>
      </c>
      <c r="F34" s="1164" t="s">
        <v>639</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2" t="s">
        <v>3383</v>
      </c>
      <c r="G40" s="357"/>
    </row>
    <row r="41" spans="1:9" ht="27">
      <c r="A41" s="193"/>
      <c r="B41" s="87"/>
      <c r="D41" s="32"/>
      <c r="E41" s="38" t="s">
        <v>524</v>
      </c>
      <c r="F41" s="1162" t="s">
        <v>3384</v>
      </c>
      <c r="G41" s="357"/>
    </row>
    <row r="42" spans="1:9" ht="19.5">
      <c r="D42" s="23"/>
      <c r="E42" s="24"/>
      <c r="F42" s="414" t="s">
        <v>556</v>
      </c>
      <c r="G42" s="20"/>
    </row>
    <row r="43" spans="1:9" ht="27">
      <c r="A43" s="193"/>
      <c r="D43" s="20"/>
      <c r="E43" s="412" t="s">
        <v>86</v>
      </c>
      <c r="F43" s="1166" t="s">
        <v>3385</v>
      </c>
      <c r="G43" s="357"/>
    </row>
    <row r="44" spans="1:9" ht="27">
      <c r="A44" s="193"/>
      <c r="B44" s="87"/>
      <c r="D44" s="32"/>
      <c r="E44" s="412" t="s">
        <v>87</v>
      </c>
      <c r="F44" s="1166" t="s">
        <v>3386</v>
      </c>
      <c r="G44" s="357"/>
    </row>
    <row r="45" spans="1:9" ht="27">
      <c r="A45" s="193"/>
      <c r="B45" s="87"/>
      <c r="D45" s="32"/>
      <c r="E45" s="412" t="s">
        <v>557</v>
      </c>
      <c r="F45" s="1166" t="s">
        <v>3387</v>
      </c>
      <c r="G45" s="357"/>
    </row>
    <row r="46" spans="1:9" ht="27">
      <c r="D46" s="23"/>
      <c r="E46" s="413" t="s">
        <v>558</v>
      </c>
      <c r="F46" s="1166" t="s">
        <v>3388</v>
      </c>
      <c r="G46" s="359"/>
    </row>
    <row r="47" spans="1:9" ht="3" customHeight="1">
      <c r="A47" s="193"/>
      <c r="D47" s="20"/>
      <c r="F47" s="156"/>
      <c r="G47" s="26"/>
    </row>
    <row r="48" spans="1:9" ht="69" customHeight="1">
      <c r="A48" s="193"/>
      <c r="B48" s="87"/>
      <c r="D48" s="1176" t="s">
        <v>756</v>
      </c>
      <c r="E48" s="1224" t="s">
        <v>754</v>
      </c>
      <c r="F48" s="1224"/>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3"/>
      <c r="F54" s="1223"/>
      <c r="G54" s="1223"/>
      <c r="H54" s="1223"/>
      <c r="I54" s="1223"/>
    </row>
  </sheetData>
  <sheetProtection algorithmName="SHA-512" hashValue="ej93k56DWKAj1Uxeg3irHRHzBX3e3MrxvcVpiRkA6puVGv7WmeA1SbB4Gni6rHgPldDA8NsuKdQ5A3eW6L6yyg==" saltValue="0X3J5i7uPJyhkAT5BScasA==" spinCount="100000" sheet="1" objects="1" scenarios="1" formatColumns="0" formatRows="0"/>
  <dataConsolidate leftLabels="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4" t="s">
        <v>559</v>
      </c>
      <c r="BA1" s="1414"/>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179" t="s">
        <v>581</v>
      </c>
      <c r="AQ2" s="980" t="s">
        <v>673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179" t="s">
        <v>674</v>
      </c>
      <c r="AQ3" s="980" t="s">
        <v>582</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179" t="s">
        <v>673</v>
      </c>
      <c r="AQ4" s="980" t="s">
        <v>583</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79" t="s">
        <v>582</v>
      </c>
      <c r="AQ5" s="980" t="s">
        <v>584</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79" t="s">
        <v>583</v>
      </c>
      <c r="AQ6" s="980" t="s">
        <v>585</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79" t="s">
        <v>584</v>
      </c>
      <c r="AQ7" s="980" t="s">
        <v>588</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79" t="s">
        <v>585</v>
      </c>
      <c r="AQ8" s="980" t="s">
        <v>587</v>
      </c>
      <c r="AU8" s="212" t="s">
        <v>381</v>
      </c>
      <c r="AW8" s="386" t="s">
        <v>533</v>
      </c>
      <c r="AX8" s="387" t="s">
        <v>533</v>
      </c>
      <c r="AZ8" s="1087" t="s">
        <v>727</v>
      </c>
      <c r="BA8" s="1093"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79" t="s">
        <v>588</v>
      </c>
      <c r="AQ9" s="980" t="s">
        <v>586</v>
      </c>
      <c r="AW9" s="386" t="s">
        <v>534</v>
      </c>
      <c r="AX9" s="387" t="s">
        <v>534</v>
      </c>
      <c r="AZ9" s="1087" t="s">
        <v>728</v>
      </c>
      <c r="BA9" s="1093" t="s">
        <v>743</v>
      </c>
    </row>
    <row r="10" spans="1:55" ht="112.5">
      <c r="A10" s="6" t="s">
        <v>108</v>
      </c>
      <c r="B10" s="41">
        <v>2008</v>
      </c>
      <c r="E10" s="137" t="s">
        <v>193</v>
      </c>
      <c r="F10" s="140"/>
      <c r="I10" s="137" t="s">
        <v>207</v>
      </c>
      <c r="O10" s="513" t="s">
        <v>613</v>
      </c>
      <c r="V10" s="986" t="s">
        <v>207</v>
      </c>
      <c r="W10" s="983"/>
      <c r="X10" s="981" t="s">
        <v>587</v>
      </c>
      <c r="Y10" s="982" t="s">
        <v>742</v>
      </c>
      <c r="Z10" s="200"/>
      <c r="AP10" s="1179" t="s">
        <v>587</v>
      </c>
      <c r="AQ10" s="980" t="s">
        <v>581</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79"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01.01.2023</v>
      </c>
      <c r="F29" s="266" t="str">
        <f>IF(periodEnd = "","", periodEnd)</f>
        <v>31.12.2023</v>
      </c>
      <c r="H29" s="267" t="s">
        <v>2660</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8"/>
  <sheetViews>
    <sheetView showGridLines="0" workbookViewId="0"/>
  </sheetViews>
  <sheetFormatPr defaultRowHeight="11.25"/>
  <sheetData>
    <row r="1" spans="1:1">
      <c r="A1" s="1173">
        <f>IF('Форма 4.10.2 | Т-ТЭ | &gt;=25МВт'!$O$22="",1,0)</f>
        <v>1</v>
      </c>
    </row>
    <row r="2" spans="1:1">
      <c r="A2" s="1173">
        <f>IF('Форма 4.10.2 | Т-ТЭ | &gt;=25МВт'!$O$23="",1,0)</f>
        <v>1</v>
      </c>
    </row>
    <row r="3" spans="1:1">
      <c r="A3" s="1173">
        <f>IF('Форма 4.10.2 | Т-ТЭ | &gt;=25МВт'!$M$24="",1,0)</f>
        <v>1</v>
      </c>
    </row>
    <row r="4" spans="1:1">
      <c r="A4" s="1173">
        <f>IF('Форма 4.10.2 | Т-ТЭ | &gt;=25МВт'!$R$24="",1,0)</f>
        <v>1</v>
      </c>
    </row>
    <row r="5" spans="1:1">
      <c r="A5" s="1173">
        <f>IF('Форма 4.10.2 | Т-ТЭ | &gt;=25МВт'!$T$24="",1,0)</f>
        <v>1</v>
      </c>
    </row>
    <row r="6" spans="1:1">
      <c r="A6" s="1173">
        <f>IF('Форма 4.10.2 | Т-ТЭ | &gt;=25МВт'!$S$24="",1,0)</f>
        <v>0</v>
      </c>
    </row>
    <row r="7" spans="1:1">
      <c r="A7" s="1173">
        <f>IF('Форма 4.10.2 | Т-ТЭ | &gt;=25МВт'!$U$24="",1,0)</f>
        <v>0</v>
      </c>
    </row>
    <row r="8" spans="1:1">
      <c r="A8" s="1173">
        <f>IF('Форма 4.10.2 | Т-ТЭ | ТСО'!$O$22="",1,0)</f>
        <v>1</v>
      </c>
    </row>
    <row r="9" spans="1:1">
      <c r="A9" s="1173">
        <f>IF('Форма 4.10.2 | Т-ТЭ | ТСО'!$O$23="",1,0)</f>
        <v>1</v>
      </c>
    </row>
    <row r="10" spans="1:1">
      <c r="A10" s="1173">
        <f>IF('Форма 4.10.2 | Т-ТЭ | ТСО'!$M$24="",1,0)</f>
        <v>1</v>
      </c>
    </row>
    <row r="11" spans="1:1">
      <c r="A11" s="1173">
        <f>IF('Форма 4.10.2 | Т-ТЭ | ТСО'!$R$24="",1,0)</f>
        <v>1</v>
      </c>
    </row>
    <row r="12" spans="1:1">
      <c r="A12" s="1173">
        <f>IF('Форма 4.10.2 | Т-ТЭ | ТСО'!$T$24="",1,0)</f>
        <v>1</v>
      </c>
    </row>
    <row r="13" spans="1:1">
      <c r="A13" s="1173">
        <f>IF('Форма 4.10.2 | Т-ТЭ | ТСО'!$S$24="",1,0)</f>
        <v>0</v>
      </c>
    </row>
    <row r="14" spans="1:1">
      <c r="A14" s="1173">
        <f>IF('Форма 4.10.2 | Т-ТЭ | ТСО'!$U$24="",1,0)</f>
        <v>0</v>
      </c>
    </row>
    <row r="15" spans="1:1">
      <c r="A15" s="1173">
        <f>IF('Форма 4.10.2 | Т-ТЭ | потр'!$O$22="",1,0)</f>
        <v>0</v>
      </c>
    </row>
    <row r="16" spans="1:1">
      <c r="A16" s="1173">
        <f>IF('Форма 4.10.2 | Т-ТЭ | потр'!$O$23="",1,0)</f>
        <v>0</v>
      </c>
    </row>
    <row r="17" spans="1:1">
      <c r="A17" s="1173">
        <f>IF('Форма 4.10.2 | Т-ТЭ | потр'!$M$24="",1,0)</f>
        <v>0</v>
      </c>
    </row>
    <row r="18" spans="1:1">
      <c r="A18" s="1173">
        <f>IF('Форма 4.10.2 | Т-ТЭ | потр'!$R$24="",1,0)</f>
        <v>0</v>
      </c>
    </row>
    <row r="19" spans="1:1">
      <c r="A19" s="1173">
        <f>IF('Форма 4.10.2 | Т-ТЭ | потр'!$T$24="",1,0)</f>
        <v>0</v>
      </c>
    </row>
    <row r="20" spans="1:1">
      <c r="A20" s="1173">
        <f>IF('Форма 4.10.2 | Т-ТЭ | потр'!$S$24="",1,0)</f>
        <v>0</v>
      </c>
    </row>
    <row r="21" spans="1:1">
      <c r="A21" s="1173">
        <f>IF('Форма 4.10.2 | Т-ТЭ | потр'!$U$24="",1,0)</f>
        <v>0</v>
      </c>
    </row>
    <row r="22" spans="1:1">
      <c r="A22" s="1173">
        <f>IF('Форма 4.10.2 | Т-ТЭ | предел'!$O$24="",1,0)</f>
        <v>1</v>
      </c>
    </row>
    <row r="23" spans="1:1">
      <c r="A23" s="1173">
        <f>IF('Форма 4.10.2 | Т-ТЭ | предел'!$O$25="",1,0)</f>
        <v>1</v>
      </c>
    </row>
    <row r="24" spans="1:1">
      <c r="A24" s="1173">
        <f>IF('Форма 4.10.2 | Т-ТЭ | предел'!$M$26="",1,0)</f>
        <v>1</v>
      </c>
    </row>
    <row r="25" spans="1:1">
      <c r="A25" s="1173">
        <f>IF('Форма 4.10.2 | Т-ТЭ | предел'!$R$26="",1,0)</f>
        <v>1</v>
      </c>
    </row>
    <row r="26" spans="1:1">
      <c r="A26" s="1173">
        <f>IF('Форма 4.10.2 | Т-ТЭ | предел'!$T$26="",1,0)</f>
        <v>1</v>
      </c>
    </row>
    <row r="27" spans="1:1">
      <c r="A27" s="1173">
        <f>IF('Форма 4.10.2 | Т-ТЭ | предел'!$S$26="",1,0)</f>
        <v>0</v>
      </c>
    </row>
    <row r="28" spans="1:1">
      <c r="A28" s="1173">
        <f>IF('Форма 4.10.2 | Т-ТЭ | предел'!$U$26="",1,0)</f>
        <v>0</v>
      </c>
    </row>
    <row r="29" spans="1:1">
      <c r="A29" s="1173">
        <f>IF('Форма 4.10.2 | Т-ТЭ | индикат'!$O$7="",1,0)</f>
        <v>1</v>
      </c>
    </row>
    <row r="30" spans="1:1">
      <c r="A30" s="1173">
        <f>IF('Форма 4.10.2 | Т-ТЭ | индикат'!$O$24="",1,0)</f>
        <v>1</v>
      </c>
    </row>
    <row r="31" spans="1:1">
      <c r="A31" s="1173">
        <f>IF('Форма 4.10.2 | Т-ТЭ | индикат'!$O$25="",1,0)</f>
        <v>1</v>
      </c>
    </row>
    <row r="32" spans="1:1">
      <c r="A32" s="1173">
        <f>IF('Форма 4.10.2 | Т-ТЭ | индикат'!$M$26="",1,0)</f>
        <v>1</v>
      </c>
    </row>
    <row r="33" spans="1:1">
      <c r="A33" s="1173">
        <f>IF('Форма 4.10.2 | Т-ТЭ | индикат'!$R$26="",1,0)</f>
        <v>1</v>
      </c>
    </row>
    <row r="34" spans="1:1">
      <c r="A34" s="1173">
        <f>IF('Форма 4.10.2 | Т-ТЭ | индикат'!$T$26="",1,0)</f>
        <v>1</v>
      </c>
    </row>
    <row r="35" spans="1:1">
      <c r="A35" s="1173">
        <f>IF('Форма 4.10.2 | Т-ТЭ | индикат'!$S$26="",1,0)</f>
        <v>0</v>
      </c>
    </row>
    <row r="36" spans="1:1">
      <c r="A36" s="1173">
        <f>IF('Форма 4.10.2 | Т-ТЭ | индикат'!$U$26="",1,0)</f>
        <v>0</v>
      </c>
    </row>
    <row r="37" spans="1:1">
      <c r="A37" s="1173">
        <f>IF('Форма 4.10.2 | Резерв мощности'!$O$22="",1,0)</f>
        <v>1</v>
      </c>
    </row>
    <row r="38" spans="1:1">
      <c r="A38" s="1173">
        <f>IF('Форма 4.10.2 | Резерв мощности'!$O$23="",1,0)</f>
        <v>1</v>
      </c>
    </row>
    <row r="39" spans="1:1">
      <c r="A39" s="1173">
        <f>IF('Форма 4.10.2 | Резерв мощности'!$M$24="",1,0)</f>
        <v>1</v>
      </c>
    </row>
    <row r="40" spans="1:1">
      <c r="A40" s="1173">
        <f>IF('Форма 4.10.2 | Резерв мощности'!$O$24="",1,0)</f>
        <v>1</v>
      </c>
    </row>
    <row r="41" spans="1:1">
      <c r="A41" s="1173">
        <f>IF('Форма 4.10.2 | Резерв мощности'!$R$24="",1,0)</f>
        <v>1</v>
      </c>
    </row>
    <row r="42" spans="1:1">
      <c r="A42" s="1173">
        <f>IF('Форма 4.10.2 | Резерв мощности'!$T$24="",1,0)</f>
        <v>1</v>
      </c>
    </row>
    <row r="43" spans="1:1">
      <c r="A43" s="1173">
        <f>IF('Форма 4.10.2 | Резерв мощности'!$S$24="",1,0)</f>
        <v>0</v>
      </c>
    </row>
    <row r="44" spans="1:1">
      <c r="A44" s="1173">
        <f>IF('Форма 4.10.2 | Резерв мощности'!$U$24="",1,0)</f>
        <v>0</v>
      </c>
    </row>
    <row r="45" spans="1:1">
      <c r="A45" s="1173">
        <f>IF('Форма 4.10.3 | Т-ТН'!$O$23="",1,0)</f>
        <v>1</v>
      </c>
    </row>
    <row r="46" spans="1:1">
      <c r="A46" s="1173">
        <f>IF('Форма 4.10.3 | Т-ТН'!$M$24="",1,0)</f>
        <v>1</v>
      </c>
    </row>
    <row r="47" spans="1:1">
      <c r="A47" s="1173">
        <f>IF('Форма 4.10.3 | Т-ТН'!$R$24="",1,0)</f>
        <v>1</v>
      </c>
    </row>
    <row r="48" spans="1:1">
      <c r="A48" s="1173">
        <f>IF('Форма 4.10.3 | Т-ТН'!$T$24="",1,0)</f>
        <v>1</v>
      </c>
    </row>
    <row r="49" spans="1:1">
      <c r="A49" s="1173">
        <f>IF('Форма 4.10.3 | Т-ТН'!$S$24="",1,0)</f>
        <v>0</v>
      </c>
    </row>
    <row r="50" spans="1:1">
      <c r="A50" s="1173">
        <f>IF('Форма 4.10.3 | Т-ТН'!$U$24="",1,0)</f>
        <v>0</v>
      </c>
    </row>
    <row r="51" spans="1:1">
      <c r="A51" s="1173">
        <f>IF('Форма 4.10.3 | Т-передача ТЭ'!$O$23="",1,0)</f>
        <v>1</v>
      </c>
    </row>
    <row r="52" spans="1:1">
      <c r="A52" s="1173">
        <f>IF('Форма 4.10.3 | Т-передача ТЭ'!$M$24="",1,0)</f>
        <v>1</v>
      </c>
    </row>
    <row r="53" spans="1:1">
      <c r="A53" s="1173">
        <f>IF('Форма 4.10.3 | Т-передача ТЭ'!$R$24="",1,0)</f>
        <v>1</v>
      </c>
    </row>
    <row r="54" spans="1:1">
      <c r="A54" s="1173">
        <f>IF('Форма 4.10.3 | Т-передача ТЭ'!$T$24="",1,0)</f>
        <v>1</v>
      </c>
    </row>
    <row r="55" spans="1:1">
      <c r="A55" s="1173">
        <f>IF('Форма 4.10.3 | Т-передача ТЭ'!$S$24="",1,0)</f>
        <v>0</v>
      </c>
    </row>
    <row r="56" spans="1:1">
      <c r="A56" s="1173">
        <f>IF('Форма 4.10.3 | Т-передача ТЭ'!$U$24="",1,0)</f>
        <v>0</v>
      </c>
    </row>
    <row r="57" spans="1:1">
      <c r="A57" s="1173">
        <f>IF('Форма 4.10.3 | Т-передача ТН'!$O$23="",1,0)</f>
        <v>1</v>
      </c>
    </row>
    <row r="58" spans="1:1">
      <c r="A58" s="1173">
        <f>IF('Форма 4.10.3 | Т-передача ТН'!$M$24="",1,0)</f>
        <v>1</v>
      </c>
    </row>
    <row r="59" spans="1:1">
      <c r="A59" s="1173">
        <f>IF('Форма 4.10.3 | Т-передача ТН'!$R$24="",1,0)</f>
        <v>1</v>
      </c>
    </row>
    <row r="60" spans="1:1">
      <c r="A60" s="1173">
        <f>IF('Форма 4.10.3 | Т-передача ТН'!$T$24="",1,0)</f>
        <v>1</v>
      </c>
    </row>
    <row r="61" spans="1:1">
      <c r="A61" s="1173">
        <f>IF('Форма 4.10.3 | Т-передача ТН'!$S$24="",1,0)</f>
        <v>0</v>
      </c>
    </row>
    <row r="62" spans="1:1">
      <c r="A62" s="1173">
        <f>IF('Форма 4.10.3 | Т-передача ТН'!$U$24="",1,0)</f>
        <v>0</v>
      </c>
    </row>
    <row r="63" spans="1:1">
      <c r="A63" s="1173">
        <f>IF('Форма 4.10.4 | Т-гор.вода'!$O$23="",1,0)</f>
        <v>1</v>
      </c>
    </row>
    <row r="64" spans="1:1">
      <c r="A64" s="1173">
        <f>IF('Форма 4.10.4 | Т-гор.вода'!$M$24="",1,0)</f>
        <v>0</v>
      </c>
    </row>
    <row r="65" spans="1:1">
      <c r="A65" s="1173">
        <f>IF('Форма 4.10.4 | Т-гор.вода'!$W$24="",1,0)</f>
        <v>1</v>
      </c>
    </row>
    <row r="66" spans="1:1">
      <c r="A66" s="1173">
        <f>IF('Форма 4.10.4 | Т-гор.вода'!$Y$24="",1,0)</f>
        <v>1</v>
      </c>
    </row>
    <row r="67" spans="1:1">
      <c r="A67" s="1173">
        <f>IF('Форма 4.10.4 | Т-гор.вода'!$M$25="",1,0)</f>
        <v>1</v>
      </c>
    </row>
    <row r="68" spans="1:1">
      <c r="A68" s="1173">
        <f>IF('Форма 4.10.4 | Т-гор.вода'!$X$24="",1,0)</f>
        <v>0</v>
      </c>
    </row>
    <row r="69" spans="1:1">
      <c r="A69" s="1173">
        <f>IF('Форма 4.10.4 | Т-гор.вода'!$Z$24="",1,0)</f>
        <v>0</v>
      </c>
    </row>
    <row r="70" spans="1:1">
      <c r="A70" s="1173">
        <f>IF('Форма 4.10.5 | Т-подкл'!$AB$23="",1,0)</f>
        <v>1</v>
      </c>
    </row>
    <row r="71" spans="1:1">
      <c r="A71" s="1173">
        <f>IF('Форма 4.10.5 | Т-подкл'!$AD$23="",1,0)</f>
        <v>1</v>
      </c>
    </row>
    <row r="72" spans="1:1">
      <c r="A72" s="1173">
        <f>IF('Форма 4.10.5 | Т-подкл'!$N$23="",1,0)</f>
        <v>0</v>
      </c>
    </row>
    <row r="73" spans="1:1">
      <c r="A73" s="1173">
        <f>IF('Форма 4.10.5 | Т-подкл'!$R$23="",1,0)</f>
        <v>0</v>
      </c>
    </row>
    <row r="74" spans="1:1">
      <c r="A74" s="1173">
        <f>IF('Форма 4.10.5 | Т-подкл'!$V$23="",1,0)</f>
        <v>0</v>
      </c>
    </row>
    <row r="75" spans="1:1">
      <c r="A75" s="1173">
        <f>IF('Форма 4.10.5 | Т-подкл'!$AC$23="",1,0)</f>
        <v>0</v>
      </c>
    </row>
    <row r="76" spans="1:1">
      <c r="A76" s="1173">
        <f>IF('Форма 4.10.5 | Т-подкл'!$AE$23="",1,0)</f>
        <v>0</v>
      </c>
    </row>
    <row r="77" spans="1:1">
      <c r="A77" s="1173">
        <f>IF('Форма 4.10.6 | Т-подкл(инд)'!$M$23="",1,0)</f>
        <v>1</v>
      </c>
    </row>
    <row r="78" spans="1:1">
      <c r="A78" s="1173">
        <f>IF('Форма 4.10.6 | Т-подкл(инд)'!$P$23="",1,0)</f>
        <v>1</v>
      </c>
    </row>
    <row r="79" spans="1:1">
      <c r="A79" s="1173">
        <f>IF('Форма 4.10.6 | Т-подкл(инд)'!$S$23="",1,0)</f>
        <v>1</v>
      </c>
    </row>
    <row r="80" spans="1:1">
      <c r="A80" s="1173">
        <f>IF('Форма 4.10.6 | Т-подкл(инд)'!$T$23="",1,0)</f>
        <v>0</v>
      </c>
    </row>
    <row r="81" spans="1:1">
      <c r="A81" s="1173">
        <f>IF('Форма 4.10.6 | Т-подкл(инд)'!$V$23="",1,0)</f>
        <v>0</v>
      </c>
    </row>
    <row r="82" spans="1:1">
      <c r="A82" s="1173">
        <f>IF('Форма 4.9'!$F$10="",1,0)</f>
        <v>0</v>
      </c>
    </row>
    <row r="83" spans="1:1">
      <c r="A83" s="1173">
        <f>IF('Форма 4.9'!$G$10="",1,0)</f>
        <v>0</v>
      </c>
    </row>
    <row r="84" spans="1:1">
      <c r="A84" s="1173">
        <f>IF('Форма 4.9'!$F$11="",1,0)</f>
        <v>0</v>
      </c>
    </row>
    <row r="85" spans="1:1">
      <c r="A85" s="1173">
        <f>IF('Форма 4.9'!$G$11="",1,0)</f>
        <v>0</v>
      </c>
    </row>
    <row r="86" spans="1:1">
      <c r="A86" s="1173">
        <f>IF('Форма 4.9'!$F$12="",1,0)</f>
        <v>0</v>
      </c>
    </row>
    <row r="87" spans="1:1">
      <c r="A87" s="1173">
        <f>IF('Форма 4.9'!$G$12="",1,0)</f>
        <v>0</v>
      </c>
    </row>
    <row r="88" spans="1:1">
      <c r="A88" s="1173">
        <f>IF('Форма 4.9'!$F$13="",1,0)</f>
        <v>0</v>
      </c>
    </row>
    <row r="89" spans="1:1">
      <c r="A89" s="1173">
        <f>IF('Форма 4.9'!$G$13="",1,0)</f>
        <v>0</v>
      </c>
    </row>
    <row r="90" spans="1:1">
      <c r="A90" s="1173">
        <f>IF('Форма 4.10.1'!$J$15="",1,0)</f>
        <v>0</v>
      </c>
    </row>
    <row r="91" spans="1:1">
      <c r="A91" s="1173">
        <f>IF('Форма 4.10.1'!$H$17="",1,0)</f>
        <v>0</v>
      </c>
    </row>
    <row r="92" spans="1:1">
      <c r="A92" s="1173">
        <f>IF('Форма 4.10.1'!$I$17="",1,0)</f>
        <v>0</v>
      </c>
    </row>
    <row r="93" spans="1:1">
      <c r="A93" s="1173">
        <f>IF('Форма 4.10.1'!$J$17="",1,0)</f>
        <v>0</v>
      </c>
    </row>
    <row r="94" spans="1:1">
      <c r="A94" s="1173">
        <f>IF('Форма 4.10.1'!$H$22="",1,0)</f>
        <v>0</v>
      </c>
    </row>
    <row r="95" spans="1:1">
      <c r="A95" s="1173">
        <f>IF('Форма 4.10.1'!$I$22="",1,0)</f>
        <v>0</v>
      </c>
    </row>
    <row r="96" spans="1:1">
      <c r="A96" s="1173">
        <f>IF('Форма 4.10.1'!$J$22="",1,0)</f>
        <v>0</v>
      </c>
    </row>
    <row r="97" spans="1:1">
      <c r="A97" s="1173">
        <f>IF('Форма 4.10.1'!$H$25="",1,0)</f>
        <v>0</v>
      </c>
    </row>
    <row r="98" spans="1:1">
      <c r="A98" s="1173">
        <f>IF('Форма 4.10.1'!$I$25="",1,0)</f>
        <v>0</v>
      </c>
    </row>
    <row r="99" spans="1:1">
      <c r="A99" s="1173">
        <f>IF('Форма 4.10.1'!$J$25="",1,0)</f>
        <v>0</v>
      </c>
    </row>
    <row r="100" spans="1:1">
      <c r="A100" s="1173">
        <f>IF('Форма 4.10.1'!$H$28="",1,0)</f>
        <v>0</v>
      </c>
    </row>
    <row r="101" spans="1:1">
      <c r="A101" s="1173">
        <f>IF('Форма 4.10.1'!$I$28="",1,0)</f>
        <v>0</v>
      </c>
    </row>
    <row r="102" spans="1:1">
      <c r="A102" s="1173">
        <f>IF('Форма 4.10.1'!$J$28="",1,0)</f>
        <v>0</v>
      </c>
    </row>
    <row r="103" spans="1:1">
      <c r="A103" s="1173">
        <f>IF('Форма 4.10.1'!$H$31="",1,0)</f>
        <v>0</v>
      </c>
    </row>
    <row r="104" spans="1:1">
      <c r="A104" s="1173">
        <f>IF('Форма 4.10.1'!$I$31="",1,0)</f>
        <v>0</v>
      </c>
    </row>
    <row r="105" spans="1:1">
      <c r="A105" s="1173">
        <f>IF('Форма 4.10.1'!$J$31="",1,0)</f>
        <v>0</v>
      </c>
    </row>
    <row r="106" spans="1:1">
      <c r="A106" s="1173">
        <f>IF('Форма 1.0.2'!$E$12="",1,0)</f>
        <v>1</v>
      </c>
    </row>
    <row r="107" spans="1:1">
      <c r="A107" s="1173">
        <f>IF('Форма 1.0.2'!$F$12="",1,0)</f>
        <v>1</v>
      </c>
    </row>
    <row r="108" spans="1:1">
      <c r="A108" s="1173">
        <f>IF('Форма 1.0.2'!$G$12="",1,0)</f>
        <v>1</v>
      </c>
    </row>
    <row r="109" spans="1:1">
      <c r="A109" s="1173">
        <f>IF('Форма 1.0.2'!$H$12="",1,0)</f>
        <v>1</v>
      </c>
    </row>
    <row r="110" spans="1:1">
      <c r="A110" s="1173">
        <f>IF('Форма 1.0.2'!$I$12="",1,0)</f>
        <v>1</v>
      </c>
    </row>
    <row r="111" spans="1:1">
      <c r="A111" s="1173">
        <f>IF('Форма 1.0.2'!$J$12="",1,0)</f>
        <v>1</v>
      </c>
    </row>
    <row r="112" spans="1:1">
      <c r="A112" s="1173">
        <f>IF('Сведения об изменении'!$E$12="",1,0)</f>
        <v>1</v>
      </c>
    </row>
    <row r="113" spans="1:1">
      <c r="A113" s="1174">
        <f>IF('Форма 4.10.6 | Т-подкл(инд)'!$U$23="",1,0)</f>
        <v>1</v>
      </c>
    </row>
    <row r="114" spans="1:1">
      <c r="A114" s="1175">
        <f>IF('Форма 4.10.5 | Т-подкл'!$AA$23="",1,0)</f>
        <v>1</v>
      </c>
    </row>
    <row r="115" spans="1:1">
      <c r="A115" s="1175">
        <f>IF('Форма 4.10.5 | Т-подкл'!$Z$23="",1,0)</f>
        <v>1</v>
      </c>
    </row>
    <row r="116" spans="1:1">
      <c r="A116" s="1179">
        <f>IF(Территории!$E$12="",1,0)</f>
        <v>0</v>
      </c>
    </row>
    <row r="117" spans="1:1">
      <c r="A117" s="1179">
        <f>IF('Перечень тарифов'!$E$21="",1,0)</f>
        <v>0</v>
      </c>
    </row>
    <row r="118" spans="1:1">
      <c r="A118" s="1179">
        <f>IF('Перечень тарифов'!$F$21="",1,0)</f>
        <v>0</v>
      </c>
    </row>
    <row r="119" spans="1:1">
      <c r="A119" s="1179">
        <f>IF('Перечень тарифов'!$G$21="",1,0)</f>
        <v>0</v>
      </c>
    </row>
    <row r="120" spans="1:1">
      <c r="A120" s="1179">
        <f>IF('Перечень тарифов'!$K$21="",1,0)</f>
        <v>0</v>
      </c>
    </row>
    <row r="121" spans="1:1">
      <c r="A121" s="1179">
        <f>IF('Перечень тарифов'!$O$21="",1,0)</f>
        <v>0</v>
      </c>
    </row>
    <row r="122" spans="1:1">
      <c r="A122" s="1179">
        <f>IF('Перечень тарифов'!$S$21="",1,0)</f>
        <v>0</v>
      </c>
    </row>
    <row r="123" spans="1:1">
      <c r="A123" s="1179">
        <f>IF('Форма 4.10.2 | Т-ТЭ | потр'!$O$24="",1,0)</f>
        <v>0</v>
      </c>
    </row>
    <row r="124" spans="1:1">
      <c r="A124" s="1179">
        <f>IF('Форма 4.10.2 | Т-ТЭ | потр'!$Y$24="",1,0)</f>
        <v>0</v>
      </c>
    </row>
    <row r="125" spans="1:1">
      <c r="A125" s="1179">
        <f>IF('Форма 4.10.2 | Т-ТЭ | потр'!$AA$24="",1,0)</f>
        <v>0</v>
      </c>
    </row>
    <row r="126" spans="1:1">
      <c r="A126" s="1179">
        <f>IF('Форма 4.10.2 | Т-ТЭ | потр'!$V$24="",1,0)</f>
        <v>0</v>
      </c>
    </row>
    <row r="127" spans="1:1">
      <c r="A127" s="1179">
        <f>IF('Форма 4.10.2 | Т-ТЭ | потр'!$Z$24="",1,0)</f>
        <v>0</v>
      </c>
    </row>
    <row r="128" spans="1:1">
      <c r="A128" s="1179">
        <f>IF('Форма 4.10.2 | Т-ТЭ | потр'!$AB$24="",1,0)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79"/>
  </cols>
  <sheetData>
    <row r="1" spans="1:3">
      <c r="A1" s="1179" t="s">
        <v>489</v>
      </c>
      <c r="B1" s="1179" t="s">
        <v>490</v>
      </c>
      <c r="C1" s="1179" t="s">
        <v>66</v>
      </c>
    </row>
    <row r="2" spans="1:3">
      <c r="A2" s="1179">
        <v>4189678</v>
      </c>
      <c r="B2" s="1179" t="s">
        <v>2655</v>
      </c>
      <c r="C2" s="1179" t="s">
        <v>2656</v>
      </c>
    </row>
    <row r="3" spans="1:3">
      <c r="A3" s="1179">
        <v>4190415</v>
      </c>
      <c r="B3" s="1179" t="s">
        <v>2657</v>
      </c>
      <c r="C3" s="1179" t="s">
        <v>2656</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3390</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abSelected="1" topLeftCell="C3" zoomScaleNormal="100" workbookViewId="0">
      <selection activeCell="E39" sqref="E38:E39"/>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6" t="s">
        <v>395</v>
      </c>
      <c r="E4" s="1237"/>
      <c r="F4" s="1237"/>
      <c r="G4" s="1237"/>
      <c r="H4" s="1238"/>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9"/>
      <c r="E6" s="1239"/>
      <c r="F6" s="1240" t="s">
        <v>83</v>
      </c>
      <c r="G6" s="1240"/>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7" t="s">
        <v>15</v>
      </c>
      <c r="E8" s="1227"/>
      <c r="F8" s="1227" t="s">
        <v>396</v>
      </c>
      <c r="G8" s="1227"/>
      <c r="H8" s="1227"/>
      <c r="I8" s="1241" t="s">
        <v>397</v>
      </c>
      <c r="J8" s="1241"/>
      <c r="K8" s="1241"/>
      <c r="L8" s="1241"/>
      <c r="M8" s="204"/>
      <c r="N8" s="204"/>
      <c r="O8" s="204"/>
      <c r="P8" s="204"/>
      <c r="Q8" s="336"/>
      <c r="R8" s="204"/>
      <c r="S8" s="333"/>
      <c r="T8" s="333"/>
      <c r="U8" s="333"/>
      <c r="V8" s="333"/>
    </row>
    <row r="9" spans="1:256" s="120" customFormat="1" ht="20.25" customHeight="1">
      <c r="A9" s="119"/>
      <c r="B9" s="35"/>
      <c r="C9" s="222"/>
      <c r="D9" s="232" t="s">
        <v>91</v>
      </c>
      <c r="E9" s="232" t="s">
        <v>398</v>
      </c>
      <c r="F9" s="1232" t="s">
        <v>91</v>
      </c>
      <c r="G9" s="1233"/>
      <c r="H9" s="233" t="s">
        <v>398</v>
      </c>
      <c r="I9" s="1234" t="s">
        <v>91</v>
      </c>
      <c r="J9" s="1234"/>
      <c r="K9" s="233" t="s">
        <v>398</v>
      </c>
      <c r="L9" s="233" t="s">
        <v>399</v>
      </c>
      <c r="M9" s="204"/>
      <c r="N9" s="204"/>
      <c r="O9" s="204"/>
      <c r="P9" s="204"/>
      <c r="Q9" s="336"/>
      <c r="R9" s="204"/>
      <c r="S9" s="333"/>
      <c r="T9" s="333"/>
      <c r="U9" s="333"/>
      <c r="V9" s="333"/>
    </row>
    <row r="10" spans="1:256" ht="12" customHeight="1">
      <c r="C10" s="241"/>
      <c r="D10" s="331" t="s">
        <v>92</v>
      </c>
      <c r="E10" s="331" t="s">
        <v>48</v>
      </c>
      <c r="F10" s="1235" t="s">
        <v>49</v>
      </c>
      <c r="G10" s="1235"/>
      <c r="H10" s="331" t="s">
        <v>50</v>
      </c>
      <c r="I10" s="1235" t="s">
        <v>67</v>
      </c>
      <c r="J10" s="1235"/>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26"/>
      <c r="D12" s="1227">
        <v>1</v>
      </c>
      <c r="E12" s="1228" t="s">
        <v>3390</v>
      </c>
      <c r="F12" s="1189"/>
      <c r="G12" s="1181">
        <v>0</v>
      </c>
      <c r="H12" s="334"/>
      <c r="I12" s="242"/>
      <c r="J12" s="371" t="s">
        <v>496</v>
      </c>
      <c r="K12" s="1089"/>
      <c r="L12" s="258"/>
      <c r="M12" s="1100" t="e">
        <f ca="1">mergeValue(H12)</f>
        <v>#NAME?</v>
      </c>
      <c r="N12" s="1099"/>
      <c r="O12" s="1099"/>
      <c r="P12" s="1100" t="str">
        <f>IF(ISERROR(MATCH(Q12,MODesc,0)),"n","y")</f>
        <v>n</v>
      </c>
      <c r="Q12" s="1099" t="s">
        <v>3390</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26"/>
      <c r="D13" s="1227"/>
      <c r="E13" s="1229"/>
      <c r="F13" s="1230"/>
      <c r="G13" s="1227">
        <v>1</v>
      </c>
      <c r="H13" s="1225" t="s">
        <v>1496</v>
      </c>
      <c r="I13" s="242"/>
      <c r="J13" s="371" t="s">
        <v>496</v>
      </c>
      <c r="K13" s="1089"/>
      <c r="L13" s="258"/>
      <c r="M13" s="1100" t="e">
        <f ca="1">mergeValue(H13)</f>
        <v>#NAME?</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26"/>
      <c r="D14" s="1227"/>
      <c r="E14" s="1229"/>
      <c r="F14" s="1231"/>
      <c r="G14" s="1227"/>
      <c r="H14" s="1225"/>
      <c r="I14" s="1195"/>
      <c r="J14" s="1181">
        <v>1</v>
      </c>
      <c r="K14" s="1188" t="s">
        <v>1496</v>
      </c>
      <c r="L14" s="239" t="s">
        <v>1497</v>
      </c>
      <c r="M14" s="1100" t="e">
        <f ca="1">mergeValue(H14)</f>
        <v>#NAME?</v>
      </c>
      <c r="N14" s="1099"/>
      <c r="O14" s="1099"/>
      <c r="P14" s="1099"/>
      <c r="Q14" s="1099"/>
      <c r="R14" s="1100" t="str">
        <f>K14&amp;" ("&amp;L14&amp;")"</f>
        <v>Город Казань (92701000)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rrdniLrkAJAW5PoF+TyVoG/dIsnElW1qVhTLtvC4azWSNY0zUrPcg44C+8HPJ7mBsFitgv4T0f1Zn58ZGrzF7A==" saltValue="ppnCqI3EDsvh4mxLkZhn0A=="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79"/>
    <col min="2" max="2" width="65.28515625" style="1179" customWidth="1"/>
    <col min="3" max="3" width="41" style="1179" customWidth="1"/>
    <col min="4" max="16384" width="9.140625" style="1179"/>
  </cols>
  <sheetData>
    <row r="1" spans="1:2">
      <c r="A1" s="1179" t="s">
        <v>328</v>
      </c>
      <c r="B1" s="1179" t="s">
        <v>329</v>
      </c>
    </row>
    <row r="2" spans="1:2">
      <c r="A2" s="1179">
        <v>4213775</v>
      </c>
      <c r="B2" s="1179" t="s">
        <v>581</v>
      </c>
    </row>
    <row r="3" spans="1:2">
      <c r="A3" s="1179">
        <v>4213784</v>
      </c>
      <c r="B3" s="1179" t="s">
        <v>674</v>
      </c>
    </row>
    <row r="4" spans="1:2">
      <c r="A4" s="1179">
        <v>4213781</v>
      </c>
      <c r="B4" s="1179" t="s">
        <v>673</v>
      </c>
    </row>
    <row r="5" spans="1:2">
      <c r="A5" s="1179">
        <v>4213776</v>
      </c>
      <c r="B5" s="1179" t="s">
        <v>582</v>
      </c>
    </row>
    <row r="6" spans="1:2">
      <c r="A6" s="1179">
        <v>4213777</v>
      </c>
      <c r="B6" s="1179" t="s">
        <v>583</v>
      </c>
    </row>
    <row r="7" spans="1:2">
      <c r="A7" s="1179">
        <v>4213778</v>
      </c>
      <c r="B7" s="1179" t="s">
        <v>584</v>
      </c>
    </row>
    <row r="8" spans="1:2">
      <c r="A8" s="1179">
        <v>4213780</v>
      </c>
      <c r="B8" s="1179" t="s">
        <v>585</v>
      </c>
    </row>
    <row r="9" spans="1:2">
      <c r="A9" s="1179">
        <v>4213779</v>
      </c>
      <c r="B9" s="1179" t="s">
        <v>588</v>
      </c>
    </row>
    <row r="10" spans="1:2">
      <c r="A10" s="1179">
        <v>4213783</v>
      </c>
      <c r="B10" s="1179" t="s">
        <v>587</v>
      </c>
    </row>
    <row r="11" spans="1:2">
      <c r="A11" s="1179">
        <v>4213782</v>
      </c>
      <c r="B11" s="1179"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79"/>
    <col min="2" max="2" width="65.28515625" style="1179" customWidth="1"/>
    <col min="3" max="3" width="41" style="1179" customWidth="1"/>
    <col min="4" max="16384" width="9.140625" style="1179"/>
  </cols>
  <sheetData>
    <row r="1" spans="1:2">
      <c r="A1" s="1179" t="s">
        <v>328</v>
      </c>
      <c r="B1" s="1179" t="s">
        <v>330</v>
      </c>
    </row>
    <row r="2" spans="1:2">
      <c r="A2" s="1179">
        <v>4190064</v>
      </c>
      <c r="B2" s="1179" t="s">
        <v>2645</v>
      </c>
    </row>
    <row r="3" spans="1:2">
      <c r="A3" s="1179">
        <v>4190065</v>
      </c>
      <c r="B3" s="1179" t="s">
        <v>2646</v>
      </c>
    </row>
    <row r="4" spans="1:2">
      <c r="A4" s="1179">
        <v>4190066</v>
      </c>
      <c r="B4" s="1179" t="s">
        <v>2647</v>
      </c>
    </row>
    <row r="5" spans="1:2">
      <c r="A5" s="1179">
        <v>4190067</v>
      </c>
      <c r="B5" s="1179" t="s">
        <v>2648</v>
      </c>
    </row>
    <row r="6" spans="1:2">
      <c r="A6" s="1179">
        <v>4190068</v>
      </c>
      <c r="B6" s="1179" t="s">
        <v>2649</v>
      </c>
    </row>
    <row r="7" spans="1:2">
      <c r="A7" s="1179">
        <v>4190069</v>
      </c>
      <c r="B7" s="1179" t="s">
        <v>2650</v>
      </c>
    </row>
    <row r="8" spans="1:2">
      <c r="A8" s="1179">
        <v>4190070</v>
      </c>
      <c r="B8" s="1179" t="s">
        <v>2651</v>
      </c>
    </row>
    <row r="9" spans="1:2">
      <c r="A9" s="1179">
        <v>4190071</v>
      </c>
      <c r="B9" s="1179" t="s">
        <v>2652</v>
      </c>
    </row>
    <row r="10" spans="1:2">
      <c r="A10" s="1179">
        <v>4190072</v>
      </c>
      <c r="B10" s="1179" t="s">
        <v>2653</v>
      </c>
    </row>
    <row r="11" spans="1:2">
      <c r="A11" s="1179">
        <v>4190073</v>
      </c>
      <c r="B11" s="1179" t="s">
        <v>2654</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7"/>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6" t="s">
        <v>626</v>
      </c>
      <c r="E5" s="1237"/>
      <c r="F5" s="1237"/>
      <c r="G5" s="1237"/>
      <c r="H5" s="1237"/>
      <c r="I5" s="1237"/>
      <c r="J5" s="1238"/>
      <c r="K5" s="408"/>
      <c r="L5" s="169"/>
      <c r="M5" s="169"/>
      <c r="N5" s="169"/>
      <c r="O5" s="169"/>
      <c r="P5" s="169"/>
      <c r="Q5" s="169"/>
      <c r="R5" s="169"/>
      <c r="S5" s="537"/>
      <c r="T5" s="537"/>
      <c r="U5" s="537"/>
      <c r="V5" s="537"/>
      <c r="W5" s="169"/>
    </row>
    <row r="6" spans="1:24" s="438" customFormat="1" ht="3" customHeight="1">
      <c r="A6" s="292"/>
      <c r="B6" s="292"/>
      <c r="D6" s="1258"/>
      <c r="E6" s="1259"/>
      <c r="F6" s="1259"/>
      <c r="G6" s="1259"/>
      <c r="H6" s="1259"/>
      <c r="I6" s="1259"/>
      <c r="J6" s="1260"/>
      <c r="S6" s="614"/>
      <c r="T6" s="614"/>
      <c r="U6" s="614"/>
      <c r="V6" s="614"/>
    </row>
    <row r="7" spans="1:24" s="438" customFormat="1" ht="5.25" hidden="1" customHeight="1">
      <c r="A7" s="292"/>
      <c r="B7" s="292"/>
      <c r="E7" s="1261"/>
      <c r="F7" s="1261"/>
      <c r="G7" s="1257"/>
      <c r="H7" s="1257"/>
      <c r="I7" s="1257"/>
      <c r="J7" s="1257"/>
      <c r="S7" s="614"/>
      <c r="T7" s="614"/>
      <c r="U7" s="614"/>
      <c r="V7" s="614"/>
    </row>
    <row r="8" spans="1:24" s="438" customFormat="1" ht="5.25" hidden="1" customHeight="1">
      <c r="A8" s="292"/>
      <c r="B8" s="292"/>
      <c r="E8" s="1261"/>
      <c r="F8" s="1261"/>
      <c r="G8" s="1257"/>
      <c r="H8" s="1257"/>
      <c r="I8" s="1257"/>
      <c r="J8" s="1257"/>
      <c r="S8" s="614"/>
      <c r="T8" s="614"/>
      <c r="U8" s="614"/>
      <c r="V8" s="614"/>
    </row>
    <row r="9" spans="1:24" s="438" customFormat="1" ht="5.25" hidden="1" customHeight="1">
      <c r="A9" s="292"/>
      <c r="B9" s="292"/>
      <c r="E9" s="1261"/>
      <c r="F9" s="1261"/>
      <c r="G9" s="1257"/>
      <c r="H9" s="1257"/>
      <c r="I9" s="1257"/>
      <c r="J9" s="1257"/>
      <c r="S9" s="614"/>
      <c r="T9" s="614"/>
      <c r="U9" s="614"/>
      <c r="V9" s="614"/>
    </row>
    <row r="10" spans="1:24" s="614" customFormat="1" ht="5.25" hidden="1">
      <c r="A10" s="292"/>
      <c r="B10" s="292"/>
      <c r="E10" s="1262"/>
      <c r="F10" s="1262"/>
      <c r="G10" s="788"/>
      <c r="H10" s="434"/>
      <c r="I10" s="746"/>
      <c r="J10" s="746"/>
    </row>
    <row r="11" spans="1:24" s="152" customFormat="1" ht="18.75" hidden="1" customHeight="1">
      <c r="A11" s="292"/>
      <c r="B11" s="292"/>
      <c r="D11" s="145"/>
      <c r="E11" s="1263" t="s">
        <v>633</v>
      </c>
      <c r="F11" s="1263"/>
      <c r="G11" s="1196"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63" t="s">
        <v>634</v>
      </c>
      <c r="F12" s="1263"/>
      <c r="G12" s="1196"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56"/>
      <c r="F13" s="1256"/>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5" t="s">
        <v>91</v>
      </c>
      <c r="E17" s="1255" t="s">
        <v>296</v>
      </c>
      <c r="F17" s="1255" t="s">
        <v>79</v>
      </c>
      <c r="G17" s="1255" t="s">
        <v>436</v>
      </c>
      <c r="H17" s="1255" t="s">
        <v>91</v>
      </c>
      <c r="I17" s="1255"/>
      <c r="J17" s="1255" t="s">
        <v>19</v>
      </c>
      <c r="K17" s="1267" t="s">
        <v>461</v>
      </c>
      <c r="L17" s="1267"/>
      <c r="M17" s="1267"/>
      <c r="N17" s="1267"/>
      <c r="O17" s="1267" t="s">
        <v>624</v>
      </c>
      <c r="P17" s="1267"/>
      <c r="Q17" s="1267"/>
      <c r="R17" s="1267"/>
      <c r="S17" s="1267" t="s">
        <v>625</v>
      </c>
      <c r="T17" s="1267"/>
      <c r="U17" s="1267"/>
      <c r="V17" s="1267"/>
      <c r="W17" s="1255" t="s">
        <v>243</v>
      </c>
    </row>
    <row r="18" spans="1:24" ht="30.75" customHeight="1">
      <c r="D18" s="1255"/>
      <c r="E18" s="1255"/>
      <c r="F18" s="1255"/>
      <c r="G18" s="1255"/>
      <c r="H18" s="1255"/>
      <c r="I18" s="1255"/>
      <c r="J18" s="1255"/>
      <c r="K18" s="109" t="s">
        <v>299</v>
      </c>
      <c r="L18" s="1255" t="s">
        <v>91</v>
      </c>
      <c r="M18" s="1255"/>
      <c r="N18" s="109" t="s">
        <v>229</v>
      </c>
      <c r="O18" s="109" t="s">
        <v>299</v>
      </c>
      <c r="P18" s="1255" t="s">
        <v>91</v>
      </c>
      <c r="Q18" s="1255"/>
      <c r="R18" s="109" t="s">
        <v>229</v>
      </c>
      <c r="S18" s="510" t="s">
        <v>299</v>
      </c>
      <c r="T18" s="1255" t="s">
        <v>91</v>
      </c>
      <c r="U18" s="1255"/>
      <c r="V18" s="510" t="s">
        <v>398</v>
      </c>
      <c r="W18" s="1255"/>
    </row>
    <row r="19" spans="1:24" s="382" customFormat="1" ht="12" customHeight="1">
      <c r="A19" s="381"/>
      <c r="B19" s="381"/>
      <c r="D19" s="39" t="s">
        <v>92</v>
      </c>
      <c r="E19" s="39" t="s">
        <v>48</v>
      </c>
      <c r="F19" s="39" t="s">
        <v>49</v>
      </c>
      <c r="G19" s="39" t="s">
        <v>50</v>
      </c>
      <c r="H19" s="1264" t="s">
        <v>67</v>
      </c>
      <c r="I19" s="1264"/>
      <c r="J19" s="39" t="s">
        <v>68</v>
      </c>
      <c r="K19" s="39" t="s">
        <v>182</v>
      </c>
      <c r="L19" s="1264" t="s">
        <v>183</v>
      </c>
      <c r="M19" s="1264"/>
      <c r="N19" s="39" t="s">
        <v>207</v>
      </c>
      <c r="O19" s="39" t="s">
        <v>208</v>
      </c>
      <c r="P19" s="1264" t="s">
        <v>209</v>
      </c>
      <c r="Q19" s="1264"/>
      <c r="R19" s="39" t="s">
        <v>210</v>
      </c>
      <c r="S19" s="495" t="s">
        <v>209</v>
      </c>
      <c r="T19" s="1264" t="s">
        <v>210</v>
      </c>
      <c r="U19" s="1264"/>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0" customFormat="1" ht="17.100000000000001" customHeight="1">
      <c r="A21" s="711">
        <v>13</v>
      </c>
      <c r="C21" s="290"/>
      <c r="D21" s="1248">
        <v>1</v>
      </c>
      <c r="E21" s="1249" t="s">
        <v>674</v>
      </c>
      <c r="F21" s="1251" t="s">
        <v>3391</v>
      </c>
      <c r="G21" s="1254" t="s">
        <v>84</v>
      </c>
      <c r="H21" s="1248"/>
      <c r="I21" s="1248">
        <v>1</v>
      </c>
      <c r="J21" s="1268" t="s">
        <v>3392</v>
      </c>
      <c r="K21" s="1244" t="s">
        <v>84</v>
      </c>
      <c r="L21" s="1242"/>
      <c r="M21" s="1242" t="s">
        <v>92</v>
      </c>
      <c r="N21" s="1247"/>
      <c r="O21" s="1244" t="s">
        <v>84</v>
      </c>
      <c r="P21" s="1242"/>
      <c r="Q21" s="1242" t="s">
        <v>92</v>
      </c>
      <c r="R21" s="1243"/>
      <c r="S21" s="1244" t="s">
        <v>84</v>
      </c>
      <c r="T21" s="1034"/>
      <c r="U21" s="1034" t="s">
        <v>92</v>
      </c>
      <c r="V21" s="1197"/>
      <c r="W21" s="288"/>
    </row>
    <row r="22" spans="1:24" s="1180" customFormat="1" ht="17.100000000000001" customHeight="1">
      <c r="A22" s="711"/>
      <c r="C22" s="710"/>
      <c r="D22" s="1248"/>
      <c r="E22" s="1249"/>
      <c r="F22" s="1252"/>
      <c r="G22" s="1254"/>
      <c r="H22" s="1248"/>
      <c r="I22" s="1248"/>
      <c r="J22" s="1269"/>
      <c r="K22" s="1244"/>
      <c r="L22" s="1242"/>
      <c r="M22" s="1242"/>
      <c r="N22" s="1247"/>
      <c r="O22" s="1244"/>
      <c r="P22" s="1242"/>
      <c r="Q22" s="1242"/>
      <c r="R22" s="1243"/>
      <c r="S22" s="1244"/>
      <c r="T22" s="1036"/>
      <c r="U22" s="707"/>
      <c r="V22" s="708"/>
      <c r="W22" s="709"/>
    </row>
    <row r="23" spans="1:24" s="1180" customFormat="1" ht="17.100000000000001" customHeight="1">
      <c r="A23" s="711"/>
      <c r="C23" s="710"/>
      <c r="D23" s="1246"/>
      <c r="E23" s="1250"/>
      <c r="F23" s="1252"/>
      <c r="G23" s="1245"/>
      <c r="H23" s="1246"/>
      <c r="I23" s="1246"/>
      <c r="J23" s="1269"/>
      <c r="K23" s="1245"/>
      <c r="L23" s="1246"/>
      <c r="M23" s="1246"/>
      <c r="N23" s="1243"/>
      <c r="O23" s="1245"/>
      <c r="P23" s="1190"/>
      <c r="Q23" s="707"/>
      <c r="R23" s="708"/>
      <c r="S23" s="704"/>
      <c r="T23" s="704"/>
      <c r="U23" s="704"/>
      <c r="V23" s="704"/>
      <c r="W23" s="709"/>
    </row>
    <row r="24" spans="1:24" s="1180" customFormat="1" ht="15" customHeight="1">
      <c r="A24" s="711"/>
      <c r="C24" s="710"/>
      <c r="D24" s="1246"/>
      <c r="E24" s="1250"/>
      <c r="F24" s="1252"/>
      <c r="G24" s="1245"/>
      <c r="H24" s="1246"/>
      <c r="I24" s="1246"/>
      <c r="J24" s="1270"/>
      <c r="K24" s="1245"/>
      <c r="L24" s="707"/>
      <c r="M24" s="708"/>
      <c r="N24" s="708"/>
      <c r="O24" s="708"/>
      <c r="P24" s="708"/>
      <c r="Q24" s="708"/>
      <c r="R24" s="708"/>
      <c r="S24" s="704"/>
      <c r="T24" s="704"/>
      <c r="U24" s="704"/>
      <c r="V24" s="704"/>
      <c r="W24" s="709"/>
    </row>
    <row r="25" spans="1:24" s="1180" customFormat="1" ht="15" customHeight="1">
      <c r="A25" s="711"/>
      <c r="C25" s="710"/>
      <c r="D25" s="1246"/>
      <c r="E25" s="1250"/>
      <c r="F25" s="1253"/>
      <c r="G25" s="1245"/>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71" t="s">
        <v>643</v>
      </c>
      <c r="F32" s="1271"/>
      <c r="G32" s="1271"/>
      <c r="H32" s="1271"/>
      <c r="I32" s="1271"/>
      <c r="J32" s="1271"/>
      <c r="K32" s="1271"/>
      <c r="L32" s="1271"/>
      <c r="M32" s="1271"/>
      <c r="N32" s="1271"/>
      <c r="O32" s="1271"/>
      <c r="P32" s="1271"/>
      <c r="Q32" s="1271"/>
      <c r="R32" s="1271"/>
      <c r="S32" s="1271"/>
      <c r="T32" s="1271"/>
      <c r="U32" s="1271"/>
      <c r="V32" s="1271"/>
      <c r="W32" s="1271"/>
    </row>
    <row r="33" spans="5:23" ht="36.950000000000003" customHeight="1">
      <c r="E33" s="1265" t="s">
        <v>645</v>
      </c>
      <c r="F33" s="1266"/>
      <c r="G33" s="1266"/>
      <c r="H33" s="1266"/>
      <c r="I33" s="1266"/>
      <c r="J33" s="1266"/>
      <c r="K33" s="1266"/>
      <c r="L33" s="1266"/>
      <c r="M33" s="1266"/>
      <c r="N33" s="1266"/>
      <c r="O33" s="1266"/>
      <c r="P33" s="1266"/>
      <c r="Q33" s="1266"/>
      <c r="R33" s="1266"/>
      <c r="S33" s="1266"/>
      <c r="T33" s="1266"/>
      <c r="U33" s="1266"/>
      <c r="V33" s="1266"/>
      <c r="W33" s="1266"/>
    </row>
    <row r="34" spans="5:23" ht="17.100000000000001" customHeight="1">
      <c r="E34" s="1265" t="s">
        <v>646</v>
      </c>
      <c r="F34" s="1266"/>
      <c r="G34" s="1266"/>
      <c r="H34" s="1266"/>
      <c r="I34" s="1266"/>
      <c r="J34" s="1266"/>
      <c r="K34" s="1266"/>
      <c r="L34" s="1266"/>
      <c r="M34" s="1266"/>
      <c r="N34" s="1266"/>
      <c r="O34" s="1266"/>
      <c r="P34" s="1266"/>
      <c r="Q34" s="1266"/>
      <c r="R34" s="1266"/>
      <c r="S34" s="1266"/>
      <c r="T34" s="1266"/>
      <c r="U34" s="1266"/>
      <c r="V34" s="1266"/>
      <c r="W34" s="1266"/>
    </row>
    <row r="35" spans="5:23" ht="27" customHeight="1">
      <c r="E35" s="1265" t="s">
        <v>647</v>
      </c>
      <c r="F35" s="1266"/>
      <c r="G35" s="1266"/>
      <c r="H35" s="1266"/>
      <c r="I35" s="1266"/>
      <c r="J35" s="1266"/>
      <c r="K35" s="1266"/>
      <c r="L35" s="1266"/>
      <c r="M35" s="1266"/>
      <c r="N35" s="1266"/>
      <c r="O35" s="1266"/>
      <c r="P35" s="1266"/>
      <c r="Q35" s="1266"/>
      <c r="R35" s="1266"/>
      <c r="S35" s="1266"/>
      <c r="T35" s="1266"/>
      <c r="U35" s="1266"/>
      <c r="V35" s="1266"/>
      <c r="W35" s="1266"/>
    </row>
    <row r="36" spans="5:23" ht="17.100000000000001" customHeight="1">
      <c r="E36" s="1265" t="s">
        <v>648</v>
      </c>
      <c r="F36" s="1266"/>
      <c r="G36" s="1266"/>
      <c r="H36" s="1266"/>
      <c r="I36" s="1266"/>
      <c r="J36" s="1266"/>
      <c r="K36" s="1266"/>
      <c r="L36" s="1266"/>
      <c r="M36" s="1266"/>
      <c r="N36" s="1266"/>
      <c r="O36" s="1266"/>
      <c r="P36" s="1266"/>
      <c r="Q36" s="1266"/>
      <c r="R36" s="1266"/>
      <c r="S36" s="1266"/>
      <c r="T36" s="1266"/>
      <c r="U36" s="1266"/>
      <c r="V36" s="1266"/>
      <c r="W36" s="1266"/>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71" t="s">
        <v>644</v>
      </c>
      <c r="F38" s="1271"/>
      <c r="G38" s="1271"/>
      <c r="H38" s="1271"/>
      <c r="I38" s="1271"/>
      <c r="J38" s="1271"/>
      <c r="K38" s="1271"/>
      <c r="L38" s="1271"/>
      <c r="M38" s="1271"/>
      <c r="N38" s="1271"/>
      <c r="O38" s="1271"/>
      <c r="P38" s="1271"/>
      <c r="Q38" s="1271"/>
      <c r="R38" s="1271"/>
      <c r="S38" s="1271"/>
      <c r="T38" s="1271"/>
      <c r="U38" s="1271"/>
      <c r="V38" s="1271"/>
      <c r="W38" s="1271"/>
    </row>
    <row r="39" spans="5:23" ht="17.100000000000001" customHeight="1">
      <c r="E39" s="1265" t="s">
        <v>649</v>
      </c>
      <c r="F39" s="1266"/>
      <c r="G39" s="1266"/>
      <c r="H39" s="1266"/>
      <c r="I39" s="1266"/>
      <c r="J39" s="1266"/>
      <c r="K39" s="1266"/>
      <c r="L39" s="1266"/>
      <c r="M39" s="1266"/>
      <c r="N39" s="1266"/>
      <c r="O39" s="1266"/>
      <c r="P39" s="1266"/>
      <c r="Q39" s="1266"/>
      <c r="R39" s="1266"/>
      <c r="S39" s="1266"/>
      <c r="T39" s="1266"/>
      <c r="U39" s="1266"/>
      <c r="V39" s="1266"/>
      <c r="W39" s="1266"/>
    </row>
    <row r="40" spans="5:23" ht="17.100000000000001" customHeight="1">
      <c r="E40" s="1265" t="s">
        <v>650</v>
      </c>
      <c r="F40" s="1266"/>
      <c r="G40" s="1266"/>
      <c r="H40" s="1266"/>
      <c r="I40" s="1266"/>
      <c r="J40" s="1266"/>
      <c r="K40" s="1266"/>
      <c r="L40" s="1266"/>
      <c r="M40" s="1266"/>
      <c r="N40" s="1266"/>
      <c r="O40" s="1266"/>
      <c r="P40" s="1266"/>
      <c r="Q40" s="1266"/>
      <c r="R40" s="1266"/>
      <c r="S40" s="1266"/>
      <c r="T40" s="1266"/>
      <c r="U40" s="1266"/>
      <c r="V40" s="1266"/>
      <c r="W40" s="1266"/>
    </row>
  </sheetData>
  <sheetProtection algorithmName="SHA-512" hashValue="FZL1OrqM8K+/PCKLOBNpQLFV/q5V1FhtfWLsX4PC+q+JdAybhnTeJGHxImEcT0o9lehB8ax9h2Z1YIH3EKXSpA==" saltValue="a6TZZy75sux7SDDLj9ApmA==" spinCount="100000" sheet="1" objects="1" scenarios="1" formatColumns="0" formatRows="0"/>
  <dataConsolidate/>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13"/>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2644</v>
      </c>
      <c r="B1" s="5" t="s">
        <v>2661</v>
      </c>
      <c r="C1" s="5" t="s">
        <v>2662</v>
      </c>
      <c r="D1" s="5" t="s">
        <v>2663</v>
      </c>
      <c r="E1" s="5" t="s">
        <v>2664</v>
      </c>
      <c r="F1" s="5" t="s">
        <v>2665</v>
      </c>
      <c r="G1" s="5" t="s">
        <v>2666</v>
      </c>
      <c r="H1" s="5" t="s">
        <v>2667</v>
      </c>
      <c r="I1" s="5" t="s">
        <v>2668</v>
      </c>
    </row>
    <row r="2" spans="1:10">
      <c r="A2" s="5">
        <v>1</v>
      </c>
      <c r="B2" s="5" t="s">
        <v>2669</v>
      </c>
      <c r="C2" s="5" t="s">
        <v>89</v>
      </c>
      <c r="D2" s="5" t="s">
        <v>2670</v>
      </c>
      <c r="E2" s="5" t="s">
        <v>2671</v>
      </c>
      <c r="F2" s="5" t="s">
        <v>2672</v>
      </c>
      <c r="G2" s="5" t="s">
        <v>2673</v>
      </c>
      <c r="J2" s="5" t="s">
        <v>3380</v>
      </c>
    </row>
    <row r="3" spans="1:10">
      <c r="A3" s="5">
        <v>2</v>
      </c>
      <c r="B3" s="5" t="s">
        <v>2669</v>
      </c>
      <c r="C3" s="5" t="s">
        <v>89</v>
      </c>
      <c r="D3" s="5" t="s">
        <v>2674</v>
      </c>
      <c r="E3" s="5" t="s">
        <v>2675</v>
      </c>
      <c r="F3" s="5" t="s">
        <v>2676</v>
      </c>
      <c r="G3" s="5" t="s">
        <v>2677</v>
      </c>
      <c r="J3" s="5" t="s">
        <v>3380</v>
      </c>
    </row>
    <row r="4" spans="1:10">
      <c r="A4" s="5">
        <v>3</v>
      </c>
      <c r="B4" s="5" t="s">
        <v>2669</v>
      </c>
      <c r="C4" s="5" t="s">
        <v>89</v>
      </c>
      <c r="D4" s="5" t="s">
        <v>2678</v>
      </c>
      <c r="E4" s="5" t="s">
        <v>2679</v>
      </c>
      <c r="F4" s="5" t="s">
        <v>2680</v>
      </c>
      <c r="G4" s="5" t="s">
        <v>2681</v>
      </c>
      <c r="J4" s="5" t="s">
        <v>3380</v>
      </c>
    </row>
    <row r="5" spans="1:10">
      <c r="A5" s="5">
        <v>4</v>
      </c>
      <c r="B5" s="5" t="s">
        <v>2669</v>
      </c>
      <c r="C5" s="5" t="s">
        <v>89</v>
      </c>
      <c r="D5" s="5" t="s">
        <v>2682</v>
      </c>
      <c r="E5" s="5" t="s">
        <v>2683</v>
      </c>
      <c r="F5" s="5" t="s">
        <v>2684</v>
      </c>
      <c r="G5" s="5" t="s">
        <v>2677</v>
      </c>
      <c r="J5" s="5" t="s">
        <v>3380</v>
      </c>
    </row>
    <row r="6" spans="1:10">
      <c r="A6" s="5">
        <v>5</v>
      </c>
      <c r="B6" s="5" t="s">
        <v>2669</v>
      </c>
      <c r="C6" s="5" t="s">
        <v>89</v>
      </c>
      <c r="D6" s="5" t="s">
        <v>2685</v>
      </c>
      <c r="E6" s="5" t="s">
        <v>2686</v>
      </c>
      <c r="F6" s="5" t="s">
        <v>2687</v>
      </c>
      <c r="G6" s="5" t="s">
        <v>2688</v>
      </c>
      <c r="J6" s="5" t="s">
        <v>3380</v>
      </c>
    </row>
    <row r="7" spans="1:10">
      <c r="A7" s="5">
        <v>6</v>
      </c>
      <c r="B7" s="5" t="s">
        <v>2669</v>
      </c>
      <c r="C7" s="5" t="s">
        <v>89</v>
      </c>
      <c r="D7" s="5" t="s">
        <v>2689</v>
      </c>
      <c r="E7" s="5" t="s">
        <v>2690</v>
      </c>
      <c r="F7" s="5" t="s">
        <v>2691</v>
      </c>
      <c r="G7" s="5" t="s">
        <v>2692</v>
      </c>
      <c r="J7" s="5" t="s">
        <v>3380</v>
      </c>
    </row>
    <row r="8" spans="1:10">
      <c r="A8" s="5">
        <v>7</v>
      </c>
      <c r="B8" s="5" t="s">
        <v>2669</v>
      </c>
      <c r="C8" s="5" t="s">
        <v>89</v>
      </c>
      <c r="D8" s="5" t="s">
        <v>2693</v>
      </c>
      <c r="E8" s="5" t="s">
        <v>2694</v>
      </c>
      <c r="F8" s="5" t="s">
        <v>2695</v>
      </c>
      <c r="G8" s="5" t="s">
        <v>2696</v>
      </c>
      <c r="J8" s="5" t="s">
        <v>3380</v>
      </c>
    </row>
    <row r="9" spans="1:10">
      <c r="A9" s="5">
        <v>8</v>
      </c>
      <c r="B9" s="5" t="s">
        <v>2669</v>
      </c>
      <c r="C9" s="5" t="s">
        <v>89</v>
      </c>
      <c r="D9" s="5" t="s">
        <v>2697</v>
      </c>
      <c r="E9" s="5" t="s">
        <v>2698</v>
      </c>
      <c r="F9" s="5" t="s">
        <v>2699</v>
      </c>
      <c r="G9" s="5" t="s">
        <v>2700</v>
      </c>
      <c r="J9" s="5" t="s">
        <v>3380</v>
      </c>
    </row>
    <row r="10" spans="1:10">
      <c r="A10" s="5">
        <v>9</v>
      </c>
      <c r="B10" s="5" t="s">
        <v>2669</v>
      </c>
      <c r="C10" s="5" t="s">
        <v>89</v>
      </c>
      <c r="D10" s="5" t="s">
        <v>2701</v>
      </c>
      <c r="E10" s="5" t="s">
        <v>2702</v>
      </c>
      <c r="F10" s="5" t="s">
        <v>2703</v>
      </c>
      <c r="G10" s="5" t="s">
        <v>2704</v>
      </c>
      <c r="J10" s="5" t="s">
        <v>3380</v>
      </c>
    </row>
    <row r="11" spans="1:10">
      <c r="A11" s="5">
        <v>10</v>
      </c>
      <c r="B11" s="5" t="s">
        <v>2669</v>
      </c>
      <c r="C11" s="5" t="s">
        <v>89</v>
      </c>
      <c r="D11" s="5" t="s">
        <v>2705</v>
      </c>
      <c r="E11" s="5" t="s">
        <v>2706</v>
      </c>
      <c r="F11" s="5" t="s">
        <v>2707</v>
      </c>
      <c r="G11" s="5" t="s">
        <v>2708</v>
      </c>
      <c r="J11" s="5" t="s">
        <v>3380</v>
      </c>
    </row>
    <row r="12" spans="1:10">
      <c r="A12" s="5">
        <v>11</v>
      </c>
      <c r="B12" s="5" t="s">
        <v>2669</v>
      </c>
      <c r="C12" s="5" t="s">
        <v>89</v>
      </c>
      <c r="D12" s="5" t="s">
        <v>2709</v>
      </c>
      <c r="E12" s="5" t="s">
        <v>2710</v>
      </c>
      <c r="F12" s="5" t="s">
        <v>2711</v>
      </c>
      <c r="G12" s="5" t="s">
        <v>2712</v>
      </c>
      <c r="J12" s="5" t="s">
        <v>3380</v>
      </c>
    </row>
    <row r="13" spans="1:10">
      <c r="A13" s="5">
        <v>12</v>
      </c>
      <c r="B13" s="5" t="s">
        <v>2669</v>
      </c>
      <c r="C13" s="5" t="s">
        <v>89</v>
      </c>
      <c r="D13" s="5" t="s">
        <v>2713</v>
      </c>
      <c r="E13" s="5" t="s">
        <v>2710</v>
      </c>
      <c r="F13" s="5" t="s">
        <v>2711</v>
      </c>
      <c r="G13" s="5" t="s">
        <v>2714</v>
      </c>
      <c r="H13" s="5" t="s">
        <v>2715</v>
      </c>
      <c r="J13" s="5" t="s">
        <v>3380</v>
      </c>
    </row>
    <row r="14" spans="1:10">
      <c r="A14" s="5">
        <v>13</v>
      </c>
      <c r="B14" s="5" t="s">
        <v>2669</v>
      </c>
      <c r="C14" s="5" t="s">
        <v>89</v>
      </c>
      <c r="D14" s="5" t="s">
        <v>2716</v>
      </c>
      <c r="E14" s="5" t="s">
        <v>2710</v>
      </c>
      <c r="F14" s="5" t="s">
        <v>2711</v>
      </c>
      <c r="G14" s="5" t="s">
        <v>2717</v>
      </c>
      <c r="J14" s="5" t="s">
        <v>3380</v>
      </c>
    </row>
    <row r="15" spans="1:10">
      <c r="A15" s="5">
        <v>14</v>
      </c>
      <c r="B15" s="5" t="s">
        <v>2669</v>
      </c>
      <c r="C15" s="5" t="s">
        <v>89</v>
      </c>
      <c r="D15" s="5" t="s">
        <v>2718</v>
      </c>
      <c r="E15" s="5" t="s">
        <v>2719</v>
      </c>
      <c r="F15" s="5" t="s">
        <v>2720</v>
      </c>
      <c r="G15" s="5" t="s">
        <v>2721</v>
      </c>
      <c r="J15" s="5" t="s">
        <v>3380</v>
      </c>
    </row>
    <row r="16" spans="1:10">
      <c r="A16" s="5">
        <v>15</v>
      </c>
      <c r="B16" s="5" t="s">
        <v>2669</v>
      </c>
      <c r="C16" s="5" t="s">
        <v>89</v>
      </c>
      <c r="D16" s="5" t="s">
        <v>2722</v>
      </c>
      <c r="E16" s="5" t="s">
        <v>2723</v>
      </c>
      <c r="F16" s="5" t="s">
        <v>2724</v>
      </c>
      <c r="G16" s="5" t="s">
        <v>2725</v>
      </c>
      <c r="J16" s="5" t="s">
        <v>3380</v>
      </c>
    </row>
    <row r="17" spans="1:10">
      <c r="A17" s="5">
        <v>16</v>
      </c>
      <c r="B17" s="5" t="s">
        <v>2669</v>
      </c>
      <c r="C17" s="5" t="s">
        <v>89</v>
      </c>
      <c r="D17" s="5" t="s">
        <v>2726</v>
      </c>
      <c r="E17" s="5" t="s">
        <v>2727</v>
      </c>
      <c r="F17" s="5" t="s">
        <v>2728</v>
      </c>
      <c r="G17" s="5" t="s">
        <v>2729</v>
      </c>
      <c r="J17" s="5" t="s">
        <v>3380</v>
      </c>
    </row>
    <row r="18" spans="1:10">
      <c r="A18" s="5">
        <v>17</v>
      </c>
      <c r="B18" s="5" t="s">
        <v>2669</v>
      </c>
      <c r="C18" s="5" t="s">
        <v>89</v>
      </c>
      <c r="D18" s="5" t="s">
        <v>2730</v>
      </c>
      <c r="E18" s="5" t="s">
        <v>2731</v>
      </c>
      <c r="F18" s="5" t="s">
        <v>2732</v>
      </c>
      <c r="G18" s="5" t="s">
        <v>2729</v>
      </c>
      <c r="J18" s="5" t="s">
        <v>3380</v>
      </c>
    </row>
    <row r="19" spans="1:10">
      <c r="A19" s="5">
        <v>18</v>
      </c>
      <c r="B19" s="5" t="s">
        <v>2669</v>
      </c>
      <c r="C19" s="5" t="s">
        <v>89</v>
      </c>
      <c r="D19" s="5" t="s">
        <v>2733</v>
      </c>
      <c r="E19" s="5" t="s">
        <v>2734</v>
      </c>
      <c r="F19" s="5" t="s">
        <v>2735</v>
      </c>
      <c r="G19" s="5" t="s">
        <v>2736</v>
      </c>
      <c r="J19" s="5" t="s">
        <v>3380</v>
      </c>
    </row>
    <row r="20" spans="1:10">
      <c r="A20" s="5">
        <v>19</v>
      </c>
      <c r="B20" s="5" t="s">
        <v>2669</v>
      </c>
      <c r="C20" s="5" t="s">
        <v>89</v>
      </c>
      <c r="D20" s="5" t="s">
        <v>2737</v>
      </c>
      <c r="E20" s="5" t="s">
        <v>2738</v>
      </c>
      <c r="F20" s="5" t="s">
        <v>2739</v>
      </c>
      <c r="G20" s="5" t="s">
        <v>2740</v>
      </c>
      <c r="J20" s="5" t="s">
        <v>3380</v>
      </c>
    </row>
    <row r="21" spans="1:10">
      <c r="A21" s="5">
        <v>20</v>
      </c>
      <c r="B21" s="5" t="s">
        <v>2669</v>
      </c>
      <c r="C21" s="5" t="s">
        <v>89</v>
      </c>
      <c r="D21" s="5" t="s">
        <v>2741</v>
      </c>
      <c r="E21" s="5" t="s">
        <v>2742</v>
      </c>
      <c r="F21" s="5" t="s">
        <v>2743</v>
      </c>
      <c r="G21" s="5" t="s">
        <v>2744</v>
      </c>
      <c r="J21" s="5" t="s">
        <v>3380</v>
      </c>
    </row>
    <row r="22" spans="1:10">
      <c r="A22" s="5">
        <v>21</v>
      </c>
      <c r="B22" s="5" t="s">
        <v>2669</v>
      </c>
      <c r="C22" s="5" t="s">
        <v>89</v>
      </c>
      <c r="D22" s="5" t="s">
        <v>2745</v>
      </c>
      <c r="E22" s="5" t="s">
        <v>2746</v>
      </c>
      <c r="F22" s="5" t="s">
        <v>2747</v>
      </c>
      <c r="G22" s="5" t="s">
        <v>2748</v>
      </c>
      <c r="J22" s="5" t="s">
        <v>3380</v>
      </c>
    </row>
    <row r="23" spans="1:10">
      <c r="A23" s="5">
        <v>22</v>
      </c>
      <c r="B23" s="5" t="s">
        <v>2669</v>
      </c>
      <c r="C23" s="5" t="s">
        <v>89</v>
      </c>
      <c r="D23" s="5" t="s">
        <v>2749</v>
      </c>
      <c r="E23" s="5" t="s">
        <v>2750</v>
      </c>
      <c r="F23" s="5" t="s">
        <v>2751</v>
      </c>
      <c r="G23" s="5" t="s">
        <v>2744</v>
      </c>
      <c r="J23" s="5" t="s">
        <v>3380</v>
      </c>
    </row>
    <row r="24" spans="1:10">
      <c r="A24" s="5">
        <v>23</v>
      </c>
      <c r="B24" s="5" t="s">
        <v>2669</v>
      </c>
      <c r="C24" s="5" t="s">
        <v>89</v>
      </c>
      <c r="D24" s="5" t="s">
        <v>2752</v>
      </c>
      <c r="E24" s="5" t="s">
        <v>2753</v>
      </c>
      <c r="F24" s="5" t="s">
        <v>2754</v>
      </c>
      <c r="G24" s="5" t="s">
        <v>2755</v>
      </c>
      <c r="J24" s="5" t="s">
        <v>3380</v>
      </c>
    </row>
    <row r="25" spans="1:10">
      <c r="A25" s="5">
        <v>24</v>
      </c>
      <c r="B25" s="5" t="s">
        <v>2669</v>
      </c>
      <c r="C25" s="5" t="s">
        <v>89</v>
      </c>
      <c r="D25" s="5" t="s">
        <v>2756</v>
      </c>
      <c r="E25" s="5" t="s">
        <v>2757</v>
      </c>
      <c r="F25" s="5" t="s">
        <v>2758</v>
      </c>
      <c r="G25" s="5" t="s">
        <v>2759</v>
      </c>
      <c r="J25" s="5" t="s">
        <v>3380</v>
      </c>
    </row>
    <row r="26" spans="1:10">
      <c r="A26" s="5">
        <v>25</v>
      </c>
      <c r="B26" s="5" t="s">
        <v>2669</v>
      </c>
      <c r="C26" s="5" t="s">
        <v>89</v>
      </c>
      <c r="D26" s="5" t="s">
        <v>2760</v>
      </c>
      <c r="E26" s="5" t="s">
        <v>2761</v>
      </c>
      <c r="F26" s="5" t="s">
        <v>2762</v>
      </c>
      <c r="G26" s="5" t="s">
        <v>2744</v>
      </c>
      <c r="J26" s="5" t="s">
        <v>3380</v>
      </c>
    </row>
    <row r="27" spans="1:10">
      <c r="A27" s="5">
        <v>26</v>
      </c>
      <c r="B27" s="5" t="s">
        <v>2669</v>
      </c>
      <c r="C27" s="5" t="s">
        <v>89</v>
      </c>
      <c r="D27" s="5" t="s">
        <v>2763</v>
      </c>
      <c r="E27" s="5" t="s">
        <v>2764</v>
      </c>
      <c r="F27" s="5" t="s">
        <v>2765</v>
      </c>
      <c r="G27" s="5" t="s">
        <v>2766</v>
      </c>
      <c r="J27" s="5" t="s">
        <v>3380</v>
      </c>
    </row>
    <row r="28" spans="1:10">
      <c r="A28" s="5">
        <v>27</v>
      </c>
      <c r="B28" s="5" t="s">
        <v>2669</v>
      </c>
      <c r="C28" s="5" t="s">
        <v>89</v>
      </c>
      <c r="D28" s="5" t="s">
        <v>2767</v>
      </c>
      <c r="E28" s="5" t="s">
        <v>2768</v>
      </c>
      <c r="F28" s="5" t="s">
        <v>2769</v>
      </c>
      <c r="G28" s="5" t="s">
        <v>2748</v>
      </c>
      <c r="J28" s="5" t="s">
        <v>3380</v>
      </c>
    </row>
    <row r="29" spans="1:10">
      <c r="A29" s="5">
        <v>28</v>
      </c>
      <c r="B29" s="5" t="s">
        <v>2669</v>
      </c>
      <c r="C29" s="5" t="s">
        <v>89</v>
      </c>
      <c r="D29" s="5" t="s">
        <v>2770</v>
      </c>
      <c r="E29" s="5" t="s">
        <v>2771</v>
      </c>
      <c r="F29" s="5" t="s">
        <v>2772</v>
      </c>
      <c r="G29" s="5" t="s">
        <v>2773</v>
      </c>
      <c r="J29" s="5" t="s">
        <v>3380</v>
      </c>
    </row>
    <row r="30" spans="1:10">
      <c r="A30" s="5">
        <v>29</v>
      </c>
      <c r="B30" s="5" t="s">
        <v>2669</v>
      </c>
      <c r="C30" s="5" t="s">
        <v>89</v>
      </c>
      <c r="D30" s="5" t="s">
        <v>2774</v>
      </c>
      <c r="E30" s="5" t="s">
        <v>2775</v>
      </c>
      <c r="F30" s="5" t="s">
        <v>2776</v>
      </c>
      <c r="G30" s="5" t="s">
        <v>2744</v>
      </c>
      <c r="J30" s="5" t="s">
        <v>3380</v>
      </c>
    </row>
    <row r="31" spans="1:10">
      <c r="A31" s="5">
        <v>30</v>
      </c>
      <c r="B31" s="5" t="s">
        <v>2669</v>
      </c>
      <c r="C31" s="5" t="s">
        <v>89</v>
      </c>
      <c r="D31" s="5" t="s">
        <v>2777</v>
      </c>
      <c r="E31" s="5" t="s">
        <v>2778</v>
      </c>
      <c r="F31" s="5" t="s">
        <v>2779</v>
      </c>
      <c r="G31" s="5" t="s">
        <v>2780</v>
      </c>
      <c r="J31" s="5" t="s">
        <v>3380</v>
      </c>
    </row>
    <row r="32" spans="1:10">
      <c r="A32" s="5">
        <v>31</v>
      </c>
      <c r="B32" s="5" t="s">
        <v>2669</v>
      </c>
      <c r="C32" s="5" t="s">
        <v>89</v>
      </c>
      <c r="D32" s="5" t="s">
        <v>2781</v>
      </c>
      <c r="E32" s="5" t="s">
        <v>2782</v>
      </c>
      <c r="F32" s="5" t="s">
        <v>2783</v>
      </c>
      <c r="G32" s="5" t="s">
        <v>2784</v>
      </c>
      <c r="J32" s="5" t="s">
        <v>3380</v>
      </c>
    </row>
    <row r="33" spans="1:10">
      <c r="A33" s="5">
        <v>32</v>
      </c>
      <c r="B33" s="5" t="s">
        <v>2669</v>
      </c>
      <c r="C33" s="5" t="s">
        <v>89</v>
      </c>
      <c r="D33" s="5" t="s">
        <v>2785</v>
      </c>
      <c r="E33" s="5" t="s">
        <v>2786</v>
      </c>
      <c r="F33" s="5" t="s">
        <v>2787</v>
      </c>
      <c r="G33" s="5" t="s">
        <v>2788</v>
      </c>
      <c r="J33" s="5" t="s">
        <v>3380</v>
      </c>
    </row>
    <row r="34" spans="1:10">
      <c r="A34" s="5">
        <v>33</v>
      </c>
      <c r="B34" s="5" t="s">
        <v>2669</v>
      </c>
      <c r="C34" s="5" t="s">
        <v>89</v>
      </c>
      <c r="D34" s="5" t="s">
        <v>2789</v>
      </c>
      <c r="E34" s="5" t="s">
        <v>2790</v>
      </c>
      <c r="F34" s="5" t="s">
        <v>2791</v>
      </c>
      <c r="G34" s="5" t="s">
        <v>2721</v>
      </c>
      <c r="J34" s="5" t="s">
        <v>3380</v>
      </c>
    </row>
    <row r="35" spans="1:10">
      <c r="A35" s="5">
        <v>34</v>
      </c>
      <c r="B35" s="5" t="s">
        <v>2669</v>
      </c>
      <c r="C35" s="5" t="s">
        <v>89</v>
      </c>
      <c r="D35" s="5" t="s">
        <v>2792</v>
      </c>
      <c r="E35" s="5" t="s">
        <v>2793</v>
      </c>
      <c r="F35" s="5" t="s">
        <v>2794</v>
      </c>
      <c r="G35" s="5" t="s">
        <v>2780</v>
      </c>
      <c r="H35" s="5" t="s">
        <v>2795</v>
      </c>
      <c r="J35" s="5" t="s">
        <v>3380</v>
      </c>
    </row>
    <row r="36" spans="1:10">
      <c r="A36" s="5">
        <v>35</v>
      </c>
      <c r="B36" s="5" t="s">
        <v>2669</v>
      </c>
      <c r="C36" s="5" t="s">
        <v>89</v>
      </c>
      <c r="D36" s="5" t="s">
        <v>2796</v>
      </c>
      <c r="E36" s="5" t="s">
        <v>2797</v>
      </c>
      <c r="F36" s="5" t="s">
        <v>2798</v>
      </c>
      <c r="G36" s="5" t="s">
        <v>2744</v>
      </c>
      <c r="J36" s="5" t="s">
        <v>3380</v>
      </c>
    </row>
    <row r="37" spans="1:10">
      <c r="A37" s="5">
        <v>36</v>
      </c>
      <c r="B37" s="5" t="s">
        <v>2669</v>
      </c>
      <c r="C37" s="5" t="s">
        <v>89</v>
      </c>
      <c r="D37" s="5" t="s">
        <v>2799</v>
      </c>
      <c r="E37" s="5" t="s">
        <v>2800</v>
      </c>
      <c r="F37" s="5" t="s">
        <v>2801</v>
      </c>
      <c r="G37" s="5" t="s">
        <v>2744</v>
      </c>
      <c r="J37" s="5" t="s">
        <v>3380</v>
      </c>
    </row>
    <row r="38" spans="1:10">
      <c r="A38" s="5">
        <v>37</v>
      </c>
      <c r="B38" s="5" t="s">
        <v>2669</v>
      </c>
      <c r="C38" s="5" t="s">
        <v>89</v>
      </c>
      <c r="D38" s="5" t="s">
        <v>2802</v>
      </c>
      <c r="E38" s="5" t="s">
        <v>2803</v>
      </c>
      <c r="F38" s="5" t="s">
        <v>2804</v>
      </c>
      <c r="G38" s="5" t="s">
        <v>2805</v>
      </c>
      <c r="J38" s="5" t="s">
        <v>3380</v>
      </c>
    </row>
    <row r="39" spans="1:10">
      <c r="A39" s="5">
        <v>38</v>
      </c>
      <c r="B39" s="5" t="s">
        <v>2669</v>
      </c>
      <c r="C39" s="5" t="s">
        <v>89</v>
      </c>
      <c r="D39" s="5" t="s">
        <v>2806</v>
      </c>
      <c r="E39" s="5" t="s">
        <v>2807</v>
      </c>
      <c r="F39" s="5" t="s">
        <v>2808</v>
      </c>
      <c r="G39" s="5" t="s">
        <v>2788</v>
      </c>
      <c r="J39" s="5" t="s">
        <v>3380</v>
      </c>
    </row>
    <row r="40" spans="1:10">
      <c r="A40" s="5">
        <v>39</v>
      </c>
      <c r="B40" s="5" t="s">
        <v>2669</v>
      </c>
      <c r="C40" s="5" t="s">
        <v>89</v>
      </c>
      <c r="D40" s="5" t="s">
        <v>2809</v>
      </c>
      <c r="E40" s="5" t="s">
        <v>2810</v>
      </c>
      <c r="F40" s="5" t="s">
        <v>2811</v>
      </c>
      <c r="G40" s="5" t="s">
        <v>2812</v>
      </c>
      <c r="J40" s="5" t="s">
        <v>3380</v>
      </c>
    </row>
    <row r="41" spans="1:10">
      <c r="A41" s="5">
        <v>40</v>
      </c>
      <c r="B41" s="5" t="s">
        <v>2669</v>
      </c>
      <c r="C41" s="5" t="s">
        <v>89</v>
      </c>
      <c r="D41" s="5" t="s">
        <v>2813</v>
      </c>
      <c r="E41" s="5" t="s">
        <v>2814</v>
      </c>
      <c r="F41" s="5" t="s">
        <v>2815</v>
      </c>
      <c r="G41" s="5" t="s">
        <v>2816</v>
      </c>
      <c r="J41" s="5" t="s">
        <v>3380</v>
      </c>
    </row>
    <row r="42" spans="1:10">
      <c r="A42" s="5">
        <v>41</v>
      </c>
      <c r="B42" s="5" t="s">
        <v>2669</v>
      </c>
      <c r="C42" s="5" t="s">
        <v>89</v>
      </c>
      <c r="D42" s="5" t="s">
        <v>2817</v>
      </c>
      <c r="E42" s="5" t="s">
        <v>2818</v>
      </c>
      <c r="F42" s="5" t="s">
        <v>2819</v>
      </c>
      <c r="G42" s="5" t="s">
        <v>2673</v>
      </c>
      <c r="H42" s="5" t="s">
        <v>2820</v>
      </c>
      <c r="J42" s="5" t="s">
        <v>3380</v>
      </c>
    </row>
    <row r="43" spans="1:10">
      <c r="A43" s="5">
        <v>42</v>
      </c>
      <c r="B43" s="5" t="s">
        <v>2669</v>
      </c>
      <c r="C43" s="5" t="s">
        <v>89</v>
      </c>
      <c r="D43" s="5" t="s">
        <v>2821</v>
      </c>
      <c r="E43" s="5" t="s">
        <v>2822</v>
      </c>
      <c r="F43" s="5" t="s">
        <v>2823</v>
      </c>
      <c r="G43" s="5" t="s">
        <v>2755</v>
      </c>
      <c r="J43" s="5" t="s">
        <v>3380</v>
      </c>
    </row>
    <row r="44" spans="1:10">
      <c r="A44" s="5">
        <v>43</v>
      </c>
      <c r="B44" s="5" t="s">
        <v>2669</v>
      </c>
      <c r="C44" s="5" t="s">
        <v>89</v>
      </c>
      <c r="D44" s="5" t="s">
        <v>2824</v>
      </c>
      <c r="E44" s="5" t="s">
        <v>2825</v>
      </c>
      <c r="F44" s="5" t="s">
        <v>2826</v>
      </c>
      <c r="G44" s="5" t="s">
        <v>2827</v>
      </c>
      <c r="J44" s="5" t="s">
        <v>3380</v>
      </c>
    </row>
    <row r="45" spans="1:10">
      <c r="A45" s="5">
        <v>44</v>
      </c>
      <c r="B45" s="5" t="s">
        <v>2669</v>
      </c>
      <c r="C45" s="5" t="s">
        <v>89</v>
      </c>
      <c r="D45" s="5" t="s">
        <v>2828</v>
      </c>
      <c r="E45" s="5" t="s">
        <v>2829</v>
      </c>
      <c r="F45" s="5" t="s">
        <v>2830</v>
      </c>
      <c r="G45" s="5" t="s">
        <v>2673</v>
      </c>
      <c r="J45" s="5" t="s">
        <v>3380</v>
      </c>
    </row>
    <row r="46" spans="1:10">
      <c r="A46" s="5">
        <v>45</v>
      </c>
      <c r="B46" s="5" t="s">
        <v>2669</v>
      </c>
      <c r="C46" s="5" t="s">
        <v>89</v>
      </c>
      <c r="D46" s="5" t="s">
        <v>2831</v>
      </c>
      <c r="E46" s="5" t="s">
        <v>2832</v>
      </c>
      <c r="F46" s="5" t="s">
        <v>2833</v>
      </c>
      <c r="G46" s="5" t="s">
        <v>2729</v>
      </c>
      <c r="J46" s="5" t="s">
        <v>3380</v>
      </c>
    </row>
    <row r="47" spans="1:10">
      <c r="A47" s="5">
        <v>46</v>
      </c>
      <c r="B47" s="5" t="s">
        <v>2669</v>
      </c>
      <c r="C47" s="5" t="s">
        <v>89</v>
      </c>
      <c r="D47" s="5" t="s">
        <v>2834</v>
      </c>
      <c r="E47" s="5" t="s">
        <v>2835</v>
      </c>
      <c r="F47" s="5" t="s">
        <v>2836</v>
      </c>
      <c r="G47" s="5" t="s">
        <v>2837</v>
      </c>
      <c r="J47" s="5" t="s">
        <v>3380</v>
      </c>
    </row>
    <row r="48" spans="1:10">
      <c r="A48" s="5">
        <v>47</v>
      </c>
      <c r="B48" s="5" t="s">
        <v>2669</v>
      </c>
      <c r="C48" s="5" t="s">
        <v>89</v>
      </c>
      <c r="D48" s="5" t="s">
        <v>2838</v>
      </c>
      <c r="E48" s="5" t="s">
        <v>2839</v>
      </c>
      <c r="F48" s="5" t="s">
        <v>2830</v>
      </c>
      <c r="G48" s="5" t="s">
        <v>2840</v>
      </c>
      <c r="J48" s="5" t="s">
        <v>3380</v>
      </c>
    </row>
    <row r="49" spans="1:10">
      <c r="A49" s="5">
        <v>48</v>
      </c>
      <c r="B49" s="5" t="s">
        <v>2669</v>
      </c>
      <c r="C49" s="5" t="s">
        <v>89</v>
      </c>
      <c r="D49" s="5" t="s">
        <v>2841</v>
      </c>
      <c r="E49" s="5" t="s">
        <v>2842</v>
      </c>
      <c r="F49" s="5" t="s">
        <v>2843</v>
      </c>
      <c r="G49" s="5" t="s">
        <v>2844</v>
      </c>
      <c r="J49" s="5" t="s">
        <v>3380</v>
      </c>
    </row>
    <row r="50" spans="1:10">
      <c r="A50" s="5">
        <v>49</v>
      </c>
      <c r="B50" s="5" t="s">
        <v>2669</v>
      </c>
      <c r="C50" s="5" t="s">
        <v>89</v>
      </c>
      <c r="D50" s="5" t="s">
        <v>2845</v>
      </c>
      <c r="E50" s="5" t="s">
        <v>2846</v>
      </c>
      <c r="F50" s="5" t="s">
        <v>2847</v>
      </c>
      <c r="G50" s="5" t="s">
        <v>2748</v>
      </c>
      <c r="J50" s="5" t="s">
        <v>3380</v>
      </c>
    </row>
    <row r="51" spans="1:10">
      <c r="A51" s="5">
        <v>50</v>
      </c>
      <c r="B51" s="5" t="s">
        <v>2669</v>
      </c>
      <c r="C51" s="5" t="s">
        <v>89</v>
      </c>
      <c r="D51" s="5" t="s">
        <v>2848</v>
      </c>
      <c r="E51" s="5" t="s">
        <v>2849</v>
      </c>
      <c r="F51" s="5" t="s">
        <v>2850</v>
      </c>
      <c r="G51" s="5" t="s">
        <v>2744</v>
      </c>
      <c r="J51" s="5" t="s">
        <v>3380</v>
      </c>
    </row>
    <row r="52" spans="1:10">
      <c r="A52" s="5">
        <v>51</v>
      </c>
      <c r="B52" s="5" t="s">
        <v>2669</v>
      </c>
      <c r="C52" s="5" t="s">
        <v>89</v>
      </c>
      <c r="D52" s="5" t="s">
        <v>2851</v>
      </c>
      <c r="E52" s="5" t="s">
        <v>2852</v>
      </c>
      <c r="F52" s="5" t="s">
        <v>2853</v>
      </c>
      <c r="G52" s="5" t="s">
        <v>2673</v>
      </c>
      <c r="J52" s="5" t="s">
        <v>3380</v>
      </c>
    </row>
    <row r="53" spans="1:10">
      <c r="A53" s="5">
        <v>52</v>
      </c>
      <c r="B53" s="5" t="s">
        <v>2669</v>
      </c>
      <c r="C53" s="5" t="s">
        <v>89</v>
      </c>
      <c r="D53" s="5" t="s">
        <v>2854</v>
      </c>
      <c r="E53" s="5" t="s">
        <v>2855</v>
      </c>
      <c r="F53" s="5" t="s">
        <v>2856</v>
      </c>
      <c r="G53" s="5" t="s">
        <v>2857</v>
      </c>
      <c r="J53" s="5" t="s">
        <v>3380</v>
      </c>
    </row>
    <row r="54" spans="1:10">
      <c r="A54" s="5">
        <v>53</v>
      </c>
      <c r="B54" s="5" t="s">
        <v>2669</v>
      </c>
      <c r="C54" s="5" t="s">
        <v>89</v>
      </c>
      <c r="D54" s="5" t="s">
        <v>2858</v>
      </c>
      <c r="E54" s="5" t="s">
        <v>2859</v>
      </c>
      <c r="F54" s="5" t="s">
        <v>2819</v>
      </c>
      <c r="G54" s="5" t="s">
        <v>2860</v>
      </c>
      <c r="J54" s="5" t="s">
        <v>3380</v>
      </c>
    </row>
    <row r="55" spans="1:10">
      <c r="A55" s="5">
        <v>54</v>
      </c>
      <c r="B55" s="5" t="s">
        <v>2669</v>
      </c>
      <c r="C55" s="5" t="s">
        <v>89</v>
      </c>
      <c r="D55" s="5" t="s">
        <v>2861</v>
      </c>
      <c r="E55" s="5" t="s">
        <v>2862</v>
      </c>
      <c r="F55" s="5" t="s">
        <v>2863</v>
      </c>
      <c r="G55" s="5" t="s">
        <v>2696</v>
      </c>
      <c r="J55" s="5" t="s">
        <v>3380</v>
      </c>
    </row>
    <row r="56" spans="1:10">
      <c r="A56" s="5">
        <v>55</v>
      </c>
      <c r="B56" s="5" t="s">
        <v>2669</v>
      </c>
      <c r="C56" s="5" t="s">
        <v>89</v>
      </c>
      <c r="D56" s="5" t="s">
        <v>2864</v>
      </c>
      <c r="E56" s="5" t="s">
        <v>2865</v>
      </c>
      <c r="F56" s="5" t="s">
        <v>2866</v>
      </c>
      <c r="G56" s="5" t="s">
        <v>2867</v>
      </c>
      <c r="J56" s="5" t="s">
        <v>3380</v>
      </c>
    </row>
    <row r="57" spans="1:10">
      <c r="A57" s="5">
        <v>56</v>
      </c>
      <c r="B57" s="5" t="s">
        <v>2669</v>
      </c>
      <c r="C57" s="5" t="s">
        <v>89</v>
      </c>
      <c r="D57" s="5" t="s">
        <v>2868</v>
      </c>
      <c r="E57" s="5" t="s">
        <v>2869</v>
      </c>
      <c r="F57" s="5" t="s">
        <v>2870</v>
      </c>
      <c r="G57" s="5" t="s">
        <v>2871</v>
      </c>
      <c r="J57" s="5" t="s">
        <v>3380</v>
      </c>
    </row>
    <row r="58" spans="1:10">
      <c r="A58" s="5">
        <v>57</v>
      </c>
      <c r="B58" s="5" t="s">
        <v>2669</v>
      </c>
      <c r="C58" s="5" t="s">
        <v>89</v>
      </c>
      <c r="D58" s="5" t="s">
        <v>2872</v>
      </c>
      <c r="E58" s="5" t="s">
        <v>2873</v>
      </c>
      <c r="F58" s="5" t="s">
        <v>2874</v>
      </c>
      <c r="G58" s="5" t="s">
        <v>2673</v>
      </c>
      <c r="J58" s="5" t="s">
        <v>3380</v>
      </c>
    </row>
    <row r="59" spans="1:10">
      <c r="A59" s="5">
        <v>58</v>
      </c>
      <c r="B59" s="5" t="s">
        <v>2669</v>
      </c>
      <c r="C59" s="5" t="s">
        <v>89</v>
      </c>
      <c r="D59" s="5" t="s">
        <v>2875</v>
      </c>
      <c r="E59" s="5" t="s">
        <v>2876</v>
      </c>
      <c r="F59" s="5" t="s">
        <v>2819</v>
      </c>
      <c r="G59" s="5" t="s">
        <v>2877</v>
      </c>
      <c r="J59" s="5" t="s">
        <v>3380</v>
      </c>
    </row>
    <row r="60" spans="1:10">
      <c r="A60" s="5">
        <v>59</v>
      </c>
      <c r="B60" s="5" t="s">
        <v>2669</v>
      </c>
      <c r="C60" s="5" t="s">
        <v>89</v>
      </c>
      <c r="D60" s="5" t="s">
        <v>2878</v>
      </c>
      <c r="E60" s="5" t="s">
        <v>2879</v>
      </c>
      <c r="F60" s="5" t="s">
        <v>2819</v>
      </c>
      <c r="G60" s="5" t="s">
        <v>2880</v>
      </c>
      <c r="J60" s="5" t="s">
        <v>3380</v>
      </c>
    </row>
    <row r="61" spans="1:10">
      <c r="A61" s="5">
        <v>60</v>
      </c>
      <c r="B61" s="5" t="s">
        <v>2669</v>
      </c>
      <c r="C61" s="5" t="s">
        <v>89</v>
      </c>
      <c r="D61" s="5" t="s">
        <v>2881</v>
      </c>
      <c r="E61" s="5" t="s">
        <v>2882</v>
      </c>
      <c r="F61" s="5" t="s">
        <v>2815</v>
      </c>
      <c r="G61" s="5" t="s">
        <v>2883</v>
      </c>
      <c r="J61" s="5" t="s">
        <v>3380</v>
      </c>
    </row>
    <row r="62" spans="1:10">
      <c r="A62" s="5">
        <v>61</v>
      </c>
      <c r="B62" s="5" t="s">
        <v>2669</v>
      </c>
      <c r="C62" s="5" t="s">
        <v>89</v>
      </c>
      <c r="D62" s="5" t="s">
        <v>2884</v>
      </c>
      <c r="E62" s="5" t="s">
        <v>2885</v>
      </c>
      <c r="F62" s="5" t="s">
        <v>2830</v>
      </c>
      <c r="G62" s="5" t="s">
        <v>2886</v>
      </c>
      <c r="J62" s="5" t="s">
        <v>3380</v>
      </c>
    </row>
    <row r="63" spans="1:10">
      <c r="A63" s="5">
        <v>62</v>
      </c>
      <c r="B63" s="5" t="s">
        <v>2669</v>
      </c>
      <c r="C63" s="5" t="s">
        <v>89</v>
      </c>
      <c r="D63" s="5" t="s">
        <v>2887</v>
      </c>
      <c r="E63" s="5" t="s">
        <v>2888</v>
      </c>
      <c r="F63" s="5" t="s">
        <v>2856</v>
      </c>
      <c r="G63" s="5" t="s">
        <v>2889</v>
      </c>
      <c r="J63" s="5" t="s">
        <v>3380</v>
      </c>
    </row>
    <row r="64" spans="1:10">
      <c r="A64" s="5">
        <v>63</v>
      </c>
      <c r="B64" s="5" t="s">
        <v>2669</v>
      </c>
      <c r="C64" s="5" t="s">
        <v>89</v>
      </c>
      <c r="D64" s="5" t="s">
        <v>2890</v>
      </c>
      <c r="E64" s="5" t="s">
        <v>2891</v>
      </c>
      <c r="F64" s="5" t="s">
        <v>2892</v>
      </c>
      <c r="G64" s="5" t="s">
        <v>2893</v>
      </c>
      <c r="J64" s="5" t="s">
        <v>3380</v>
      </c>
    </row>
    <row r="65" spans="1:10">
      <c r="A65" s="5">
        <v>64</v>
      </c>
      <c r="B65" s="5" t="s">
        <v>2669</v>
      </c>
      <c r="C65" s="5" t="s">
        <v>89</v>
      </c>
      <c r="D65" s="5" t="s">
        <v>2894</v>
      </c>
      <c r="E65" s="5" t="s">
        <v>2895</v>
      </c>
      <c r="F65" s="5" t="s">
        <v>2896</v>
      </c>
      <c r="G65" s="5" t="s">
        <v>2897</v>
      </c>
      <c r="J65" s="5" t="s">
        <v>3380</v>
      </c>
    </row>
    <row r="66" spans="1:10">
      <c r="A66" s="5">
        <v>65</v>
      </c>
      <c r="B66" s="5" t="s">
        <v>2669</v>
      </c>
      <c r="C66" s="5" t="s">
        <v>89</v>
      </c>
      <c r="D66" s="5" t="s">
        <v>2898</v>
      </c>
      <c r="E66" s="5" t="s">
        <v>2899</v>
      </c>
      <c r="F66" s="5" t="s">
        <v>2900</v>
      </c>
      <c r="G66" s="5" t="s">
        <v>2901</v>
      </c>
      <c r="J66" s="5" t="s">
        <v>3380</v>
      </c>
    </row>
    <row r="67" spans="1:10">
      <c r="A67" s="5">
        <v>66</v>
      </c>
      <c r="B67" s="5" t="s">
        <v>2669</v>
      </c>
      <c r="C67" s="5" t="s">
        <v>89</v>
      </c>
      <c r="D67" s="5" t="s">
        <v>2902</v>
      </c>
      <c r="E67" s="5" t="s">
        <v>2903</v>
      </c>
      <c r="F67" s="5" t="s">
        <v>2904</v>
      </c>
      <c r="G67" s="5" t="s">
        <v>2692</v>
      </c>
      <c r="H67" s="5" t="s">
        <v>2905</v>
      </c>
      <c r="J67" s="5" t="s">
        <v>3380</v>
      </c>
    </row>
    <row r="68" spans="1:10">
      <c r="A68" s="5">
        <v>67</v>
      </c>
      <c r="B68" s="5" t="s">
        <v>2669</v>
      </c>
      <c r="C68" s="5" t="s">
        <v>89</v>
      </c>
      <c r="D68" s="5" t="s">
        <v>2906</v>
      </c>
      <c r="E68" s="5" t="s">
        <v>2907</v>
      </c>
      <c r="F68" s="5" t="s">
        <v>2908</v>
      </c>
      <c r="G68" s="5" t="s">
        <v>2704</v>
      </c>
      <c r="J68" s="5" t="s">
        <v>3380</v>
      </c>
    </row>
    <row r="69" spans="1:10">
      <c r="A69" s="5">
        <v>68</v>
      </c>
      <c r="B69" s="5" t="s">
        <v>2669</v>
      </c>
      <c r="C69" s="5" t="s">
        <v>89</v>
      </c>
      <c r="D69" s="5" t="s">
        <v>2909</v>
      </c>
      <c r="E69" s="5" t="s">
        <v>2910</v>
      </c>
      <c r="F69" s="5" t="s">
        <v>2911</v>
      </c>
      <c r="G69" s="5" t="s">
        <v>2912</v>
      </c>
      <c r="J69" s="5" t="s">
        <v>3380</v>
      </c>
    </row>
    <row r="70" spans="1:10">
      <c r="A70" s="5">
        <v>69</v>
      </c>
      <c r="B70" s="5" t="s">
        <v>2669</v>
      </c>
      <c r="C70" s="5" t="s">
        <v>89</v>
      </c>
      <c r="D70" s="5" t="s">
        <v>2913</v>
      </c>
      <c r="E70" s="5" t="s">
        <v>2914</v>
      </c>
      <c r="F70" s="5" t="s">
        <v>2915</v>
      </c>
      <c r="G70" s="5" t="s">
        <v>2744</v>
      </c>
      <c r="J70" s="5" t="s">
        <v>3380</v>
      </c>
    </row>
    <row r="71" spans="1:10">
      <c r="A71" s="5">
        <v>70</v>
      </c>
      <c r="B71" s="5" t="s">
        <v>2669</v>
      </c>
      <c r="C71" s="5" t="s">
        <v>89</v>
      </c>
      <c r="D71" s="5" t="s">
        <v>2916</v>
      </c>
      <c r="E71" s="5" t="s">
        <v>2917</v>
      </c>
      <c r="F71" s="5" t="s">
        <v>2918</v>
      </c>
      <c r="G71" s="5" t="s">
        <v>2919</v>
      </c>
      <c r="J71" s="5" t="s">
        <v>3380</v>
      </c>
    </row>
    <row r="72" spans="1:10">
      <c r="A72" s="5">
        <v>71</v>
      </c>
      <c r="B72" s="5" t="s">
        <v>2669</v>
      </c>
      <c r="C72" s="5" t="s">
        <v>89</v>
      </c>
      <c r="D72" s="5" t="s">
        <v>2920</v>
      </c>
      <c r="E72" s="5" t="s">
        <v>2921</v>
      </c>
      <c r="F72" s="5" t="s">
        <v>2922</v>
      </c>
      <c r="G72" s="5" t="s">
        <v>2923</v>
      </c>
      <c r="J72" s="5" t="s">
        <v>3380</v>
      </c>
    </row>
    <row r="73" spans="1:10">
      <c r="A73" s="5">
        <v>72</v>
      </c>
      <c r="B73" s="5" t="s">
        <v>2669</v>
      </c>
      <c r="C73" s="5" t="s">
        <v>89</v>
      </c>
      <c r="D73" s="5" t="s">
        <v>2924</v>
      </c>
      <c r="E73" s="5" t="s">
        <v>2925</v>
      </c>
      <c r="F73" s="5" t="s">
        <v>2926</v>
      </c>
      <c r="G73" s="5" t="s">
        <v>2893</v>
      </c>
      <c r="J73" s="5" t="s">
        <v>3380</v>
      </c>
    </row>
    <row r="74" spans="1:10">
      <c r="A74" s="5">
        <v>73</v>
      </c>
      <c r="B74" s="5" t="s">
        <v>2669</v>
      </c>
      <c r="C74" s="5" t="s">
        <v>89</v>
      </c>
      <c r="D74" s="5" t="s">
        <v>2927</v>
      </c>
      <c r="E74" s="5" t="s">
        <v>2928</v>
      </c>
      <c r="F74" s="5" t="s">
        <v>2929</v>
      </c>
      <c r="G74" s="5" t="s">
        <v>2930</v>
      </c>
      <c r="J74" s="5" t="s">
        <v>3380</v>
      </c>
    </row>
    <row r="75" spans="1:10">
      <c r="A75" s="5">
        <v>74</v>
      </c>
      <c r="B75" s="5" t="s">
        <v>2669</v>
      </c>
      <c r="C75" s="5" t="s">
        <v>89</v>
      </c>
      <c r="D75" s="5" t="s">
        <v>2931</v>
      </c>
      <c r="E75" s="5" t="s">
        <v>2932</v>
      </c>
      <c r="F75" s="5" t="s">
        <v>2933</v>
      </c>
      <c r="G75" s="5" t="s">
        <v>2934</v>
      </c>
      <c r="J75" s="5" t="s">
        <v>3380</v>
      </c>
    </row>
    <row r="76" spans="1:10">
      <c r="A76" s="5">
        <v>75</v>
      </c>
      <c r="B76" s="5" t="s">
        <v>2669</v>
      </c>
      <c r="C76" s="5" t="s">
        <v>89</v>
      </c>
      <c r="D76" s="5" t="s">
        <v>2935</v>
      </c>
      <c r="E76" s="5" t="s">
        <v>2936</v>
      </c>
      <c r="F76" s="5" t="s">
        <v>2937</v>
      </c>
      <c r="G76" s="5" t="s">
        <v>2677</v>
      </c>
      <c r="J76" s="5" t="s">
        <v>3380</v>
      </c>
    </row>
    <row r="77" spans="1:10">
      <c r="A77" s="5">
        <v>76</v>
      </c>
      <c r="B77" s="5" t="s">
        <v>2669</v>
      </c>
      <c r="C77" s="5" t="s">
        <v>89</v>
      </c>
      <c r="D77" s="5" t="s">
        <v>2938</v>
      </c>
      <c r="E77" s="5" t="s">
        <v>2939</v>
      </c>
      <c r="F77" s="5" t="s">
        <v>2940</v>
      </c>
      <c r="G77" s="5" t="s">
        <v>2681</v>
      </c>
      <c r="J77" s="5" t="s">
        <v>3380</v>
      </c>
    </row>
    <row r="78" spans="1:10">
      <c r="A78" s="5">
        <v>77</v>
      </c>
      <c r="B78" s="5" t="s">
        <v>2669</v>
      </c>
      <c r="C78" s="5" t="s">
        <v>89</v>
      </c>
      <c r="D78" s="5" t="s">
        <v>2941</v>
      </c>
      <c r="E78" s="5" t="s">
        <v>2942</v>
      </c>
      <c r="F78" s="5" t="s">
        <v>2943</v>
      </c>
      <c r="G78" s="5" t="s">
        <v>2944</v>
      </c>
      <c r="J78" s="5" t="s">
        <v>3380</v>
      </c>
    </row>
    <row r="79" spans="1:10">
      <c r="A79" s="5">
        <v>78</v>
      </c>
      <c r="B79" s="5" t="s">
        <v>2669</v>
      </c>
      <c r="C79" s="5" t="s">
        <v>89</v>
      </c>
      <c r="D79" s="5" t="s">
        <v>2945</v>
      </c>
      <c r="E79" s="5" t="s">
        <v>2946</v>
      </c>
      <c r="F79" s="5" t="s">
        <v>2947</v>
      </c>
      <c r="G79" s="5" t="s">
        <v>2948</v>
      </c>
      <c r="J79" s="5" t="s">
        <v>3380</v>
      </c>
    </row>
    <row r="80" spans="1:10">
      <c r="A80" s="5">
        <v>79</v>
      </c>
      <c r="B80" s="5" t="s">
        <v>2669</v>
      </c>
      <c r="C80" s="5" t="s">
        <v>89</v>
      </c>
      <c r="D80" s="5" t="s">
        <v>2949</v>
      </c>
      <c r="E80" s="5" t="s">
        <v>2950</v>
      </c>
      <c r="F80" s="5" t="s">
        <v>2951</v>
      </c>
      <c r="G80" s="5" t="s">
        <v>2952</v>
      </c>
      <c r="J80" s="5" t="s">
        <v>3380</v>
      </c>
    </row>
    <row r="81" spans="1:10">
      <c r="A81" s="5">
        <v>80</v>
      </c>
      <c r="B81" s="5" t="s">
        <v>2669</v>
      </c>
      <c r="C81" s="5" t="s">
        <v>89</v>
      </c>
      <c r="D81" s="5" t="s">
        <v>2953</v>
      </c>
      <c r="E81" s="5" t="s">
        <v>2954</v>
      </c>
      <c r="F81" s="5" t="s">
        <v>2955</v>
      </c>
      <c r="G81" s="5" t="s">
        <v>2867</v>
      </c>
      <c r="H81" s="5" t="s">
        <v>2956</v>
      </c>
      <c r="J81" s="5" t="s">
        <v>3380</v>
      </c>
    </row>
    <row r="82" spans="1:10">
      <c r="A82" s="5">
        <v>81</v>
      </c>
      <c r="B82" s="5" t="s">
        <v>2669</v>
      </c>
      <c r="C82" s="5" t="s">
        <v>89</v>
      </c>
      <c r="D82" s="5" t="s">
        <v>2957</v>
      </c>
      <c r="E82" s="5" t="s">
        <v>2958</v>
      </c>
      <c r="F82" s="5" t="s">
        <v>2819</v>
      </c>
      <c r="G82" s="5" t="s">
        <v>2959</v>
      </c>
      <c r="J82" s="5" t="s">
        <v>3380</v>
      </c>
    </row>
    <row r="83" spans="1:10">
      <c r="A83" s="5">
        <v>82</v>
      </c>
      <c r="B83" s="5" t="s">
        <v>2669</v>
      </c>
      <c r="C83" s="5" t="s">
        <v>89</v>
      </c>
      <c r="D83" s="5" t="s">
        <v>2960</v>
      </c>
      <c r="E83" s="5" t="s">
        <v>2961</v>
      </c>
      <c r="F83" s="5" t="s">
        <v>2815</v>
      </c>
      <c r="G83" s="5" t="s">
        <v>2962</v>
      </c>
      <c r="J83" s="5" t="s">
        <v>3380</v>
      </c>
    </row>
    <row r="84" spans="1:10">
      <c r="A84" s="5">
        <v>83</v>
      </c>
      <c r="B84" s="5" t="s">
        <v>2669</v>
      </c>
      <c r="C84" s="5" t="s">
        <v>89</v>
      </c>
      <c r="D84" s="5" t="s">
        <v>2963</v>
      </c>
      <c r="E84" s="5" t="s">
        <v>2964</v>
      </c>
      <c r="F84" s="5" t="s">
        <v>2965</v>
      </c>
      <c r="G84" s="5" t="s">
        <v>2721</v>
      </c>
      <c r="J84" s="5" t="s">
        <v>3380</v>
      </c>
    </row>
    <row r="85" spans="1:10">
      <c r="A85" s="5">
        <v>84</v>
      </c>
      <c r="B85" s="5" t="s">
        <v>2669</v>
      </c>
      <c r="C85" s="5" t="s">
        <v>89</v>
      </c>
      <c r="D85" s="5" t="s">
        <v>2966</v>
      </c>
      <c r="E85" s="5" t="s">
        <v>2967</v>
      </c>
      <c r="F85" s="5" t="s">
        <v>2968</v>
      </c>
      <c r="G85" s="5" t="s">
        <v>2780</v>
      </c>
      <c r="J85" s="5" t="s">
        <v>3380</v>
      </c>
    </row>
    <row r="86" spans="1:10">
      <c r="A86" s="5">
        <v>85</v>
      </c>
      <c r="B86" s="5" t="s">
        <v>2669</v>
      </c>
      <c r="C86" s="5" t="s">
        <v>89</v>
      </c>
      <c r="D86" s="5" t="s">
        <v>2969</v>
      </c>
      <c r="E86" s="5" t="s">
        <v>2970</v>
      </c>
      <c r="F86" s="5" t="s">
        <v>2971</v>
      </c>
      <c r="G86" s="5" t="s">
        <v>2744</v>
      </c>
      <c r="J86" s="5" t="s">
        <v>3380</v>
      </c>
    </row>
    <row r="87" spans="1:10">
      <c r="A87" s="5">
        <v>86</v>
      </c>
      <c r="B87" s="5" t="s">
        <v>2669</v>
      </c>
      <c r="C87" s="5" t="s">
        <v>89</v>
      </c>
      <c r="D87" s="5" t="s">
        <v>2972</v>
      </c>
      <c r="E87" s="5" t="s">
        <v>2973</v>
      </c>
      <c r="F87" s="5" t="s">
        <v>2751</v>
      </c>
      <c r="G87" s="5" t="s">
        <v>2780</v>
      </c>
      <c r="J87" s="5" t="s">
        <v>3380</v>
      </c>
    </row>
    <row r="88" spans="1:10">
      <c r="A88" s="5">
        <v>87</v>
      </c>
      <c r="B88" s="5" t="s">
        <v>2669</v>
      </c>
      <c r="C88" s="5" t="s">
        <v>89</v>
      </c>
      <c r="D88" s="5" t="s">
        <v>2974</v>
      </c>
      <c r="E88" s="5" t="s">
        <v>2975</v>
      </c>
      <c r="F88" s="5" t="s">
        <v>2976</v>
      </c>
      <c r="G88" s="5" t="s">
        <v>2673</v>
      </c>
      <c r="J88" s="5" t="s">
        <v>3380</v>
      </c>
    </row>
    <row r="89" spans="1:10">
      <c r="A89" s="5">
        <v>88</v>
      </c>
      <c r="B89" s="5" t="s">
        <v>2669</v>
      </c>
      <c r="C89" s="5" t="s">
        <v>89</v>
      </c>
      <c r="D89" s="5" t="s">
        <v>2977</v>
      </c>
      <c r="E89" s="5" t="s">
        <v>2978</v>
      </c>
      <c r="F89" s="5" t="s">
        <v>2979</v>
      </c>
      <c r="G89" s="5" t="s">
        <v>2867</v>
      </c>
      <c r="J89" s="5" t="s">
        <v>3380</v>
      </c>
    </row>
    <row r="90" spans="1:10">
      <c r="A90" s="5">
        <v>89</v>
      </c>
      <c r="B90" s="5" t="s">
        <v>2669</v>
      </c>
      <c r="C90" s="5" t="s">
        <v>89</v>
      </c>
      <c r="D90" s="5" t="s">
        <v>2980</v>
      </c>
      <c r="E90" s="5" t="s">
        <v>2981</v>
      </c>
      <c r="F90" s="5" t="s">
        <v>2982</v>
      </c>
      <c r="G90" s="5" t="s">
        <v>2700</v>
      </c>
      <c r="J90" s="5" t="s">
        <v>3380</v>
      </c>
    </row>
    <row r="91" spans="1:10">
      <c r="A91" s="5">
        <v>90</v>
      </c>
      <c r="B91" s="5" t="s">
        <v>2669</v>
      </c>
      <c r="C91" s="5" t="s">
        <v>89</v>
      </c>
      <c r="D91" s="5" t="s">
        <v>2983</v>
      </c>
      <c r="E91" s="5" t="s">
        <v>2984</v>
      </c>
      <c r="F91" s="5" t="s">
        <v>2985</v>
      </c>
      <c r="G91" s="5" t="s">
        <v>2923</v>
      </c>
      <c r="J91" s="5" t="s">
        <v>3380</v>
      </c>
    </row>
    <row r="92" spans="1:10">
      <c r="A92" s="5">
        <v>91</v>
      </c>
      <c r="B92" s="5" t="s">
        <v>2669</v>
      </c>
      <c r="C92" s="5" t="s">
        <v>89</v>
      </c>
      <c r="D92" s="5" t="s">
        <v>2986</v>
      </c>
      <c r="E92" s="5" t="s">
        <v>2987</v>
      </c>
      <c r="F92" s="5" t="s">
        <v>2988</v>
      </c>
      <c r="G92" s="5" t="s">
        <v>2867</v>
      </c>
      <c r="J92" s="5" t="s">
        <v>3380</v>
      </c>
    </row>
    <row r="93" spans="1:10">
      <c r="A93" s="5">
        <v>92</v>
      </c>
      <c r="B93" s="5" t="s">
        <v>2669</v>
      </c>
      <c r="C93" s="5" t="s">
        <v>89</v>
      </c>
      <c r="D93" s="5" t="s">
        <v>2989</v>
      </c>
      <c r="E93" s="5" t="s">
        <v>2990</v>
      </c>
      <c r="F93" s="5" t="s">
        <v>2991</v>
      </c>
      <c r="G93" s="5" t="s">
        <v>2992</v>
      </c>
      <c r="J93" s="5" t="s">
        <v>3380</v>
      </c>
    </row>
    <row r="94" spans="1:10">
      <c r="A94" s="5">
        <v>93</v>
      </c>
      <c r="B94" s="5" t="s">
        <v>2669</v>
      </c>
      <c r="C94" s="5" t="s">
        <v>89</v>
      </c>
      <c r="D94" s="5" t="s">
        <v>2993</v>
      </c>
      <c r="E94" s="5" t="s">
        <v>2994</v>
      </c>
      <c r="F94" s="5" t="s">
        <v>2995</v>
      </c>
      <c r="G94" s="5" t="s">
        <v>2673</v>
      </c>
      <c r="J94" s="5" t="s">
        <v>3380</v>
      </c>
    </row>
    <row r="95" spans="1:10">
      <c r="A95" s="5">
        <v>94</v>
      </c>
      <c r="B95" s="5" t="s">
        <v>2669</v>
      </c>
      <c r="C95" s="5" t="s">
        <v>89</v>
      </c>
      <c r="D95" s="5" t="s">
        <v>2996</v>
      </c>
      <c r="E95" s="5" t="s">
        <v>2997</v>
      </c>
      <c r="F95" s="5" t="s">
        <v>2998</v>
      </c>
      <c r="G95" s="5" t="s">
        <v>2999</v>
      </c>
      <c r="J95" s="5" t="s">
        <v>3380</v>
      </c>
    </row>
    <row r="96" spans="1:10">
      <c r="A96" s="5">
        <v>95</v>
      </c>
      <c r="B96" s="5" t="s">
        <v>2669</v>
      </c>
      <c r="C96" s="5" t="s">
        <v>89</v>
      </c>
      <c r="D96" s="5" t="s">
        <v>3000</v>
      </c>
      <c r="E96" s="5" t="s">
        <v>3001</v>
      </c>
      <c r="F96" s="5" t="s">
        <v>3002</v>
      </c>
      <c r="G96" s="5" t="s">
        <v>2673</v>
      </c>
      <c r="J96" s="5" t="s">
        <v>3380</v>
      </c>
    </row>
    <row r="97" spans="1:10">
      <c r="A97" s="5">
        <v>96</v>
      </c>
      <c r="B97" s="5" t="s">
        <v>2669</v>
      </c>
      <c r="C97" s="5" t="s">
        <v>89</v>
      </c>
      <c r="D97" s="5" t="s">
        <v>3003</v>
      </c>
      <c r="E97" s="5" t="s">
        <v>3004</v>
      </c>
      <c r="F97" s="5" t="s">
        <v>3005</v>
      </c>
      <c r="G97" s="5" t="s">
        <v>2780</v>
      </c>
      <c r="H97" s="5" t="s">
        <v>3006</v>
      </c>
      <c r="J97" s="5" t="s">
        <v>3380</v>
      </c>
    </row>
    <row r="98" spans="1:10">
      <c r="A98" s="5">
        <v>97</v>
      </c>
      <c r="B98" s="5" t="s">
        <v>2669</v>
      </c>
      <c r="C98" s="5" t="s">
        <v>89</v>
      </c>
      <c r="D98" s="5" t="s">
        <v>3007</v>
      </c>
      <c r="E98" s="5" t="s">
        <v>3008</v>
      </c>
      <c r="F98" s="5" t="s">
        <v>3009</v>
      </c>
      <c r="G98" s="5" t="s">
        <v>2780</v>
      </c>
      <c r="J98" s="5" t="s">
        <v>3380</v>
      </c>
    </row>
    <row r="99" spans="1:10">
      <c r="A99" s="5">
        <v>98</v>
      </c>
      <c r="B99" s="5" t="s">
        <v>2669</v>
      </c>
      <c r="C99" s="5" t="s">
        <v>89</v>
      </c>
      <c r="D99" s="5" t="s">
        <v>3010</v>
      </c>
      <c r="E99" s="5" t="s">
        <v>3011</v>
      </c>
      <c r="F99" s="5" t="s">
        <v>3012</v>
      </c>
      <c r="G99" s="5" t="s">
        <v>3013</v>
      </c>
      <c r="J99" s="5" t="s">
        <v>3380</v>
      </c>
    </row>
    <row r="100" spans="1:10">
      <c r="A100" s="5">
        <v>99</v>
      </c>
      <c r="B100" s="5" t="s">
        <v>2669</v>
      </c>
      <c r="C100" s="5" t="s">
        <v>89</v>
      </c>
      <c r="D100" s="5" t="s">
        <v>3014</v>
      </c>
      <c r="E100" s="5" t="s">
        <v>3015</v>
      </c>
      <c r="F100" s="5" t="s">
        <v>3016</v>
      </c>
      <c r="G100" s="5" t="s">
        <v>2805</v>
      </c>
      <c r="J100" s="5" t="s">
        <v>3380</v>
      </c>
    </row>
    <row r="101" spans="1:10">
      <c r="A101" s="5">
        <v>100</v>
      </c>
      <c r="B101" s="5" t="s">
        <v>2669</v>
      </c>
      <c r="C101" s="5" t="s">
        <v>89</v>
      </c>
      <c r="D101" s="5" t="s">
        <v>3017</v>
      </c>
      <c r="E101" s="5" t="s">
        <v>3018</v>
      </c>
      <c r="F101" s="5" t="s">
        <v>3019</v>
      </c>
      <c r="G101" s="5" t="s">
        <v>2721</v>
      </c>
      <c r="J101" s="5" t="s">
        <v>3380</v>
      </c>
    </row>
    <row r="102" spans="1:10">
      <c r="A102" s="5">
        <v>101</v>
      </c>
      <c r="B102" s="5" t="s">
        <v>2669</v>
      </c>
      <c r="C102" s="5" t="s">
        <v>89</v>
      </c>
      <c r="D102" s="5" t="s">
        <v>3020</v>
      </c>
      <c r="E102" s="5" t="s">
        <v>3021</v>
      </c>
      <c r="F102" s="5" t="s">
        <v>3022</v>
      </c>
      <c r="G102" s="5" t="s">
        <v>2677</v>
      </c>
      <c r="J102" s="5" t="s">
        <v>3380</v>
      </c>
    </row>
    <row r="103" spans="1:10">
      <c r="A103" s="5">
        <v>102</v>
      </c>
      <c r="B103" s="5" t="s">
        <v>2669</v>
      </c>
      <c r="C103" s="5" t="s">
        <v>89</v>
      </c>
      <c r="D103" s="5" t="s">
        <v>3023</v>
      </c>
      <c r="E103" s="5" t="s">
        <v>3024</v>
      </c>
      <c r="F103" s="5" t="s">
        <v>3025</v>
      </c>
      <c r="G103" s="5" t="s">
        <v>2704</v>
      </c>
      <c r="J103" s="5" t="s">
        <v>3380</v>
      </c>
    </row>
    <row r="104" spans="1:10">
      <c r="A104" s="5">
        <v>103</v>
      </c>
      <c r="B104" s="5" t="s">
        <v>2669</v>
      </c>
      <c r="C104" s="5" t="s">
        <v>89</v>
      </c>
      <c r="D104" s="5" t="s">
        <v>3026</v>
      </c>
      <c r="E104" s="5" t="s">
        <v>3027</v>
      </c>
      <c r="F104" s="5" t="s">
        <v>3028</v>
      </c>
      <c r="G104" s="5" t="s">
        <v>3029</v>
      </c>
      <c r="J104" s="5" t="s">
        <v>3380</v>
      </c>
    </row>
    <row r="105" spans="1:10">
      <c r="A105" s="5">
        <v>104</v>
      </c>
      <c r="B105" s="5" t="s">
        <v>2669</v>
      </c>
      <c r="C105" s="5" t="s">
        <v>89</v>
      </c>
      <c r="D105" s="5" t="s">
        <v>3030</v>
      </c>
      <c r="E105" s="5" t="s">
        <v>3031</v>
      </c>
      <c r="F105" s="5" t="s">
        <v>3032</v>
      </c>
      <c r="G105" s="5" t="s">
        <v>3033</v>
      </c>
      <c r="J105" s="5" t="s">
        <v>3380</v>
      </c>
    </row>
    <row r="106" spans="1:10">
      <c r="A106" s="5">
        <v>105</v>
      </c>
      <c r="B106" s="5" t="s">
        <v>2669</v>
      </c>
      <c r="C106" s="5" t="s">
        <v>89</v>
      </c>
      <c r="D106" s="5" t="s">
        <v>3034</v>
      </c>
      <c r="E106" s="5" t="s">
        <v>3035</v>
      </c>
      <c r="F106" s="5" t="s">
        <v>3036</v>
      </c>
      <c r="G106" s="5" t="s">
        <v>2721</v>
      </c>
      <c r="H106" s="5" t="s">
        <v>3037</v>
      </c>
      <c r="J106" s="5" t="s">
        <v>3380</v>
      </c>
    </row>
    <row r="107" spans="1:10">
      <c r="A107" s="5">
        <v>106</v>
      </c>
      <c r="B107" s="5" t="s">
        <v>2669</v>
      </c>
      <c r="C107" s="5" t="s">
        <v>89</v>
      </c>
      <c r="D107" s="5" t="s">
        <v>3038</v>
      </c>
      <c r="E107" s="5" t="s">
        <v>3039</v>
      </c>
      <c r="F107" s="5" t="s">
        <v>3040</v>
      </c>
      <c r="G107" s="5" t="s">
        <v>2673</v>
      </c>
      <c r="H107" s="5" t="s">
        <v>3041</v>
      </c>
      <c r="J107" s="5" t="s">
        <v>3380</v>
      </c>
    </row>
    <row r="108" spans="1:10">
      <c r="A108" s="5">
        <v>107</v>
      </c>
      <c r="B108" s="5" t="s">
        <v>2669</v>
      </c>
      <c r="C108" s="5" t="s">
        <v>89</v>
      </c>
      <c r="D108" s="5" t="s">
        <v>3042</v>
      </c>
      <c r="E108" s="5" t="s">
        <v>3043</v>
      </c>
      <c r="F108" s="5" t="s">
        <v>3044</v>
      </c>
      <c r="G108" s="5" t="s">
        <v>2748</v>
      </c>
      <c r="J108" s="5" t="s">
        <v>3380</v>
      </c>
    </row>
    <row r="109" spans="1:10">
      <c r="A109" s="5">
        <v>108</v>
      </c>
      <c r="B109" s="5" t="s">
        <v>2669</v>
      </c>
      <c r="C109" s="5" t="s">
        <v>89</v>
      </c>
      <c r="D109" s="5" t="s">
        <v>3045</v>
      </c>
      <c r="E109" s="5" t="s">
        <v>3046</v>
      </c>
      <c r="F109" s="5" t="s">
        <v>3047</v>
      </c>
      <c r="G109" s="5" t="s">
        <v>2677</v>
      </c>
      <c r="J109" s="5" t="s">
        <v>3380</v>
      </c>
    </row>
    <row r="110" spans="1:10">
      <c r="A110" s="5">
        <v>109</v>
      </c>
      <c r="B110" s="5" t="s">
        <v>2669</v>
      </c>
      <c r="C110" s="5" t="s">
        <v>89</v>
      </c>
      <c r="D110" s="5" t="s">
        <v>3048</v>
      </c>
      <c r="E110" s="5" t="s">
        <v>3049</v>
      </c>
      <c r="F110" s="5" t="s">
        <v>3050</v>
      </c>
      <c r="G110" s="5" t="s">
        <v>2729</v>
      </c>
      <c r="H110" s="5" t="s">
        <v>3051</v>
      </c>
      <c r="J110" s="5" t="s">
        <v>3380</v>
      </c>
    </row>
    <row r="111" spans="1:10">
      <c r="A111" s="5">
        <v>110</v>
      </c>
      <c r="B111" s="5" t="s">
        <v>2669</v>
      </c>
      <c r="C111" s="5" t="s">
        <v>89</v>
      </c>
      <c r="D111" s="5" t="s">
        <v>3052</v>
      </c>
      <c r="E111" s="5" t="s">
        <v>3053</v>
      </c>
      <c r="F111" s="5" t="s">
        <v>3054</v>
      </c>
      <c r="G111" s="5" t="s">
        <v>2755</v>
      </c>
      <c r="J111" s="5" t="s">
        <v>3380</v>
      </c>
    </row>
    <row r="112" spans="1:10">
      <c r="A112" s="5">
        <v>111</v>
      </c>
      <c r="B112" s="5" t="s">
        <v>2669</v>
      </c>
      <c r="C112" s="5" t="s">
        <v>89</v>
      </c>
      <c r="D112" s="5" t="s">
        <v>3055</v>
      </c>
      <c r="E112" s="5" t="s">
        <v>3056</v>
      </c>
      <c r="F112" s="5" t="s">
        <v>3057</v>
      </c>
      <c r="G112" s="5" t="s">
        <v>2930</v>
      </c>
      <c r="J112" s="5" t="s">
        <v>3380</v>
      </c>
    </row>
    <row r="113" spans="1:10">
      <c r="A113" s="5">
        <v>112</v>
      </c>
      <c r="B113" s="5" t="s">
        <v>2669</v>
      </c>
      <c r="C113" s="5" t="s">
        <v>89</v>
      </c>
      <c r="D113" s="5" t="s">
        <v>3058</v>
      </c>
      <c r="E113" s="5" t="s">
        <v>3059</v>
      </c>
      <c r="F113" s="5" t="s">
        <v>3060</v>
      </c>
      <c r="G113" s="5" t="s">
        <v>3061</v>
      </c>
      <c r="J113" s="5" t="s">
        <v>3380</v>
      </c>
    </row>
    <row r="114" spans="1:10">
      <c r="A114" s="5">
        <v>113</v>
      </c>
      <c r="B114" s="5" t="s">
        <v>2669</v>
      </c>
      <c r="C114" s="5" t="s">
        <v>89</v>
      </c>
      <c r="D114" s="5" t="s">
        <v>3062</v>
      </c>
      <c r="E114" s="5" t="s">
        <v>3059</v>
      </c>
      <c r="F114" s="5" t="s">
        <v>3063</v>
      </c>
      <c r="G114" s="5" t="s">
        <v>3029</v>
      </c>
      <c r="J114" s="5" t="s">
        <v>3380</v>
      </c>
    </row>
    <row r="115" spans="1:10">
      <c r="A115" s="5">
        <v>114</v>
      </c>
      <c r="B115" s="5" t="s">
        <v>2669</v>
      </c>
      <c r="C115" s="5" t="s">
        <v>89</v>
      </c>
      <c r="D115" s="5" t="s">
        <v>3064</v>
      </c>
      <c r="E115" s="5" t="s">
        <v>3065</v>
      </c>
      <c r="F115" s="5" t="s">
        <v>3066</v>
      </c>
      <c r="G115" s="5" t="s">
        <v>3033</v>
      </c>
      <c r="J115" s="5" t="s">
        <v>3380</v>
      </c>
    </row>
    <row r="116" spans="1:10">
      <c r="A116" s="5">
        <v>115</v>
      </c>
      <c r="B116" s="5" t="s">
        <v>2669</v>
      </c>
      <c r="C116" s="5" t="s">
        <v>89</v>
      </c>
      <c r="D116" s="5" t="s">
        <v>3067</v>
      </c>
      <c r="E116" s="5" t="s">
        <v>3068</v>
      </c>
      <c r="F116" s="5" t="s">
        <v>3069</v>
      </c>
      <c r="G116" s="5" t="s">
        <v>3070</v>
      </c>
      <c r="J116" s="5" t="s">
        <v>3380</v>
      </c>
    </row>
    <row r="117" spans="1:10">
      <c r="A117" s="5">
        <v>116</v>
      </c>
      <c r="B117" s="5" t="s">
        <v>2669</v>
      </c>
      <c r="C117" s="5" t="s">
        <v>89</v>
      </c>
      <c r="D117" s="5" t="s">
        <v>3071</v>
      </c>
      <c r="E117" s="5" t="s">
        <v>3072</v>
      </c>
      <c r="F117" s="5" t="s">
        <v>3073</v>
      </c>
      <c r="G117" s="5" t="s">
        <v>2780</v>
      </c>
      <c r="J117" s="5" t="s">
        <v>3380</v>
      </c>
    </row>
    <row r="118" spans="1:10">
      <c r="A118" s="5">
        <v>117</v>
      </c>
      <c r="B118" s="5" t="s">
        <v>2669</v>
      </c>
      <c r="C118" s="5" t="s">
        <v>89</v>
      </c>
      <c r="D118" s="5" t="s">
        <v>3074</v>
      </c>
      <c r="E118" s="5" t="s">
        <v>3075</v>
      </c>
      <c r="F118" s="5" t="s">
        <v>3076</v>
      </c>
      <c r="G118" s="5" t="s">
        <v>2744</v>
      </c>
      <c r="J118" s="5" t="s">
        <v>3380</v>
      </c>
    </row>
    <row r="119" spans="1:10">
      <c r="A119" s="5">
        <v>118</v>
      </c>
      <c r="B119" s="5" t="s">
        <v>2669</v>
      </c>
      <c r="C119" s="5" t="s">
        <v>89</v>
      </c>
      <c r="D119" s="5" t="s">
        <v>3077</v>
      </c>
      <c r="E119" s="5" t="s">
        <v>3078</v>
      </c>
      <c r="F119" s="5" t="s">
        <v>3079</v>
      </c>
      <c r="G119" s="5" t="s">
        <v>2740</v>
      </c>
      <c r="H119" s="5" t="s">
        <v>3080</v>
      </c>
      <c r="J119" s="5" t="s">
        <v>3380</v>
      </c>
    </row>
    <row r="120" spans="1:10">
      <c r="A120" s="5">
        <v>119</v>
      </c>
      <c r="B120" s="5" t="s">
        <v>2669</v>
      </c>
      <c r="C120" s="5" t="s">
        <v>89</v>
      </c>
      <c r="D120" s="5" t="s">
        <v>3081</v>
      </c>
      <c r="E120" s="5" t="s">
        <v>3082</v>
      </c>
      <c r="F120" s="5" t="s">
        <v>3083</v>
      </c>
      <c r="G120" s="5" t="s">
        <v>2673</v>
      </c>
      <c r="J120" s="5" t="s">
        <v>3380</v>
      </c>
    </row>
    <row r="121" spans="1:10">
      <c r="A121" s="5">
        <v>120</v>
      </c>
      <c r="B121" s="5" t="s">
        <v>2669</v>
      </c>
      <c r="C121" s="5" t="s">
        <v>89</v>
      </c>
      <c r="D121" s="5" t="s">
        <v>3084</v>
      </c>
      <c r="E121" s="5" t="s">
        <v>3085</v>
      </c>
      <c r="F121" s="5" t="s">
        <v>3086</v>
      </c>
      <c r="G121" s="5" t="s">
        <v>2744</v>
      </c>
      <c r="J121" s="5" t="s">
        <v>3380</v>
      </c>
    </row>
    <row r="122" spans="1:10">
      <c r="A122" s="5">
        <v>121</v>
      </c>
      <c r="B122" s="5" t="s">
        <v>2669</v>
      </c>
      <c r="C122" s="5" t="s">
        <v>89</v>
      </c>
      <c r="D122" s="5" t="s">
        <v>3087</v>
      </c>
      <c r="E122" s="5" t="s">
        <v>3088</v>
      </c>
      <c r="F122" s="5" t="s">
        <v>3089</v>
      </c>
      <c r="G122" s="5" t="s">
        <v>3033</v>
      </c>
      <c r="J122" s="5" t="s">
        <v>3380</v>
      </c>
    </row>
    <row r="123" spans="1:10">
      <c r="A123" s="5">
        <v>122</v>
      </c>
      <c r="B123" s="5" t="s">
        <v>2669</v>
      </c>
      <c r="C123" s="5" t="s">
        <v>89</v>
      </c>
      <c r="D123" s="5" t="s">
        <v>3090</v>
      </c>
      <c r="E123" s="5" t="s">
        <v>3091</v>
      </c>
      <c r="F123" s="5" t="s">
        <v>3092</v>
      </c>
      <c r="G123" s="5" t="s">
        <v>3070</v>
      </c>
      <c r="H123" s="5" t="s">
        <v>3093</v>
      </c>
      <c r="J123" s="5" t="s">
        <v>3380</v>
      </c>
    </row>
    <row r="124" spans="1:10">
      <c r="A124" s="5">
        <v>123</v>
      </c>
      <c r="B124" s="5" t="s">
        <v>2669</v>
      </c>
      <c r="C124" s="5" t="s">
        <v>89</v>
      </c>
      <c r="D124" s="5" t="s">
        <v>3094</v>
      </c>
      <c r="E124" s="5" t="s">
        <v>3095</v>
      </c>
      <c r="F124" s="5" t="s">
        <v>3096</v>
      </c>
      <c r="G124" s="5" t="s">
        <v>2673</v>
      </c>
      <c r="J124" s="5" t="s">
        <v>3380</v>
      </c>
    </row>
    <row r="125" spans="1:10">
      <c r="A125" s="5">
        <v>124</v>
      </c>
      <c r="B125" s="5" t="s">
        <v>2669</v>
      </c>
      <c r="C125" s="5" t="s">
        <v>89</v>
      </c>
      <c r="D125" s="5" t="s">
        <v>3097</v>
      </c>
      <c r="E125" s="5" t="s">
        <v>3098</v>
      </c>
      <c r="F125" s="5" t="s">
        <v>3099</v>
      </c>
      <c r="G125" s="5" t="s">
        <v>3100</v>
      </c>
      <c r="J125" s="5" t="s">
        <v>3380</v>
      </c>
    </row>
    <row r="126" spans="1:10">
      <c r="A126" s="5">
        <v>125</v>
      </c>
      <c r="B126" s="5" t="s">
        <v>2669</v>
      </c>
      <c r="C126" s="5" t="s">
        <v>89</v>
      </c>
      <c r="D126" s="5" t="s">
        <v>3101</v>
      </c>
      <c r="E126" s="5" t="s">
        <v>3102</v>
      </c>
      <c r="F126" s="5" t="s">
        <v>3103</v>
      </c>
      <c r="G126" s="5" t="s">
        <v>3100</v>
      </c>
      <c r="J126" s="5" t="s">
        <v>3380</v>
      </c>
    </row>
    <row r="127" spans="1:10">
      <c r="A127" s="5">
        <v>126</v>
      </c>
      <c r="B127" s="5" t="s">
        <v>2669</v>
      </c>
      <c r="C127" s="5" t="s">
        <v>89</v>
      </c>
      <c r="D127" s="5" t="s">
        <v>3104</v>
      </c>
      <c r="E127" s="5" t="s">
        <v>3105</v>
      </c>
      <c r="F127" s="5" t="s">
        <v>3106</v>
      </c>
      <c r="G127" s="5" t="s">
        <v>2934</v>
      </c>
      <c r="J127" s="5" t="s">
        <v>3380</v>
      </c>
    </row>
    <row r="128" spans="1:10">
      <c r="A128" s="5">
        <v>127</v>
      </c>
      <c r="B128" s="5" t="s">
        <v>2669</v>
      </c>
      <c r="C128" s="5" t="s">
        <v>89</v>
      </c>
      <c r="D128" s="5" t="s">
        <v>3107</v>
      </c>
      <c r="E128" s="5" t="s">
        <v>3108</v>
      </c>
      <c r="F128" s="5" t="s">
        <v>3109</v>
      </c>
      <c r="G128" s="5" t="s">
        <v>2748</v>
      </c>
      <c r="J128" s="5" t="s">
        <v>3380</v>
      </c>
    </row>
    <row r="129" spans="1:10">
      <c r="A129" s="5">
        <v>128</v>
      </c>
      <c r="B129" s="5" t="s">
        <v>2669</v>
      </c>
      <c r="C129" s="5" t="s">
        <v>89</v>
      </c>
      <c r="D129" s="5" t="s">
        <v>3110</v>
      </c>
      <c r="E129" s="5" t="s">
        <v>3111</v>
      </c>
      <c r="F129" s="5" t="s">
        <v>3112</v>
      </c>
      <c r="G129" s="5" t="s">
        <v>2897</v>
      </c>
      <c r="J129" s="5" t="s">
        <v>3380</v>
      </c>
    </row>
    <row r="130" spans="1:10">
      <c r="A130" s="5">
        <v>129</v>
      </c>
      <c r="B130" s="5" t="s">
        <v>2669</v>
      </c>
      <c r="C130" s="5" t="s">
        <v>89</v>
      </c>
      <c r="D130" s="5" t="s">
        <v>3113</v>
      </c>
      <c r="E130" s="5" t="s">
        <v>3114</v>
      </c>
      <c r="F130" s="5" t="s">
        <v>3115</v>
      </c>
      <c r="G130" s="5" t="s">
        <v>2952</v>
      </c>
      <c r="H130" s="5" t="s">
        <v>3116</v>
      </c>
      <c r="J130" s="5" t="s">
        <v>3380</v>
      </c>
    </row>
    <row r="131" spans="1:10">
      <c r="A131" s="5">
        <v>130</v>
      </c>
      <c r="B131" s="5" t="s">
        <v>2669</v>
      </c>
      <c r="C131" s="5" t="s">
        <v>89</v>
      </c>
      <c r="D131" s="5" t="s">
        <v>3117</v>
      </c>
      <c r="E131" s="5" t="s">
        <v>3118</v>
      </c>
      <c r="F131" s="5" t="s">
        <v>3119</v>
      </c>
      <c r="G131" s="5" t="s">
        <v>2780</v>
      </c>
      <c r="J131" s="5" t="s">
        <v>3380</v>
      </c>
    </row>
    <row r="132" spans="1:10">
      <c r="A132" s="5">
        <v>131</v>
      </c>
      <c r="B132" s="5" t="s">
        <v>2669</v>
      </c>
      <c r="C132" s="5" t="s">
        <v>89</v>
      </c>
      <c r="D132" s="5" t="s">
        <v>3120</v>
      </c>
      <c r="E132" s="5" t="s">
        <v>3121</v>
      </c>
      <c r="F132" s="5" t="s">
        <v>3122</v>
      </c>
      <c r="G132" s="5" t="s">
        <v>3033</v>
      </c>
      <c r="J132" s="5" t="s">
        <v>3380</v>
      </c>
    </row>
    <row r="133" spans="1:10">
      <c r="A133" s="5">
        <v>132</v>
      </c>
      <c r="B133" s="5" t="s">
        <v>2669</v>
      </c>
      <c r="C133" s="5" t="s">
        <v>89</v>
      </c>
      <c r="D133" s="5" t="s">
        <v>3123</v>
      </c>
      <c r="E133" s="5" t="s">
        <v>3124</v>
      </c>
      <c r="F133" s="5" t="s">
        <v>3125</v>
      </c>
      <c r="G133" s="5" t="s">
        <v>2748</v>
      </c>
      <c r="J133" s="5" t="s">
        <v>3380</v>
      </c>
    </row>
    <row r="134" spans="1:10">
      <c r="A134" s="5">
        <v>133</v>
      </c>
      <c r="B134" s="5" t="s">
        <v>2669</v>
      </c>
      <c r="C134" s="5" t="s">
        <v>89</v>
      </c>
      <c r="D134" s="5" t="s">
        <v>3126</v>
      </c>
      <c r="E134" s="5" t="s">
        <v>3127</v>
      </c>
      <c r="F134" s="5" t="s">
        <v>3128</v>
      </c>
      <c r="G134" s="5" t="s">
        <v>2729</v>
      </c>
      <c r="J134" s="5" t="s">
        <v>3380</v>
      </c>
    </row>
    <row r="135" spans="1:10">
      <c r="A135" s="5">
        <v>134</v>
      </c>
      <c r="B135" s="5" t="s">
        <v>2669</v>
      </c>
      <c r="C135" s="5" t="s">
        <v>89</v>
      </c>
      <c r="D135" s="5" t="s">
        <v>3129</v>
      </c>
      <c r="E135" s="5" t="s">
        <v>3130</v>
      </c>
      <c r="F135" s="5" t="s">
        <v>3131</v>
      </c>
      <c r="G135" s="5" t="s">
        <v>2704</v>
      </c>
      <c r="J135" s="5" t="s">
        <v>3380</v>
      </c>
    </row>
    <row r="136" spans="1:10">
      <c r="A136" s="5">
        <v>135</v>
      </c>
      <c r="B136" s="5" t="s">
        <v>2669</v>
      </c>
      <c r="C136" s="5" t="s">
        <v>89</v>
      </c>
      <c r="D136" s="5" t="s">
        <v>3132</v>
      </c>
      <c r="E136" s="5" t="s">
        <v>3133</v>
      </c>
      <c r="F136" s="5" t="s">
        <v>3134</v>
      </c>
      <c r="G136" s="5" t="s">
        <v>2704</v>
      </c>
      <c r="J136" s="5" t="s">
        <v>3380</v>
      </c>
    </row>
    <row r="137" spans="1:10">
      <c r="A137" s="5">
        <v>136</v>
      </c>
      <c r="B137" s="5" t="s">
        <v>2669</v>
      </c>
      <c r="C137" s="5" t="s">
        <v>89</v>
      </c>
      <c r="D137" s="5" t="s">
        <v>3135</v>
      </c>
      <c r="E137" s="5" t="s">
        <v>3136</v>
      </c>
      <c r="F137" s="5" t="s">
        <v>3137</v>
      </c>
      <c r="G137" s="5" t="s">
        <v>3138</v>
      </c>
      <c r="J137" s="5" t="s">
        <v>3380</v>
      </c>
    </row>
    <row r="138" spans="1:10">
      <c r="A138" s="5">
        <v>137</v>
      </c>
      <c r="B138" s="5" t="s">
        <v>2669</v>
      </c>
      <c r="C138" s="5" t="s">
        <v>89</v>
      </c>
      <c r="D138" s="5" t="s">
        <v>3139</v>
      </c>
      <c r="E138" s="5" t="s">
        <v>3140</v>
      </c>
      <c r="F138" s="5" t="s">
        <v>3141</v>
      </c>
      <c r="G138" s="5" t="s">
        <v>2744</v>
      </c>
      <c r="J138" s="5" t="s">
        <v>3380</v>
      </c>
    </row>
    <row r="139" spans="1:10">
      <c r="A139" s="5">
        <v>138</v>
      </c>
      <c r="B139" s="5" t="s">
        <v>2669</v>
      </c>
      <c r="C139" s="5" t="s">
        <v>89</v>
      </c>
      <c r="D139" s="5" t="s">
        <v>3142</v>
      </c>
      <c r="E139" s="5" t="s">
        <v>3143</v>
      </c>
      <c r="F139" s="5" t="s">
        <v>3144</v>
      </c>
      <c r="G139" s="5" t="s">
        <v>2729</v>
      </c>
      <c r="J139" s="5" t="s">
        <v>3380</v>
      </c>
    </row>
    <row r="140" spans="1:10">
      <c r="A140" s="5">
        <v>139</v>
      </c>
      <c r="B140" s="5" t="s">
        <v>2669</v>
      </c>
      <c r="C140" s="5" t="s">
        <v>89</v>
      </c>
      <c r="D140" s="5" t="s">
        <v>3145</v>
      </c>
      <c r="E140" s="5" t="s">
        <v>3146</v>
      </c>
      <c r="F140" s="5" t="s">
        <v>3147</v>
      </c>
      <c r="G140" s="5" t="s">
        <v>2673</v>
      </c>
      <c r="J140" s="5" t="s">
        <v>3380</v>
      </c>
    </row>
    <row r="141" spans="1:10">
      <c r="A141" s="5">
        <v>140</v>
      </c>
      <c r="B141" s="5" t="s">
        <v>2669</v>
      </c>
      <c r="C141" s="5" t="s">
        <v>89</v>
      </c>
      <c r="D141" s="5" t="s">
        <v>3148</v>
      </c>
      <c r="E141" s="5" t="s">
        <v>3149</v>
      </c>
      <c r="F141" s="5" t="s">
        <v>3150</v>
      </c>
      <c r="G141" s="5" t="s">
        <v>2673</v>
      </c>
      <c r="J141" s="5" t="s">
        <v>3380</v>
      </c>
    </row>
    <row r="142" spans="1:10">
      <c r="A142" s="5">
        <v>141</v>
      </c>
      <c r="B142" s="5" t="s">
        <v>2669</v>
      </c>
      <c r="C142" s="5" t="s">
        <v>89</v>
      </c>
      <c r="D142" s="5" t="s">
        <v>3151</v>
      </c>
      <c r="E142" s="5" t="s">
        <v>3152</v>
      </c>
      <c r="F142" s="5" t="s">
        <v>3153</v>
      </c>
      <c r="G142" s="5" t="s">
        <v>2673</v>
      </c>
      <c r="J142" s="5" t="s">
        <v>3380</v>
      </c>
    </row>
    <row r="143" spans="1:10">
      <c r="A143" s="5">
        <v>142</v>
      </c>
      <c r="B143" s="5" t="s">
        <v>2669</v>
      </c>
      <c r="C143" s="5" t="s">
        <v>89</v>
      </c>
      <c r="D143" s="5" t="s">
        <v>3154</v>
      </c>
      <c r="E143" s="5" t="s">
        <v>3155</v>
      </c>
      <c r="F143" s="5" t="s">
        <v>3156</v>
      </c>
      <c r="G143" s="5" t="s">
        <v>2748</v>
      </c>
      <c r="J143" s="5" t="s">
        <v>3380</v>
      </c>
    </row>
    <row r="144" spans="1:10">
      <c r="A144" s="5">
        <v>143</v>
      </c>
      <c r="B144" s="5" t="s">
        <v>2669</v>
      </c>
      <c r="C144" s="5" t="s">
        <v>89</v>
      </c>
      <c r="D144" s="5" t="s">
        <v>3157</v>
      </c>
      <c r="E144" s="5" t="s">
        <v>3158</v>
      </c>
      <c r="F144" s="5" t="s">
        <v>3159</v>
      </c>
      <c r="G144" s="5" t="s">
        <v>2708</v>
      </c>
      <c r="J144" s="5" t="s">
        <v>3380</v>
      </c>
    </row>
    <row r="145" spans="1:10">
      <c r="A145" s="5">
        <v>144</v>
      </c>
      <c r="B145" s="5" t="s">
        <v>2669</v>
      </c>
      <c r="C145" s="5" t="s">
        <v>89</v>
      </c>
      <c r="D145" s="5" t="s">
        <v>3160</v>
      </c>
      <c r="E145" s="5" t="s">
        <v>3161</v>
      </c>
      <c r="F145" s="5" t="s">
        <v>3162</v>
      </c>
      <c r="G145" s="5" t="s">
        <v>2673</v>
      </c>
      <c r="J145" s="5" t="s">
        <v>3380</v>
      </c>
    </row>
    <row r="146" spans="1:10">
      <c r="A146" s="5">
        <v>145</v>
      </c>
      <c r="B146" s="5" t="s">
        <v>2669</v>
      </c>
      <c r="C146" s="5" t="s">
        <v>89</v>
      </c>
      <c r="D146" s="5" t="s">
        <v>3163</v>
      </c>
      <c r="E146" s="5" t="s">
        <v>3164</v>
      </c>
      <c r="F146" s="5" t="s">
        <v>3165</v>
      </c>
      <c r="G146" s="5" t="s">
        <v>2673</v>
      </c>
      <c r="H146" s="5" t="s">
        <v>3166</v>
      </c>
      <c r="J146" s="5" t="s">
        <v>3380</v>
      </c>
    </row>
    <row r="147" spans="1:10">
      <c r="A147" s="5">
        <v>146</v>
      </c>
      <c r="B147" s="5" t="s">
        <v>2669</v>
      </c>
      <c r="C147" s="5" t="s">
        <v>89</v>
      </c>
      <c r="D147" s="5" t="s">
        <v>3167</v>
      </c>
      <c r="E147" s="5" t="s">
        <v>3168</v>
      </c>
      <c r="F147" s="5" t="s">
        <v>3169</v>
      </c>
      <c r="G147" s="5" t="s">
        <v>3033</v>
      </c>
      <c r="H147" s="5" t="s">
        <v>3170</v>
      </c>
      <c r="J147" s="5" t="s">
        <v>3380</v>
      </c>
    </row>
    <row r="148" spans="1:10">
      <c r="A148" s="5">
        <v>147</v>
      </c>
      <c r="B148" s="5" t="s">
        <v>2669</v>
      </c>
      <c r="C148" s="5" t="s">
        <v>89</v>
      </c>
      <c r="D148" s="5" t="s">
        <v>3171</v>
      </c>
      <c r="E148" s="5" t="s">
        <v>3172</v>
      </c>
      <c r="F148" s="5" t="s">
        <v>3173</v>
      </c>
      <c r="G148" s="5" t="s">
        <v>2673</v>
      </c>
      <c r="J148" s="5" t="s">
        <v>3380</v>
      </c>
    </row>
    <row r="149" spans="1:10">
      <c r="A149" s="5">
        <v>148</v>
      </c>
      <c r="B149" s="5" t="s">
        <v>2669</v>
      </c>
      <c r="C149" s="5" t="s">
        <v>89</v>
      </c>
      <c r="D149" s="5" t="s">
        <v>3174</v>
      </c>
      <c r="E149" s="5" t="s">
        <v>3175</v>
      </c>
      <c r="F149" s="5" t="s">
        <v>3176</v>
      </c>
      <c r="G149" s="5" t="s">
        <v>3177</v>
      </c>
      <c r="J149" s="5" t="s">
        <v>3380</v>
      </c>
    </row>
    <row r="150" spans="1:10">
      <c r="A150" s="5">
        <v>149</v>
      </c>
      <c r="B150" s="5" t="s">
        <v>2669</v>
      </c>
      <c r="C150" s="5" t="s">
        <v>89</v>
      </c>
      <c r="D150" s="5" t="s">
        <v>3178</v>
      </c>
      <c r="E150" s="5" t="s">
        <v>3179</v>
      </c>
      <c r="F150" s="5" t="s">
        <v>3180</v>
      </c>
      <c r="G150" s="5" t="s">
        <v>2755</v>
      </c>
      <c r="H150" s="5" t="s">
        <v>3181</v>
      </c>
      <c r="J150" s="5" t="s">
        <v>3380</v>
      </c>
    </row>
    <row r="151" spans="1:10">
      <c r="A151" s="5">
        <v>150</v>
      </c>
      <c r="B151" s="5" t="s">
        <v>2669</v>
      </c>
      <c r="C151" s="5" t="s">
        <v>89</v>
      </c>
      <c r="D151" s="5" t="s">
        <v>3182</v>
      </c>
      <c r="E151" s="5" t="s">
        <v>3183</v>
      </c>
      <c r="F151" s="5" t="s">
        <v>3184</v>
      </c>
      <c r="G151" s="5" t="s">
        <v>2673</v>
      </c>
      <c r="J151" s="5" t="s">
        <v>3380</v>
      </c>
    </row>
    <row r="152" spans="1:10">
      <c r="A152" s="5">
        <v>151</v>
      </c>
      <c r="B152" s="5" t="s">
        <v>2669</v>
      </c>
      <c r="C152" s="5" t="s">
        <v>89</v>
      </c>
      <c r="D152" s="5" t="s">
        <v>3185</v>
      </c>
      <c r="E152" s="5" t="s">
        <v>3186</v>
      </c>
      <c r="F152" s="5" t="s">
        <v>3187</v>
      </c>
      <c r="G152" s="5" t="s">
        <v>3188</v>
      </c>
      <c r="J152" s="5" t="s">
        <v>3380</v>
      </c>
    </row>
    <row r="153" spans="1:10">
      <c r="A153" s="5">
        <v>152</v>
      </c>
      <c r="B153" s="5" t="s">
        <v>2669</v>
      </c>
      <c r="C153" s="5" t="s">
        <v>89</v>
      </c>
      <c r="D153" s="5" t="s">
        <v>3189</v>
      </c>
      <c r="E153" s="5" t="s">
        <v>3190</v>
      </c>
      <c r="F153" s="5" t="s">
        <v>3191</v>
      </c>
      <c r="G153" s="5" t="s">
        <v>3192</v>
      </c>
      <c r="J153" s="5" t="s">
        <v>3380</v>
      </c>
    </row>
    <row r="154" spans="1:10">
      <c r="A154" s="5">
        <v>153</v>
      </c>
      <c r="B154" s="5" t="s">
        <v>2669</v>
      </c>
      <c r="C154" s="5" t="s">
        <v>89</v>
      </c>
      <c r="D154" s="5" t="s">
        <v>3193</v>
      </c>
      <c r="E154" s="5" t="s">
        <v>3194</v>
      </c>
      <c r="F154" s="5" t="s">
        <v>3195</v>
      </c>
      <c r="G154" s="5" t="s">
        <v>2755</v>
      </c>
      <c r="J154" s="5" t="s">
        <v>3380</v>
      </c>
    </row>
    <row r="155" spans="1:10">
      <c r="A155" s="5">
        <v>154</v>
      </c>
      <c r="B155" s="5" t="s">
        <v>2669</v>
      </c>
      <c r="C155" s="5" t="s">
        <v>89</v>
      </c>
      <c r="D155" s="5" t="s">
        <v>3196</v>
      </c>
      <c r="E155" s="5" t="s">
        <v>3197</v>
      </c>
      <c r="F155" s="5" t="s">
        <v>3198</v>
      </c>
      <c r="G155" s="5" t="s">
        <v>2673</v>
      </c>
      <c r="J155" s="5" t="s">
        <v>3380</v>
      </c>
    </row>
    <row r="156" spans="1:10">
      <c r="A156" s="5">
        <v>155</v>
      </c>
      <c r="B156" s="5" t="s">
        <v>2669</v>
      </c>
      <c r="C156" s="5" t="s">
        <v>89</v>
      </c>
      <c r="D156" s="5" t="s">
        <v>3199</v>
      </c>
      <c r="E156" s="5" t="s">
        <v>3200</v>
      </c>
      <c r="F156" s="5" t="s">
        <v>3201</v>
      </c>
      <c r="G156" s="5" t="s">
        <v>2755</v>
      </c>
      <c r="J156" s="5" t="s">
        <v>3380</v>
      </c>
    </row>
    <row r="157" spans="1:10">
      <c r="A157" s="5">
        <v>156</v>
      </c>
      <c r="B157" s="5" t="s">
        <v>2669</v>
      </c>
      <c r="C157" s="5" t="s">
        <v>89</v>
      </c>
      <c r="D157" s="5" t="s">
        <v>3202</v>
      </c>
      <c r="E157" s="5" t="s">
        <v>3203</v>
      </c>
      <c r="F157" s="5" t="s">
        <v>3204</v>
      </c>
      <c r="G157" s="5" t="s">
        <v>2677</v>
      </c>
      <c r="J157" s="5" t="s">
        <v>3380</v>
      </c>
    </row>
    <row r="158" spans="1:10">
      <c r="A158" s="5">
        <v>157</v>
      </c>
      <c r="B158" s="5" t="s">
        <v>2669</v>
      </c>
      <c r="C158" s="5" t="s">
        <v>89</v>
      </c>
      <c r="D158" s="5" t="s">
        <v>3205</v>
      </c>
      <c r="E158" s="5" t="s">
        <v>3206</v>
      </c>
      <c r="F158" s="5" t="s">
        <v>3207</v>
      </c>
      <c r="G158" s="5" t="s">
        <v>2780</v>
      </c>
      <c r="J158" s="5" t="s">
        <v>3380</v>
      </c>
    </row>
    <row r="159" spans="1:10">
      <c r="A159" s="5">
        <v>158</v>
      </c>
      <c r="B159" s="5" t="s">
        <v>2669</v>
      </c>
      <c r="C159" s="5" t="s">
        <v>89</v>
      </c>
      <c r="D159" s="5" t="s">
        <v>3208</v>
      </c>
      <c r="E159" s="5" t="s">
        <v>3209</v>
      </c>
      <c r="F159" s="5" t="s">
        <v>3210</v>
      </c>
      <c r="G159" s="5" t="s">
        <v>2736</v>
      </c>
      <c r="J159" s="5" t="s">
        <v>3380</v>
      </c>
    </row>
    <row r="160" spans="1:10">
      <c r="A160" s="5">
        <v>159</v>
      </c>
      <c r="B160" s="5" t="s">
        <v>2669</v>
      </c>
      <c r="C160" s="5" t="s">
        <v>89</v>
      </c>
      <c r="D160" s="5" t="s">
        <v>3211</v>
      </c>
      <c r="E160" s="5" t="s">
        <v>3212</v>
      </c>
      <c r="F160" s="5" t="s">
        <v>3213</v>
      </c>
      <c r="G160" s="5" t="s">
        <v>2992</v>
      </c>
      <c r="J160" s="5" t="s">
        <v>3380</v>
      </c>
    </row>
    <row r="161" spans="1:10">
      <c r="A161" s="5">
        <v>160</v>
      </c>
      <c r="B161" s="5" t="s">
        <v>2669</v>
      </c>
      <c r="C161" s="5" t="s">
        <v>89</v>
      </c>
      <c r="D161" s="5" t="s">
        <v>3214</v>
      </c>
      <c r="E161" s="5" t="s">
        <v>3215</v>
      </c>
      <c r="F161" s="5" t="s">
        <v>3216</v>
      </c>
      <c r="G161" s="5" t="s">
        <v>2677</v>
      </c>
      <c r="J161" s="5" t="s">
        <v>3380</v>
      </c>
    </row>
    <row r="162" spans="1:10">
      <c r="A162" s="5">
        <v>161</v>
      </c>
      <c r="B162" s="5" t="s">
        <v>2669</v>
      </c>
      <c r="C162" s="5" t="s">
        <v>89</v>
      </c>
      <c r="D162" s="5" t="s">
        <v>3217</v>
      </c>
      <c r="E162" s="5" t="s">
        <v>3218</v>
      </c>
      <c r="F162" s="5" t="s">
        <v>3219</v>
      </c>
      <c r="G162" s="5" t="s">
        <v>2744</v>
      </c>
      <c r="J162" s="5" t="s">
        <v>3380</v>
      </c>
    </row>
    <row r="163" spans="1:10">
      <c r="A163" s="5">
        <v>162</v>
      </c>
      <c r="B163" s="5" t="s">
        <v>2669</v>
      </c>
      <c r="C163" s="5" t="s">
        <v>89</v>
      </c>
      <c r="D163" s="5" t="s">
        <v>3220</v>
      </c>
      <c r="E163" s="5" t="s">
        <v>3221</v>
      </c>
      <c r="F163" s="5" t="s">
        <v>3222</v>
      </c>
      <c r="G163" s="5" t="s">
        <v>2721</v>
      </c>
      <c r="J163" s="5" t="s">
        <v>3380</v>
      </c>
    </row>
    <row r="164" spans="1:10">
      <c r="A164" s="5">
        <v>163</v>
      </c>
      <c r="B164" s="5" t="s">
        <v>2669</v>
      </c>
      <c r="C164" s="5" t="s">
        <v>89</v>
      </c>
      <c r="D164" s="5" t="s">
        <v>3223</v>
      </c>
      <c r="E164" s="5" t="s">
        <v>3224</v>
      </c>
      <c r="F164" s="5" t="s">
        <v>3225</v>
      </c>
      <c r="G164" s="5" t="s">
        <v>2721</v>
      </c>
      <c r="J164" s="5" t="s">
        <v>3380</v>
      </c>
    </row>
    <row r="165" spans="1:10">
      <c r="A165" s="5">
        <v>164</v>
      </c>
      <c r="B165" s="5" t="s">
        <v>2669</v>
      </c>
      <c r="C165" s="5" t="s">
        <v>89</v>
      </c>
      <c r="D165" s="5" t="s">
        <v>3226</v>
      </c>
      <c r="E165" s="5" t="s">
        <v>3227</v>
      </c>
      <c r="F165" s="5" t="s">
        <v>3228</v>
      </c>
      <c r="G165" s="5" t="s">
        <v>2681</v>
      </c>
      <c r="J165" s="5" t="s">
        <v>3380</v>
      </c>
    </row>
    <row r="166" spans="1:10">
      <c r="A166" s="5">
        <v>165</v>
      </c>
      <c r="B166" s="5" t="s">
        <v>2669</v>
      </c>
      <c r="C166" s="5" t="s">
        <v>89</v>
      </c>
      <c r="D166" s="5" t="s">
        <v>3229</v>
      </c>
      <c r="E166" s="5" t="s">
        <v>3230</v>
      </c>
      <c r="F166" s="5" t="s">
        <v>3231</v>
      </c>
      <c r="G166" s="5" t="s">
        <v>3070</v>
      </c>
      <c r="J166" s="5" t="s">
        <v>3380</v>
      </c>
    </row>
    <row r="167" spans="1:10">
      <c r="A167" s="5">
        <v>166</v>
      </c>
      <c r="B167" s="5" t="s">
        <v>2669</v>
      </c>
      <c r="C167" s="5" t="s">
        <v>89</v>
      </c>
      <c r="D167" s="5" t="s">
        <v>3232</v>
      </c>
      <c r="E167" s="5" t="s">
        <v>3233</v>
      </c>
      <c r="F167" s="5" t="s">
        <v>3234</v>
      </c>
      <c r="G167" s="5" t="s">
        <v>3235</v>
      </c>
      <c r="J167" s="5" t="s">
        <v>3380</v>
      </c>
    </row>
    <row r="168" spans="1:10">
      <c r="A168" s="5">
        <v>167</v>
      </c>
      <c r="B168" s="5" t="s">
        <v>2669</v>
      </c>
      <c r="C168" s="5" t="s">
        <v>89</v>
      </c>
      <c r="D168" s="5" t="s">
        <v>3236</v>
      </c>
      <c r="E168" s="5" t="s">
        <v>3237</v>
      </c>
      <c r="F168" s="5" t="s">
        <v>3238</v>
      </c>
      <c r="G168" s="5" t="s">
        <v>2744</v>
      </c>
      <c r="J168" s="5" t="s">
        <v>3380</v>
      </c>
    </row>
    <row r="169" spans="1:10">
      <c r="A169" s="5">
        <v>168</v>
      </c>
      <c r="B169" s="5" t="s">
        <v>2669</v>
      </c>
      <c r="C169" s="5" t="s">
        <v>89</v>
      </c>
      <c r="D169" s="5" t="s">
        <v>3239</v>
      </c>
      <c r="E169" s="5" t="s">
        <v>3240</v>
      </c>
      <c r="F169" s="5" t="s">
        <v>3241</v>
      </c>
      <c r="G169" s="5" t="s">
        <v>3242</v>
      </c>
      <c r="J169" s="5" t="s">
        <v>3380</v>
      </c>
    </row>
    <row r="170" spans="1:10">
      <c r="A170" s="5">
        <v>169</v>
      </c>
      <c r="B170" s="5" t="s">
        <v>2669</v>
      </c>
      <c r="C170" s="5" t="s">
        <v>89</v>
      </c>
      <c r="D170" s="5" t="s">
        <v>3243</v>
      </c>
      <c r="E170" s="5" t="s">
        <v>3240</v>
      </c>
      <c r="F170" s="5" t="s">
        <v>3244</v>
      </c>
      <c r="G170" s="5" t="s">
        <v>3245</v>
      </c>
      <c r="J170" s="5" t="s">
        <v>3380</v>
      </c>
    </row>
    <row r="171" spans="1:10">
      <c r="A171" s="5">
        <v>170</v>
      </c>
      <c r="B171" s="5" t="s">
        <v>2669</v>
      </c>
      <c r="C171" s="5" t="s">
        <v>89</v>
      </c>
      <c r="D171" s="5" t="s">
        <v>3246</v>
      </c>
      <c r="E171" s="5" t="s">
        <v>3240</v>
      </c>
      <c r="F171" s="5" t="s">
        <v>3247</v>
      </c>
      <c r="G171" s="5" t="s">
        <v>2704</v>
      </c>
      <c r="J171" s="5" t="s">
        <v>3380</v>
      </c>
    </row>
    <row r="172" spans="1:10">
      <c r="A172" s="5">
        <v>171</v>
      </c>
      <c r="B172" s="5" t="s">
        <v>2669</v>
      </c>
      <c r="C172" s="5" t="s">
        <v>89</v>
      </c>
      <c r="D172" s="5" t="s">
        <v>3248</v>
      </c>
      <c r="E172" s="5" t="s">
        <v>3249</v>
      </c>
      <c r="F172" s="5" t="s">
        <v>3250</v>
      </c>
      <c r="G172" s="5" t="s">
        <v>2897</v>
      </c>
      <c r="J172" s="5" t="s">
        <v>3380</v>
      </c>
    </row>
    <row r="173" spans="1:10">
      <c r="A173" s="5">
        <v>172</v>
      </c>
      <c r="B173" s="5" t="s">
        <v>2669</v>
      </c>
      <c r="C173" s="5" t="s">
        <v>89</v>
      </c>
      <c r="D173" s="5" t="s">
        <v>3251</v>
      </c>
      <c r="E173" s="5" t="s">
        <v>3252</v>
      </c>
      <c r="F173" s="5" t="s">
        <v>3253</v>
      </c>
      <c r="G173" s="5" t="s">
        <v>2744</v>
      </c>
      <c r="J173" s="5" t="s">
        <v>3380</v>
      </c>
    </row>
    <row r="174" spans="1:10">
      <c r="A174" s="5">
        <v>173</v>
      </c>
      <c r="B174" s="5" t="s">
        <v>2669</v>
      </c>
      <c r="C174" s="5" t="s">
        <v>89</v>
      </c>
      <c r="D174" s="5" t="s">
        <v>3254</v>
      </c>
      <c r="E174" s="5" t="s">
        <v>3255</v>
      </c>
      <c r="F174" s="5" t="s">
        <v>3256</v>
      </c>
      <c r="G174" s="5" t="s">
        <v>2673</v>
      </c>
      <c r="J174" s="5" t="s">
        <v>3380</v>
      </c>
    </row>
    <row r="175" spans="1:10">
      <c r="A175" s="5">
        <v>174</v>
      </c>
      <c r="B175" s="5" t="s">
        <v>2669</v>
      </c>
      <c r="C175" s="5" t="s">
        <v>89</v>
      </c>
      <c r="D175" s="5" t="s">
        <v>3257</v>
      </c>
      <c r="E175" s="5" t="s">
        <v>3258</v>
      </c>
      <c r="F175" s="5" t="s">
        <v>3259</v>
      </c>
      <c r="G175" s="5" t="s">
        <v>3260</v>
      </c>
      <c r="J175" s="5" t="s">
        <v>3380</v>
      </c>
    </row>
    <row r="176" spans="1:10">
      <c r="A176" s="5">
        <v>175</v>
      </c>
      <c r="B176" s="5" t="s">
        <v>2669</v>
      </c>
      <c r="C176" s="5" t="s">
        <v>89</v>
      </c>
      <c r="D176" s="5" t="s">
        <v>3261</v>
      </c>
      <c r="E176" s="5" t="s">
        <v>3262</v>
      </c>
      <c r="F176" s="5" t="s">
        <v>3263</v>
      </c>
      <c r="G176" s="5" t="s">
        <v>3100</v>
      </c>
      <c r="J176" s="5" t="s">
        <v>3380</v>
      </c>
    </row>
    <row r="177" spans="1:10">
      <c r="A177" s="5">
        <v>176</v>
      </c>
      <c r="B177" s="5" t="s">
        <v>2669</v>
      </c>
      <c r="C177" s="5" t="s">
        <v>89</v>
      </c>
      <c r="D177" s="5" t="s">
        <v>3264</v>
      </c>
      <c r="E177" s="5" t="s">
        <v>3265</v>
      </c>
      <c r="F177" s="5" t="s">
        <v>3266</v>
      </c>
      <c r="G177" s="5" t="s">
        <v>2744</v>
      </c>
      <c r="J177" s="5" t="s">
        <v>3380</v>
      </c>
    </row>
    <row r="178" spans="1:10">
      <c r="A178" s="5">
        <v>177</v>
      </c>
      <c r="B178" s="5" t="s">
        <v>2669</v>
      </c>
      <c r="C178" s="5" t="s">
        <v>89</v>
      </c>
      <c r="D178" s="5" t="s">
        <v>3267</v>
      </c>
      <c r="E178" s="5" t="s">
        <v>3268</v>
      </c>
      <c r="F178" s="5" t="s">
        <v>3269</v>
      </c>
      <c r="G178" s="5" t="s">
        <v>3100</v>
      </c>
      <c r="J178" s="5" t="s">
        <v>3380</v>
      </c>
    </row>
    <row r="179" spans="1:10">
      <c r="A179" s="5">
        <v>178</v>
      </c>
      <c r="B179" s="5" t="s">
        <v>2669</v>
      </c>
      <c r="C179" s="5" t="s">
        <v>89</v>
      </c>
      <c r="D179" s="5" t="s">
        <v>3270</v>
      </c>
      <c r="E179" s="5" t="s">
        <v>3271</v>
      </c>
      <c r="F179" s="5" t="s">
        <v>3272</v>
      </c>
      <c r="G179" s="5" t="s">
        <v>2704</v>
      </c>
      <c r="J179" s="5" t="s">
        <v>3380</v>
      </c>
    </row>
    <row r="180" spans="1:10">
      <c r="A180" s="5">
        <v>179</v>
      </c>
      <c r="B180" s="5" t="s">
        <v>2669</v>
      </c>
      <c r="C180" s="5" t="s">
        <v>89</v>
      </c>
      <c r="D180" s="5" t="s">
        <v>3273</v>
      </c>
      <c r="E180" s="5" t="s">
        <v>3274</v>
      </c>
      <c r="F180" s="5" t="s">
        <v>3275</v>
      </c>
      <c r="G180" s="5" t="s">
        <v>2692</v>
      </c>
      <c r="J180" s="5" t="s">
        <v>3380</v>
      </c>
    </row>
    <row r="181" spans="1:10">
      <c r="A181" s="5">
        <v>180</v>
      </c>
      <c r="B181" s="5" t="s">
        <v>2669</v>
      </c>
      <c r="C181" s="5" t="s">
        <v>89</v>
      </c>
      <c r="D181" s="5" t="s">
        <v>3276</v>
      </c>
      <c r="E181" s="5" t="s">
        <v>3277</v>
      </c>
      <c r="F181" s="5" t="s">
        <v>3278</v>
      </c>
      <c r="G181" s="5" t="s">
        <v>2704</v>
      </c>
      <c r="J181" s="5" t="s">
        <v>3380</v>
      </c>
    </row>
    <row r="182" spans="1:10">
      <c r="A182" s="5">
        <v>181</v>
      </c>
      <c r="B182" s="5" t="s">
        <v>2669</v>
      </c>
      <c r="C182" s="5" t="s">
        <v>89</v>
      </c>
      <c r="D182" s="5" t="s">
        <v>3279</v>
      </c>
      <c r="E182" s="5" t="s">
        <v>3280</v>
      </c>
      <c r="F182" s="5" t="s">
        <v>3281</v>
      </c>
      <c r="G182" s="5" t="s">
        <v>2673</v>
      </c>
      <c r="J182" s="5" t="s">
        <v>3380</v>
      </c>
    </row>
    <row r="183" spans="1:10">
      <c r="A183" s="5">
        <v>182</v>
      </c>
      <c r="B183" s="5" t="s">
        <v>2669</v>
      </c>
      <c r="C183" s="5" t="s">
        <v>89</v>
      </c>
      <c r="D183" s="5" t="s">
        <v>3282</v>
      </c>
      <c r="E183" s="5" t="s">
        <v>3283</v>
      </c>
      <c r="F183" s="5" t="s">
        <v>3284</v>
      </c>
      <c r="G183" s="5" t="s">
        <v>3070</v>
      </c>
      <c r="J183" s="5" t="s">
        <v>3380</v>
      </c>
    </row>
    <row r="184" spans="1:10">
      <c r="A184" s="5">
        <v>183</v>
      </c>
      <c r="B184" s="5" t="s">
        <v>2669</v>
      </c>
      <c r="C184" s="5" t="s">
        <v>89</v>
      </c>
      <c r="D184" s="5" t="s">
        <v>3285</v>
      </c>
      <c r="E184" s="5" t="s">
        <v>3286</v>
      </c>
      <c r="F184" s="5" t="s">
        <v>3287</v>
      </c>
      <c r="G184" s="5" t="s">
        <v>2744</v>
      </c>
      <c r="J184" s="5" t="s">
        <v>3380</v>
      </c>
    </row>
    <row r="185" spans="1:10">
      <c r="A185" s="5">
        <v>184</v>
      </c>
      <c r="B185" s="5" t="s">
        <v>2669</v>
      </c>
      <c r="C185" s="5" t="s">
        <v>89</v>
      </c>
      <c r="D185" s="5" t="s">
        <v>3288</v>
      </c>
      <c r="E185" s="5" t="s">
        <v>3289</v>
      </c>
      <c r="F185" s="5" t="s">
        <v>3290</v>
      </c>
      <c r="G185" s="5" t="s">
        <v>2673</v>
      </c>
      <c r="J185" s="5" t="s">
        <v>3380</v>
      </c>
    </row>
    <row r="186" spans="1:10">
      <c r="A186" s="5">
        <v>185</v>
      </c>
      <c r="B186" s="5" t="s">
        <v>2669</v>
      </c>
      <c r="C186" s="5" t="s">
        <v>89</v>
      </c>
      <c r="D186" s="5" t="s">
        <v>3291</v>
      </c>
      <c r="E186" s="5" t="s">
        <v>3292</v>
      </c>
      <c r="F186" s="5" t="s">
        <v>3293</v>
      </c>
      <c r="G186" s="5" t="s">
        <v>2725</v>
      </c>
      <c r="J186" s="5" t="s">
        <v>3380</v>
      </c>
    </row>
    <row r="187" spans="1:10">
      <c r="A187" s="5">
        <v>186</v>
      </c>
      <c r="B187" s="5" t="s">
        <v>2669</v>
      </c>
      <c r="C187" s="5" t="s">
        <v>89</v>
      </c>
      <c r="D187" s="5" t="s">
        <v>3294</v>
      </c>
      <c r="E187" s="5" t="s">
        <v>3295</v>
      </c>
      <c r="F187" s="5" t="s">
        <v>3296</v>
      </c>
      <c r="G187" s="5" t="s">
        <v>2704</v>
      </c>
      <c r="J187" s="5" t="s">
        <v>3380</v>
      </c>
    </row>
    <row r="188" spans="1:10">
      <c r="A188" s="5">
        <v>187</v>
      </c>
      <c r="B188" s="5" t="s">
        <v>2669</v>
      </c>
      <c r="C188" s="5" t="s">
        <v>89</v>
      </c>
      <c r="D188" s="5" t="s">
        <v>3297</v>
      </c>
      <c r="E188" s="5" t="s">
        <v>3298</v>
      </c>
      <c r="F188" s="5" t="s">
        <v>3299</v>
      </c>
      <c r="G188" s="5" t="s">
        <v>2780</v>
      </c>
      <c r="J188" s="5" t="s">
        <v>3380</v>
      </c>
    </row>
    <row r="189" spans="1:10">
      <c r="A189" s="5">
        <v>188</v>
      </c>
      <c r="B189" s="5" t="s">
        <v>2669</v>
      </c>
      <c r="C189" s="5" t="s">
        <v>89</v>
      </c>
      <c r="D189" s="5" t="s">
        <v>3300</v>
      </c>
      <c r="E189" s="5" t="s">
        <v>3301</v>
      </c>
      <c r="F189" s="5" t="s">
        <v>3302</v>
      </c>
      <c r="G189" s="5" t="s">
        <v>2729</v>
      </c>
      <c r="J189" s="5" t="s">
        <v>3380</v>
      </c>
    </row>
    <row r="190" spans="1:10">
      <c r="A190" s="5">
        <v>189</v>
      </c>
      <c r="B190" s="5" t="s">
        <v>2669</v>
      </c>
      <c r="C190" s="5" t="s">
        <v>89</v>
      </c>
      <c r="D190" s="5" t="s">
        <v>3303</v>
      </c>
      <c r="E190" s="5" t="s">
        <v>3304</v>
      </c>
      <c r="F190" s="5" t="s">
        <v>3305</v>
      </c>
      <c r="G190" s="5" t="s">
        <v>2740</v>
      </c>
      <c r="J190" s="5" t="s">
        <v>3380</v>
      </c>
    </row>
    <row r="191" spans="1:10">
      <c r="A191" s="5">
        <v>190</v>
      </c>
      <c r="B191" s="5" t="s">
        <v>2669</v>
      </c>
      <c r="C191" s="5" t="s">
        <v>89</v>
      </c>
      <c r="D191" s="5" t="s">
        <v>3306</v>
      </c>
      <c r="E191" s="5" t="s">
        <v>3307</v>
      </c>
      <c r="F191" s="5" t="s">
        <v>3308</v>
      </c>
      <c r="G191" s="5" t="s">
        <v>2696</v>
      </c>
      <c r="J191" s="5" t="s">
        <v>3380</v>
      </c>
    </row>
    <row r="192" spans="1:10">
      <c r="A192" s="5">
        <v>191</v>
      </c>
      <c r="B192" s="5" t="s">
        <v>2669</v>
      </c>
      <c r="C192" s="5" t="s">
        <v>89</v>
      </c>
      <c r="D192" s="5" t="s">
        <v>3309</v>
      </c>
      <c r="E192" s="5" t="s">
        <v>3310</v>
      </c>
      <c r="F192" s="5" t="s">
        <v>3311</v>
      </c>
      <c r="G192" s="5" t="s">
        <v>3013</v>
      </c>
      <c r="J192" s="5" t="s">
        <v>3380</v>
      </c>
    </row>
    <row r="193" spans="1:10">
      <c r="A193" s="5">
        <v>192</v>
      </c>
      <c r="B193" s="5" t="s">
        <v>2669</v>
      </c>
      <c r="C193" s="5" t="s">
        <v>89</v>
      </c>
      <c r="D193" s="5" t="s">
        <v>3312</v>
      </c>
      <c r="E193" s="5" t="s">
        <v>3313</v>
      </c>
      <c r="F193" s="5" t="s">
        <v>3314</v>
      </c>
      <c r="G193" s="5" t="s">
        <v>3242</v>
      </c>
      <c r="J193" s="5" t="s">
        <v>3380</v>
      </c>
    </row>
    <row r="194" spans="1:10">
      <c r="A194" s="5">
        <v>193</v>
      </c>
      <c r="B194" s="5" t="s">
        <v>2669</v>
      </c>
      <c r="C194" s="5" t="s">
        <v>89</v>
      </c>
      <c r="D194" s="5" t="s">
        <v>3315</v>
      </c>
      <c r="E194" s="5" t="s">
        <v>3316</v>
      </c>
      <c r="F194" s="5" t="s">
        <v>3317</v>
      </c>
      <c r="G194" s="5" t="s">
        <v>3100</v>
      </c>
      <c r="J194" s="5" t="s">
        <v>3380</v>
      </c>
    </row>
    <row r="195" spans="1:10">
      <c r="A195" s="5">
        <v>194</v>
      </c>
      <c r="B195" s="5" t="s">
        <v>2669</v>
      </c>
      <c r="C195" s="5" t="s">
        <v>89</v>
      </c>
      <c r="D195" s="5" t="s">
        <v>3318</v>
      </c>
      <c r="E195" s="5" t="s">
        <v>3319</v>
      </c>
      <c r="F195" s="5" t="s">
        <v>3320</v>
      </c>
      <c r="G195" s="5" t="s">
        <v>2729</v>
      </c>
      <c r="J195" s="5" t="s">
        <v>3380</v>
      </c>
    </row>
    <row r="196" spans="1:10">
      <c r="A196" s="5">
        <v>195</v>
      </c>
      <c r="B196" s="5" t="s">
        <v>2669</v>
      </c>
      <c r="C196" s="5" t="s">
        <v>89</v>
      </c>
      <c r="D196" s="5" t="s">
        <v>3321</v>
      </c>
      <c r="E196" s="5" t="s">
        <v>3322</v>
      </c>
      <c r="F196" s="5" t="s">
        <v>3323</v>
      </c>
      <c r="G196" s="5" t="s">
        <v>3324</v>
      </c>
      <c r="J196" s="5" t="s">
        <v>3380</v>
      </c>
    </row>
    <row r="197" spans="1:10">
      <c r="A197" s="5">
        <v>196</v>
      </c>
      <c r="B197" s="5" t="s">
        <v>2669</v>
      </c>
      <c r="C197" s="5" t="s">
        <v>89</v>
      </c>
      <c r="D197" s="5" t="s">
        <v>3325</v>
      </c>
      <c r="E197" s="5" t="s">
        <v>3326</v>
      </c>
      <c r="F197" s="5" t="s">
        <v>3327</v>
      </c>
      <c r="G197" s="5" t="s">
        <v>3033</v>
      </c>
      <c r="J197" s="5" t="s">
        <v>3380</v>
      </c>
    </row>
    <row r="198" spans="1:10">
      <c r="A198" s="5">
        <v>197</v>
      </c>
      <c r="B198" s="5" t="s">
        <v>2669</v>
      </c>
      <c r="C198" s="5" t="s">
        <v>89</v>
      </c>
      <c r="D198" s="5" t="s">
        <v>3328</v>
      </c>
      <c r="E198" s="5" t="s">
        <v>3326</v>
      </c>
      <c r="F198" s="5" t="s">
        <v>3327</v>
      </c>
      <c r="G198" s="5" t="s">
        <v>2688</v>
      </c>
      <c r="J198" s="5" t="s">
        <v>3380</v>
      </c>
    </row>
    <row r="199" spans="1:10">
      <c r="A199" s="5">
        <v>198</v>
      </c>
      <c r="B199" s="5" t="s">
        <v>2669</v>
      </c>
      <c r="C199" s="5" t="s">
        <v>89</v>
      </c>
      <c r="D199" s="5" t="s">
        <v>3329</v>
      </c>
      <c r="E199" s="5" t="s">
        <v>3330</v>
      </c>
      <c r="F199" s="5" t="s">
        <v>3331</v>
      </c>
      <c r="G199" s="5" t="s">
        <v>2688</v>
      </c>
      <c r="J199" s="5" t="s">
        <v>3380</v>
      </c>
    </row>
    <row r="200" spans="1:10">
      <c r="A200" s="5">
        <v>199</v>
      </c>
      <c r="B200" s="5" t="s">
        <v>2669</v>
      </c>
      <c r="C200" s="5" t="s">
        <v>89</v>
      </c>
      <c r="D200" s="5" t="s">
        <v>3332</v>
      </c>
      <c r="E200" s="5" t="s">
        <v>3333</v>
      </c>
      <c r="F200" s="5" t="s">
        <v>2843</v>
      </c>
      <c r="G200" s="5" t="s">
        <v>3334</v>
      </c>
      <c r="J200" s="5" t="s">
        <v>3380</v>
      </c>
    </row>
    <row r="201" spans="1:10">
      <c r="A201" s="5">
        <v>200</v>
      </c>
      <c r="B201" s="5" t="s">
        <v>2669</v>
      </c>
      <c r="C201" s="5" t="s">
        <v>89</v>
      </c>
      <c r="D201" s="5" t="s">
        <v>3335</v>
      </c>
      <c r="E201" s="5" t="s">
        <v>3336</v>
      </c>
      <c r="F201" s="5" t="s">
        <v>3337</v>
      </c>
      <c r="G201" s="5" t="s">
        <v>2729</v>
      </c>
      <c r="J201" s="5" t="s">
        <v>3380</v>
      </c>
    </row>
    <row r="202" spans="1:10">
      <c r="A202" s="5">
        <v>201</v>
      </c>
      <c r="B202" s="5" t="s">
        <v>2669</v>
      </c>
      <c r="C202" s="5" t="s">
        <v>89</v>
      </c>
      <c r="D202" s="5" t="s">
        <v>3338</v>
      </c>
      <c r="E202" s="5" t="s">
        <v>3339</v>
      </c>
      <c r="F202" s="5" t="s">
        <v>3340</v>
      </c>
      <c r="G202" s="5" t="s">
        <v>3341</v>
      </c>
      <c r="J202" s="5" t="s">
        <v>3380</v>
      </c>
    </row>
    <row r="203" spans="1:10">
      <c r="A203" s="5">
        <v>202</v>
      </c>
      <c r="B203" s="5" t="s">
        <v>2669</v>
      </c>
      <c r="C203" s="5" t="s">
        <v>89</v>
      </c>
      <c r="D203" s="5" t="s">
        <v>3342</v>
      </c>
      <c r="E203" s="5" t="s">
        <v>3343</v>
      </c>
      <c r="F203" s="5" t="s">
        <v>3344</v>
      </c>
      <c r="G203" s="5" t="s">
        <v>2673</v>
      </c>
      <c r="J203" s="5" t="s">
        <v>3380</v>
      </c>
    </row>
    <row r="204" spans="1:10">
      <c r="A204" s="5">
        <v>203</v>
      </c>
      <c r="B204" s="5" t="s">
        <v>2669</v>
      </c>
      <c r="C204" s="5" t="s">
        <v>89</v>
      </c>
      <c r="D204" s="5" t="s">
        <v>3345</v>
      </c>
      <c r="E204" s="5" t="s">
        <v>3346</v>
      </c>
      <c r="F204" s="5" t="s">
        <v>3347</v>
      </c>
      <c r="G204" s="5" t="s">
        <v>2673</v>
      </c>
      <c r="J204" s="5" t="s">
        <v>3380</v>
      </c>
    </row>
    <row r="205" spans="1:10">
      <c r="A205" s="5">
        <v>204</v>
      </c>
      <c r="B205" s="5" t="s">
        <v>2669</v>
      </c>
      <c r="C205" s="5" t="s">
        <v>89</v>
      </c>
      <c r="D205" s="5" t="s">
        <v>3348</v>
      </c>
      <c r="E205" s="5" t="s">
        <v>3349</v>
      </c>
      <c r="F205" s="5" t="s">
        <v>3350</v>
      </c>
      <c r="G205" s="5" t="s">
        <v>2744</v>
      </c>
      <c r="J205" s="5" t="s">
        <v>3380</v>
      </c>
    </row>
    <row r="206" spans="1:10">
      <c r="A206" s="5">
        <v>205</v>
      </c>
      <c r="B206" s="5" t="s">
        <v>2669</v>
      </c>
      <c r="C206" s="5" t="s">
        <v>89</v>
      </c>
      <c r="D206" s="5" t="s">
        <v>3351</v>
      </c>
      <c r="E206" s="5" t="s">
        <v>3352</v>
      </c>
      <c r="F206" s="5" t="s">
        <v>3353</v>
      </c>
      <c r="G206" s="5" t="s">
        <v>3354</v>
      </c>
      <c r="J206" s="5" t="s">
        <v>3380</v>
      </c>
    </row>
    <row r="207" spans="1:10">
      <c r="A207" s="5">
        <v>206</v>
      </c>
      <c r="B207" s="5" t="s">
        <v>2669</v>
      </c>
      <c r="C207" s="5" t="s">
        <v>89</v>
      </c>
      <c r="D207" s="5" t="s">
        <v>3355</v>
      </c>
      <c r="E207" s="5" t="s">
        <v>3356</v>
      </c>
      <c r="F207" s="5" t="s">
        <v>3357</v>
      </c>
      <c r="G207" s="5" t="s">
        <v>2673</v>
      </c>
      <c r="J207" s="5" t="s">
        <v>3380</v>
      </c>
    </row>
    <row r="208" spans="1:10">
      <c r="A208" s="5">
        <v>207</v>
      </c>
      <c r="B208" s="5" t="s">
        <v>2669</v>
      </c>
      <c r="C208" s="5" t="s">
        <v>89</v>
      </c>
      <c r="D208" s="5" t="s">
        <v>3358</v>
      </c>
      <c r="E208" s="5" t="s">
        <v>3359</v>
      </c>
      <c r="F208" s="5" t="s">
        <v>3360</v>
      </c>
      <c r="G208" s="5" t="s">
        <v>2736</v>
      </c>
      <c r="J208" s="5" t="s">
        <v>3380</v>
      </c>
    </row>
    <row r="209" spans="1:10">
      <c r="A209" s="5">
        <v>208</v>
      </c>
      <c r="B209" s="5" t="s">
        <v>2669</v>
      </c>
      <c r="C209" s="5" t="s">
        <v>89</v>
      </c>
      <c r="D209" s="5" t="s">
        <v>3361</v>
      </c>
      <c r="E209" s="5" t="s">
        <v>3362</v>
      </c>
      <c r="F209" s="5" t="s">
        <v>3363</v>
      </c>
      <c r="G209" s="5" t="s">
        <v>3364</v>
      </c>
      <c r="J209" s="5" t="s">
        <v>3380</v>
      </c>
    </row>
    <row r="210" spans="1:10">
      <c r="A210" s="5">
        <v>209</v>
      </c>
      <c r="B210" s="5" t="s">
        <v>2669</v>
      </c>
      <c r="C210" s="5" t="s">
        <v>89</v>
      </c>
      <c r="D210" s="5" t="s">
        <v>3365</v>
      </c>
      <c r="E210" s="5" t="s">
        <v>3366</v>
      </c>
      <c r="F210" s="5" t="s">
        <v>3367</v>
      </c>
      <c r="G210" s="5" t="s">
        <v>3368</v>
      </c>
      <c r="J210" s="5" t="s">
        <v>3380</v>
      </c>
    </row>
    <row r="211" spans="1:10">
      <c r="A211" s="5">
        <v>210</v>
      </c>
      <c r="B211" s="5" t="s">
        <v>2669</v>
      </c>
      <c r="C211" s="5" t="s">
        <v>89</v>
      </c>
      <c r="D211" s="5" t="s">
        <v>3369</v>
      </c>
      <c r="E211" s="5" t="s">
        <v>3370</v>
      </c>
      <c r="F211" s="5" t="s">
        <v>3371</v>
      </c>
      <c r="G211" s="5" t="s">
        <v>3372</v>
      </c>
      <c r="J211" s="5" t="s">
        <v>3380</v>
      </c>
    </row>
    <row r="212" spans="1:10">
      <c r="A212" s="5">
        <v>211</v>
      </c>
      <c r="B212" s="5" t="s">
        <v>2669</v>
      </c>
      <c r="C212" s="5" t="s">
        <v>89</v>
      </c>
      <c r="D212" s="5" t="s">
        <v>3373</v>
      </c>
      <c r="E212" s="5" t="s">
        <v>3374</v>
      </c>
      <c r="F212" s="5" t="s">
        <v>3353</v>
      </c>
      <c r="G212" s="5" t="s">
        <v>3375</v>
      </c>
      <c r="J212" s="5" t="s">
        <v>3380</v>
      </c>
    </row>
    <row r="213" spans="1:10">
      <c r="A213" s="5">
        <v>212</v>
      </c>
      <c r="B213" s="5" t="s">
        <v>2669</v>
      </c>
      <c r="C213" s="5" t="s">
        <v>89</v>
      </c>
      <c r="D213" s="5" t="s">
        <v>3376</v>
      </c>
      <c r="E213" s="5" t="s">
        <v>3377</v>
      </c>
      <c r="F213" s="5" t="s">
        <v>3378</v>
      </c>
      <c r="G213" s="5" t="s">
        <v>3379</v>
      </c>
      <c r="J213" s="5" t="s">
        <v>3380</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8"/>
  <sheetViews>
    <sheetView showGridLines="0" zoomScaleNormal="100" workbookViewId="0"/>
  </sheetViews>
  <sheetFormatPr defaultRowHeight="11.25"/>
  <cols>
    <col min="1" max="1" width="9.140625" style="1071"/>
  </cols>
  <sheetData>
    <row r="1" spans="1:4">
      <c r="A1" s="1071" t="s">
        <v>2644</v>
      </c>
      <c r="B1" t="s">
        <v>491</v>
      </c>
      <c r="C1" t="s">
        <v>492</v>
      </c>
      <c r="D1" t="s">
        <v>2643</v>
      </c>
    </row>
    <row r="2" spans="1:4">
      <c r="A2" s="1071">
        <v>1</v>
      </c>
      <c r="B2" t="s">
        <v>763</v>
      </c>
      <c r="C2" t="s">
        <v>763</v>
      </c>
      <c r="D2" t="s">
        <v>764</v>
      </c>
    </row>
    <row r="3" spans="1:4">
      <c r="A3" s="1071">
        <v>2</v>
      </c>
      <c r="B3" t="s">
        <v>763</v>
      </c>
      <c r="C3" t="s">
        <v>765</v>
      </c>
      <c r="D3" t="s">
        <v>766</v>
      </c>
    </row>
    <row r="4" spans="1:4">
      <c r="A4" s="1071">
        <v>3</v>
      </c>
      <c r="B4" t="s">
        <v>763</v>
      </c>
      <c r="C4" t="s">
        <v>767</v>
      </c>
      <c r="D4" t="s">
        <v>768</v>
      </c>
    </row>
    <row r="5" spans="1:4">
      <c r="A5" s="1071">
        <v>4</v>
      </c>
      <c r="B5" t="s">
        <v>763</v>
      </c>
      <c r="C5" t="s">
        <v>769</v>
      </c>
      <c r="D5" t="s">
        <v>770</v>
      </c>
    </row>
    <row r="6" spans="1:4">
      <c r="A6" s="1071">
        <v>5</v>
      </c>
      <c r="B6" t="s">
        <v>763</v>
      </c>
      <c r="C6" t="s">
        <v>771</v>
      </c>
      <c r="D6" t="s">
        <v>772</v>
      </c>
    </row>
    <row r="7" spans="1:4">
      <c r="A7" s="1071">
        <v>6</v>
      </c>
      <c r="B7" t="s">
        <v>763</v>
      </c>
      <c r="C7" t="s">
        <v>773</v>
      </c>
      <c r="D7" t="s">
        <v>774</v>
      </c>
    </row>
    <row r="8" spans="1:4">
      <c r="A8" s="1071">
        <v>7</v>
      </c>
      <c r="B8" t="s">
        <v>763</v>
      </c>
      <c r="C8" t="s">
        <v>775</v>
      </c>
      <c r="D8" t="s">
        <v>776</v>
      </c>
    </row>
    <row r="9" spans="1:4">
      <c r="A9" s="1071">
        <v>8</v>
      </c>
      <c r="B9" t="s">
        <v>763</v>
      </c>
      <c r="C9" t="s">
        <v>777</v>
      </c>
      <c r="D9" t="s">
        <v>778</v>
      </c>
    </row>
    <row r="10" spans="1:4">
      <c r="A10" s="1071">
        <v>9</v>
      </c>
      <c r="B10" t="s">
        <v>763</v>
      </c>
      <c r="C10" t="s">
        <v>779</v>
      </c>
      <c r="D10" t="s">
        <v>780</v>
      </c>
    </row>
    <row r="11" spans="1:4">
      <c r="A11" s="1071">
        <v>10</v>
      </c>
      <c r="B11" t="s">
        <v>763</v>
      </c>
      <c r="C11" t="s">
        <v>781</v>
      </c>
      <c r="D11" t="s">
        <v>782</v>
      </c>
    </row>
    <row r="12" spans="1:4">
      <c r="A12" s="1071">
        <v>11</v>
      </c>
      <c r="B12" t="s">
        <v>763</v>
      </c>
      <c r="C12" t="s">
        <v>783</v>
      </c>
      <c r="D12" t="s">
        <v>784</v>
      </c>
    </row>
    <row r="13" spans="1:4">
      <c r="A13" s="1071">
        <v>12</v>
      </c>
      <c r="B13" t="s">
        <v>763</v>
      </c>
      <c r="C13" t="s">
        <v>785</v>
      </c>
      <c r="D13" t="s">
        <v>786</v>
      </c>
    </row>
    <row r="14" spans="1:4">
      <c r="A14" s="1071">
        <v>13</v>
      </c>
      <c r="B14" t="s">
        <v>763</v>
      </c>
      <c r="C14" t="s">
        <v>787</v>
      </c>
      <c r="D14" t="s">
        <v>788</v>
      </c>
    </row>
    <row r="15" spans="1:4">
      <c r="A15" s="1071">
        <v>14</v>
      </c>
      <c r="B15" t="s">
        <v>763</v>
      </c>
      <c r="C15" t="s">
        <v>789</v>
      </c>
      <c r="D15" t="s">
        <v>790</v>
      </c>
    </row>
    <row r="16" spans="1:4">
      <c r="A16" s="1071">
        <v>15</v>
      </c>
      <c r="B16" t="s">
        <v>763</v>
      </c>
      <c r="C16" t="s">
        <v>791</v>
      </c>
      <c r="D16" t="s">
        <v>792</v>
      </c>
    </row>
    <row r="17" spans="1:4">
      <c r="A17" s="1071">
        <v>16</v>
      </c>
      <c r="B17" t="s">
        <v>763</v>
      </c>
      <c r="C17" t="s">
        <v>793</v>
      </c>
      <c r="D17" t="s">
        <v>794</v>
      </c>
    </row>
    <row r="18" spans="1:4">
      <c r="A18" s="1071">
        <v>17</v>
      </c>
      <c r="B18" t="s">
        <v>763</v>
      </c>
      <c r="C18" t="s">
        <v>795</v>
      </c>
      <c r="D18" t="s">
        <v>796</v>
      </c>
    </row>
    <row r="19" spans="1:4">
      <c r="A19" s="1071">
        <v>18</v>
      </c>
      <c r="B19" t="s">
        <v>763</v>
      </c>
      <c r="C19" t="s">
        <v>797</v>
      </c>
      <c r="D19" t="s">
        <v>798</v>
      </c>
    </row>
    <row r="20" spans="1:4">
      <c r="A20" s="1071">
        <v>19</v>
      </c>
      <c r="B20" t="s">
        <v>763</v>
      </c>
      <c r="C20" t="s">
        <v>799</v>
      </c>
      <c r="D20" t="s">
        <v>800</v>
      </c>
    </row>
    <row r="21" spans="1:4">
      <c r="A21" s="1071">
        <v>20</v>
      </c>
      <c r="B21" t="s">
        <v>763</v>
      </c>
      <c r="C21" t="s">
        <v>801</v>
      </c>
      <c r="D21" t="s">
        <v>802</v>
      </c>
    </row>
    <row r="22" spans="1:4">
      <c r="A22" s="1071">
        <v>21</v>
      </c>
      <c r="B22" t="s">
        <v>763</v>
      </c>
      <c r="C22" t="s">
        <v>803</v>
      </c>
      <c r="D22" t="s">
        <v>804</v>
      </c>
    </row>
    <row r="23" spans="1:4">
      <c r="A23" s="1071">
        <v>22</v>
      </c>
      <c r="B23" t="s">
        <v>763</v>
      </c>
      <c r="C23" t="s">
        <v>805</v>
      </c>
      <c r="D23" t="s">
        <v>806</v>
      </c>
    </row>
    <row r="24" spans="1:4">
      <c r="A24" s="1071">
        <v>23</v>
      </c>
      <c r="B24" t="s">
        <v>763</v>
      </c>
      <c r="C24" t="s">
        <v>807</v>
      </c>
      <c r="D24" t="s">
        <v>808</v>
      </c>
    </row>
    <row r="25" spans="1:4">
      <c r="A25" s="1071">
        <v>24</v>
      </c>
      <c r="B25" t="s">
        <v>809</v>
      </c>
      <c r="C25" t="s">
        <v>811</v>
      </c>
      <c r="D25" t="s">
        <v>812</v>
      </c>
    </row>
    <row r="26" spans="1:4">
      <c r="A26" s="1071">
        <v>25</v>
      </c>
      <c r="B26" t="s">
        <v>809</v>
      </c>
      <c r="C26" t="s">
        <v>809</v>
      </c>
      <c r="D26" t="s">
        <v>810</v>
      </c>
    </row>
    <row r="27" spans="1:4">
      <c r="A27" s="1071">
        <v>26</v>
      </c>
      <c r="B27" t="s">
        <v>809</v>
      </c>
      <c r="C27" t="s">
        <v>813</v>
      </c>
      <c r="D27" t="s">
        <v>814</v>
      </c>
    </row>
    <row r="28" spans="1:4">
      <c r="A28" s="1071">
        <v>27</v>
      </c>
      <c r="B28" t="s">
        <v>809</v>
      </c>
      <c r="C28" t="s">
        <v>815</v>
      </c>
      <c r="D28" t="s">
        <v>816</v>
      </c>
    </row>
    <row r="29" spans="1:4">
      <c r="A29" s="1071">
        <v>28</v>
      </c>
      <c r="B29" t="s">
        <v>809</v>
      </c>
      <c r="C29" t="s">
        <v>817</v>
      </c>
      <c r="D29" t="s">
        <v>818</v>
      </c>
    </row>
    <row r="30" spans="1:4">
      <c r="A30" s="1071">
        <v>29</v>
      </c>
      <c r="B30" t="s">
        <v>809</v>
      </c>
      <c r="C30" t="s">
        <v>819</v>
      </c>
      <c r="D30" t="s">
        <v>820</v>
      </c>
    </row>
    <row r="31" spans="1:4">
      <c r="A31" s="1071">
        <v>30</v>
      </c>
      <c r="B31" t="s">
        <v>809</v>
      </c>
      <c r="C31" t="s">
        <v>821</v>
      </c>
      <c r="D31" t="s">
        <v>822</v>
      </c>
    </row>
    <row r="32" spans="1:4">
      <c r="A32" s="1071">
        <v>31</v>
      </c>
      <c r="B32" t="s">
        <v>809</v>
      </c>
      <c r="C32" t="s">
        <v>823</v>
      </c>
      <c r="D32" t="s">
        <v>824</v>
      </c>
    </row>
    <row r="33" spans="1:4">
      <c r="A33" s="1071">
        <v>32</v>
      </c>
      <c r="B33" t="s">
        <v>809</v>
      </c>
      <c r="C33" t="s">
        <v>825</v>
      </c>
      <c r="D33" t="s">
        <v>826</v>
      </c>
    </row>
    <row r="34" spans="1:4">
      <c r="A34" s="1071">
        <v>33</v>
      </c>
      <c r="B34" t="s">
        <v>809</v>
      </c>
      <c r="C34" t="s">
        <v>827</v>
      </c>
      <c r="D34" t="s">
        <v>828</v>
      </c>
    </row>
    <row r="35" spans="1:4">
      <c r="A35" s="1071">
        <v>34</v>
      </c>
      <c r="B35" t="s">
        <v>809</v>
      </c>
      <c r="C35" t="s">
        <v>829</v>
      </c>
      <c r="D35" t="s">
        <v>830</v>
      </c>
    </row>
    <row r="36" spans="1:4">
      <c r="A36" s="1071">
        <v>35</v>
      </c>
      <c r="B36" t="s">
        <v>809</v>
      </c>
      <c r="C36" t="s">
        <v>831</v>
      </c>
      <c r="D36" t="s">
        <v>832</v>
      </c>
    </row>
    <row r="37" spans="1:4">
      <c r="A37" s="1071">
        <v>36</v>
      </c>
      <c r="B37" t="s">
        <v>809</v>
      </c>
      <c r="C37" t="s">
        <v>833</v>
      </c>
      <c r="D37" t="s">
        <v>834</v>
      </c>
    </row>
    <row r="38" spans="1:4">
      <c r="A38" s="1071">
        <v>37</v>
      </c>
      <c r="B38" t="s">
        <v>809</v>
      </c>
      <c r="C38" t="s">
        <v>835</v>
      </c>
      <c r="D38" t="s">
        <v>836</v>
      </c>
    </row>
    <row r="39" spans="1:4">
      <c r="A39" s="1071">
        <v>38</v>
      </c>
      <c r="B39" t="s">
        <v>809</v>
      </c>
      <c r="C39" t="s">
        <v>837</v>
      </c>
      <c r="D39" t="s">
        <v>838</v>
      </c>
    </row>
    <row r="40" spans="1:4">
      <c r="A40" s="1071">
        <v>39</v>
      </c>
      <c r="B40" t="s">
        <v>809</v>
      </c>
      <c r="C40" t="s">
        <v>839</v>
      </c>
      <c r="D40" t="s">
        <v>840</v>
      </c>
    </row>
    <row r="41" spans="1:4">
      <c r="A41" s="1071">
        <v>40</v>
      </c>
      <c r="B41" t="s">
        <v>809</v>
      </c>
      <c r="C41" t="s">
        <v>841</v>
      </c>
      <c r="D41" t="s">
        <v>842</v>
      </c>
    </row>
    <row r="42" spans="1:4">
      <c r="A42" s="1071">
        <v>41</v>
      </c>
      <c r="B42" t="s">
        <v>809</v>
      </c>
      <c r="C42" t="s">
        <v>843</v>
      </c>
      <c r="D42" t="s">
        <v>844</v>
      </c>
    </row>
    <row r="43" spans="1:4">
      <c r="A43" s="1071">
        <v>42</v>
      </c>
      <c r="B43" t="s">
        <v>809</v>
      </c>
      <c r="C43" t="s">
        <v>845</v>
      </c>
      <c r="D43" t="s">
        <v>846</v>
      </c>
    </row>
    <row r="44" spans="1:4">
      <c r="A44" s="1071">
        <v>43</v>
      </c>
      <c r="B44" t="s">
        <v>809</v>
      </c>
      <c r="C44" t="s">
        <v>847</v>
      </c>
      <c r="D44" t="s">
        <v>848</v>
      </c>
    </row>
    <row r="45" spans="1:4">
      <c r="A45" s="1071">
        <v>44</v>
      </c>
      <c r="B45" t="s">
        <v>809</v>
      </c>
      <c r="C45" t="s">
        <v>849</v>
      </c>
      <c r="D45" t="s">
        <v>850</v>
      </c>
    </row>
    <row r="46" spans="1:4">
      <c r="A46" s="1071">
        <v>45</v>
      </c>
      <c r="B46" t="s">
        <v>809</v>
      </c>
      <c r="C46" t="s">
        <v>851</v>
      </c>
      <c r="D46" t="s">
        <v>852</v>
      </c>
    </row>
    <row r="47" spans="1:4">
      <c r="A47" s="1071">
        <v>46</v>
      </c>
      <c r="B47" t="s">
        <v>809</v>
      </c>
      <c r="C47" t="s">
        <v>853</v>
      </c>
      <c r="D47" t="s">
        <v>854</v>
      </c>
    </row>
    <row r="48" spans="1:4">
      <c r="A48" s="1071">
        <v>47</v>
      </c>
      <c r="B48" t="s">
        <v>809</v>
      </c>
      <c r="C48" t="s">
        <v>855</v>
      </c>
      <c r="D48" t="s">
        <v>856</v>
      </c>
    </row>
    <row r="49" spans="1:4">
      <c r="A49" s="1071">
        <v>48</v>
      </c>
      <c r="B49" t="s">
        <v>809</v>
      </c>
      <c r="C49" t="s">
        <v>857</v>
      </c>
      <c r="D49" t="s">
        <v>858</v>
      </c>
    </row>
    <row r="50" spans="1:4">
      <c r="A50" s="1071">
        <v>49</v>
      </c>
      <c r="B50" t="s">
        <v>809</v>
      </c>
      <c r="C50" t="s">
        <v>859</v>
      </c>
      <c r="D50" t="s">
        <v>860</v>
      </c>
    </row>
    <row r="51" spans="1:4">
      <c r="A51" s="1071">
        <v>50</v>
      </c>
      <c r="B51" t="s">
        <v>809</v>
      </c>
      <c r="C51" t="s">
        <v>861</v>
      </c>
      <c r="D51" t="s">
        <v>862</v>
      </c>
    </row>
    <row r="52" spans="1:4">
      <c r="A52" s="1071">
        <v>51</v>
      </c>
      <c r="B52" t="s">
        <v>809</v>
      </c>
      <c r="C52" t="s">
        <v>863</v>
      </c>
      <c r="D52" t="s">
        <v>864</v>
      </c>
    </row>
    <row r="53" spans="1:4">
      <c r="A53" s="1071">
        <v>52</v>
      </c>
      <c r="B53" t="s">
        <v>809</v>
      </c>
      <c r="C53" t="s">
        <v>865</v>
      </c>
      <c r="D53" t="s">
        <v>866</v>
      </c>
    </row>
    <row r="54" spans="1:4">
      <c r="A54" s="1071">
        <v>53</v>
      </c>
      <c r="B54" t="s">
        <v>867</v>
      </c>
      <c r="C54" t="s">
        <v>867</v>
      </c>
      <c r="D54" t="s">
        <v>868</v>
      </c>
    </row>
    <row r="55" spans="1:4">
      <c r="A55" s="1071">
        <v>54</v>
      </c>
      <c r="B55" t="s">
        <v>867</v>
      </c>
      <c r="C55" t="s">
        <v>869</v>
      </c>
      <c r="D55" t="s">
        <v>870</v>
      </c>
    </row>
    <row r="56" spans="1:4">
      <c r="A56" s="1071">
        <v>55</v>
      </c>
      <c r="B56" t="s">
        <v>867</v>
      </c>
      <c r="C56" t="s">
        <v>871</v>
      </c>
      <c r="D56" t="s">
        <v>872</v>
      </c>
    </row>
    <row r="57" spans="1:4">
      <c r="A57" s="1071">
        <v>56</v>
      </c>
      <c r="B57" t="s">
        <v>867</v>
      </c>
      <c r="C57" t="s">
        <v>873</v>
      </c>
      <c r="D57" t="s">
        <v>874</v>
      </c>
    </row>
    <row r="58" spans="1:4">
      <c r="A58" s="1071">
        <v>57</v>
      </c>
      <c r="B58" t="s">
        <v>867</v>
      </c>
      <c r="C58" t="s">
        <v>875</v>
      </c>
      <c r="D58" t="s">
        <v>876</v>
      </c>
    </row>
    <row r="59" spans="1:4">
      <c r="A59" s="1071">
        <v>58</v>
      </c>
      <c r="B59" t="s">
        <v>867</v>
      </c>
      <c r="C59" t="s">
        <v>877</v>
      </c>
      <c r="D59" t="s">
        <v>878</v>
      </c>
    </row>
    <row r="60" spans="1:4">
      <c r="A60" s="1071">
        <v>59</v>
      </c>
      <c r="B60" t="s">
        <v>867</v>
      </c>
      <c r="C60" t="s">
        <v>879</v>
      </c>
      <c r="D60" t="s">
        <v>880</v>
      </c>
    </row>
    <row r="61" spans="1:4">
      <c r="A61" s="1071">
        <v>60</v>
      </c>
      <c r="B61" t="s">
        <v>867</v>
      </c>
      <c r="C61" t="s">
        <v>881</v>
      </c>
      <c r="D61" t="s">
        <v>882</v>
      </c>
    </row>
    <row r="62" spans="1:4">
      <c r="A62" s="1071">
        <v>61</v>
      </c>
      <c r="B62" t="s">
        <v>867</v>
      </c>
      <c r="C62" t="s">
        <v>883</v>
      </c>
      <c r="D62" t="s">
        <v>884</v>
      </c>
    </row>
    <row r="63" spans="1:4">
      <c r="A63" s="1071">
        <v>62</v>
      </c>
      <c r="B63" t="s">
        <v>867</v>
      </c>
      <c r="C63" t="s">
        <v>885</v>
      </c>
      <c r="D63" t="s">
        <v>886</v>
      </c>
    </row>
    <row r="64" spans="1:4">
      <c r="A64" s="1071">
        <v>63</v>
      </c>
      <c r="B64" t="s">
        <v>867</v>
      </c>
      <c r="C64" t="s">
        <v>887</v>
      </c>
      <c r="D64" t="s">
        <v>888</v>
      </c>
    </row>
    <row r="65" spans="1:4">
      <c r="A65" s="1071">
        <v>64</v>
      </c>
      <c r="B65" t="s">
        <v>867</v>
      </c>
      <c r="C65" t="s">
        <v>889</v>
      </c>
      <c r="D65" t="s">
        <v>890</v>
      </c>
    </row>
    <row r="66" spans="1:4">
      <c r="A66" s="1071">
        <v>65</v>
      </c>
      <c r="B66" t="s">
        <v>867</v>
      </c>
      <c r="C66" t="s">
        <v>891</v>
      </c>
      <c r="D66" t="s">
        <v>892</v>
      </c>
    </row>
    <row r="67" spans="1:4">
      <c r="A67" s="1071">
        <v>66</v>
      </c>
      <c r="B67" t="s">
        <v>867</v>
      </c>
      <c r="C67" t="s">
        <v>893</v>
      </c>
      <c r="D67" t="s">
        <v>894</v>
      </c>
    </row>
    <row r="68" spans="1:4">
      <c r="A68" s="1071">
        <v>67</v>
      </c>
      <c r="B68" t="s">
        <v>867</v>
      </c>
      <c r="C68" t="s">
        <v>895</v>
      </c>
      <c r="D68" t="s">
        <v>896</v>
      </c>
    </row>
    <row r="69" spans="1:4">
      <c r="A69" s="1071">
        <v>68</v>
      </c>
      <c r="B69" t="s">
        <v>867</v>
      </c>
      <c r="C69" t="s">
        <v>897</v>
      </c>
      <c r="D69" t="s">
        <v>898</v>
      </c>
    </row>
    <row r="70" spans="1:4">
      <c r="A70" s="1071">
        <v>69</v>
      </c>
      <c r="B70" t="s">
        <v>867</v>
      </c>
      <c r="C70" t="s">
        <v>899</v>
      </c>
      <c r="D70" t="s">
        <v>900</v>
      </c>
    </row>
    <row r="71" spans="1:4">
      <c r="A71" s="1071">
        <v>70</v>
      </c>
      <c r="B71" t="s">
        <v>867</v>
      </c>
      <c r="C71" t="s">
        <v>901</v>
      </c>
      <c r="D71" t="s">
        <v>902</v>
      </c>
    </row>
    <row r="72" spans="1:4">
      <c r="A72" s="1071">
        <v>71</v>
      </c>
      <c r="B72" t="s">
        <v>867</v>
      </c>
      <c r="C72" t="s">
        <v>903</v>
      </c>
      <c r="D72" t="s">
        <v>904</v>
      </c>
    </row>
    <row r="73" spans="1:4">
      <c r="A73" s="1071">
        <v>72</v>
      </c>
      <c r="B73" t="s">
        <v>867</v>
      </c>
      <c r="C73" t="s">
        <v>905</v>
      </c>
      <c r="D73" t="s">
        <v>906</v>
      </c>
    </row>
    <row r="74" spans="1:4">
      <c r="A74" s="1071">
        <v>73</v>
      </c>
      <c r="B74" t="s">
        <v>867</v>
      </c>
      <c r="C74" t="s">
        <v>907</v>
      </c>
      <c r="D74" t="s">
        <v>908</v>
      </c>
    </row>
    <row r="75" spans="1:4">
      <c r="A75" s="1071">
        <v>74</v>
      </c>
      <c r="B75" t="s">
        <v>867</v>
      </c>
      <c r="C75" t="s">
        <v>909</v>
      </c>
      <c r="D75" t="s">
        <v>910</v>
      </c>
    </row>
    <row r="76" spans="1:4">
      <c r="A76" s="1071">
        <v>75</v>
      </c>
      <c r="B76" t="s">
        <v>911</v>
      </c>
      <c r="C76" t="s">
        <v>913</v>
      </c>
      <c r="D76" t="s">
        <v>914</v>
      </c>
    </row>
    <row r="77" spans="1:4">
      <c r="A77" s="1071">
        <v>76</v>
      </c>
      <c r="B77" t="s">
        <v>911</v>
      </c>
      <c r="C77" t="s">
        <v>915</v>
      </c>
      <c r="D77" t="s">
        <v>916</v>
      </c>
    </row>
    <row r="78" spans="1:4">
      <c r="A78" s="1071">
        <v>77</v>
      </c>
      <c r="B78" t="s">
        <v>911</v>
      </c>
      <c r="C78" t="s">
        <v>917</v>
      </c>
      <c r="D78" t="s">
        <v>918</v>
      </c>
    </row>
    <row r="79" spans="1:4">
      <c r="A79" s="1071">
        <v>78</v>
      </c>
      <c r="B79" t="s">
        <v>911</v>
      </c>
      <c r="C79" t="s">
        <v>911</v>
      </c>
      <c r="D79" t="s">
        <v>912</v>
      </c>
    </row>
    <row r="80" spans="1:4">
      <c r="A80" s="1071">
        <v>79</v>
      </c>
      <c r="B80" t="s">
        <v>911</v>
      </c>
      <c r="C80" t="s">
        <v>919</v>
      </c>
      <c r="D80" t="s">
        <v>920</v>
      </c>
    </row>
    <row r="81" spans="1:4">
      <c r="A81" s="1071">
        <v>80</v>
      </c>
      <c r="B81" t="s">
        <v>911</v>
      </c>
      <c r="C81" t="s">
        <v>921</v>
      </c>
      <c r="D81" t="s">
        <v>922</v>
      </c>
    </row>
    <row r="82" spans="1:4">
      <c r="A82" s="1071">
        <v>81</v>
      </c>
      <c r="B82" t="s">
        <v>911</v>
      </c>
      <c r="C82" t="s">
        <v>923</v>
      </c>
      <c r="D82" t="s">
        <v>924</v>
      </c>
    </row>
    <row r="83" spans="1:4">
      <c r="A83" s="1071">
        <v>82</v>
      </c>
      <c r="B83" t="s">
        <v>911</v>
      </c>
      <c r="C83" t="s">
        <v>925</v>
      </c>
      <c r="D83" t="s">
        <v>926</v>
      </c>
    </row>
    <row r="84" spans="1:4">
      <c r="A84" s="1071">
        <v>83</v>
      </c>
      <c r="B84" t="s">
        <v>911</v>
      </c>
      <c r="C84" t="s">
        <v>927</v>
      </c>
      <c r="D84" t="s">
        <v>928</v>
      </c>
    </row>
    <row r="85" spans="1:4">
      <c r="A85" s="1071">
        <v>84</v>
      </c>
      <c r="B85" t="s">
        <v>911</v>
      </c>
      <c r="C85" t="s">
        <v>929</v>
      </c>
      <c r="D85" t="s">
        <v>930</v>
      </c>
    </row>
    <row r="86" spans="1:4">
      <c r="A86" s="1071">
        <v>85</v>
      </c>
      <c r="B86" t="s">
        <v>911</v>
      </c>
      <c r="C86" t="s">
        <v>931</v>
      </c>
      <c r="D86" t="s">
        <v>932</v>
      </c>
    </row>
    <row r="87" spans="1:4">
      <c r="A87" s="1071">
        <v>86</v>
      </c>
      <c r="B87" t="s">
        <v>911</v>
      </c>
      <c r="C87" t="s">
        <v>933</v>
      </c>
      <c r="D87" t="s">
        <v>934</v>
      </c>
    </row>
    <row r="88" spans="1:4">
      <c r="A88" s="1071">
        <v>87</v>
      </c>
      <c r="B88" t="s">
        <v>911</v>
      </c>
      <c r="C88" t="s">
        <v>935</v>
      </c>
      <c r="D88" t="s">
        <v>936</v>
      </c>
    </row>
    <row r="89" spans="1:4">
      <c r="A89" s="1071">
        <v>88</v>
      </c>
      <c r="B89" t="s">
        <v>911</v>
      </c>
      <c r="C89" t="s">
        <v>937</v>
      </c>
      <c r="D89" t="s">
        <v>938</v>
      </c>
    </row>
    <row r="90" spans="1:4">
      <c r="A90" s="1071">
        <v>89</v>
      </c>
      <c r="B90" t="s">
        <v>911</v>
      </c>
      <c r="C90" t="s">
        <v>939</v>
      </c>
      <c r="D90" t="s">
        <v>940</v>
      </c>
    </row>
    <row r="91" spans="1:4">
      <c r="A91" s="1071">
        <v>90</v>
      </c>
      <c r="B91" t="s">
        <v>911</v>
      </c>
      <c r="C91" t="s">
        <v>941</v>
      </c>
      <c r="D91" t="s">
        <v>942</v>
      </c>
    </row>
    <row r="92" spans="1:4">
      <c r="A92" s="1071">
        <v>91</v>
      </c>
      <c r="B92" t="s">
        <v>911</v>
      </c>
      <c r="C92" t="s">
        <v>943</v>
      </c>
      <c r="D92" t="s">
        <v>944</v>
      </c>
    </row>
    <row r="93" spans="1:4">
      <c r="A93" s="1071">
        <v>92</v>
      </c>
      <c r="B93" t="s">
        <v>911</v>
      </c>
      <c r="C93" t="s">
        <v>945</v>
      </c>
      <c r="D93" t="s">
        <v>946</v>
      </c>
    </row>
    <row r="94" spans="1:4">
      <c r="A94" s="1071">
        <v>93</v>
      </c>
      <c r="B94" t="s">
        <v>911</v>
      </c>
      <c r="C94" t="s">
        <v>947</v>
      </c>
      <c r="D94" t="s">
        <v>948</v>
      </c>
    </row>
    <row r="95" spans="1:4">
      <c r="A95" s="1071">
        <v>94</v>
      </c>
      <c r="B95" t="s">
        <v>911</v>
      </c>
      <c r="C95" t="s">
        <v>949</v>
      </c>
      <c r="D95" t="s">
        <v>950</v>
      </c>
    </row>
    <row r="96" spans="1:4">
      <c r="A96" s="1071">
        <v>95</v>
      </c>
      <c r="B96" t="s">
        <v>911</v>
      </c>
      <c r="C96" t="s">
        <v>951</v>
      </c>
      <c r="D96" t="s">
        <v>952</v>
      </c>
    </row>
    <row r="97" spans="1:4">
      <c r="A97" s="1071">
        <v>96</v>
      </c>
      <c r="B97" t="s">
        <v>911</v>
      </c>
      <c r="C97" t="s">
        <v>953</v>
      </c>
      <c r="D97" t="s">
        <v>954</v>
      </c>
    </row>
    <row r="98" spans="1:4">
      <c r="A98" s="1071">
        <v>97</v>
      </c>
      <c r="B98" t="s">
        <v>911</v>
      </c>
      <c r="C98" t="s">
        <v>955</v>
      </c>
      <c r="D98" t="s">
        <v>956</v>
      </c>
    </row>
    <row r="99" spans="1:4">
      <c r="A99" s="1071">
        <v>98</v>
      </c>
      <c r="B99" t="s">
        <v>911</v>
      </c>
      <c r="C99" t="s">
        <v>851</v>
      </c>
      <c r="D99" t="s">
        <v>957</v>
      </c>
    </row>
    <row r="100" spans="1:4">
      <c r="A100" s="1071">
        <v>99</v>
      </c>
      <c r="B100" t="s">
        <v>911</v>
      </c>
      <c r="C100" t="s">
        <v>958</v>
      </c>
      <c r="D100" t="s">
        <v>959</v>
      </c>
    </row>
    <row r="101" spans="1:4">
      <c r="A101" s="1071">
        <v>100</v>
      </c>
      <c r="B101" t="s">
        <v>911</v>
      </c>
      <c r="C101" t="s">
        <v>960</v>
      </c>
      <c r="D101" t="s">
        <v>961</v>
      </c>
    </row>
    <row r="102" spans="1:4">
      <c r="A102" s="1071">
        <v>101</v>
      </c>
      <c r="B102" t="s">
        <v>911</v>
      </c>
      <c r="C102" t="s">
        <v>962</v>
      </c>
      <c r="D102" t="s">
        <v>963</v>
      </c>
    </row>
    <row r="103" spans="1:4">
      <c r="A103" s="1071">
        <v>102</v>
      </c>
      <c r="B103" t="s">
        <v>964</v>
      </c>
      <c r="C103" t="s">
        <v>964</v>
      </c>
      <c r="D103" t="s">
        <v>965</v>
      </c>
    </row>
    <row r="104" spans="1:4">
      <c r="A104" s="1071">
        <v>103</v>
      </c>
      <c r="B104" t="s">
        <v>964</v>
      </c>
      <c r="C104" t="s">
        <v>966</v>
      </c>
      <c r="D104" t="s">
        <v>967</v>
      </c>
    </row>
    <row r="105" spans="1:4">
      <c r="A105" s="1071">
        <v>104</v>
      </c>
      <c r="B105" t="s">
        <v>964</v>
      </c>
      <c r="C105" t="s">
        <v>968</v>
      </c>
      <c r="D105" t="s">
        <v>969</v>
      </c>
    </row>
    <row r="106" spans="1:4">
      <c r="A106" s="1071">
        <v>105</v>
      </c>
      <c r="B106" t="s">
        <v>964</v>
      </c>
      <c r="C106" t="s">
        <v>970</v>
      </c>
      <c r="D106" t="s">
        <v>971</v>
      </c>
    </row>
    <row r="107" spans="1:4">
      <c r="A107" s="1071">
        <v>106</v>
      </c>
      <c r="B107" t="s">
        <v>964</v>
      </c>
      <c r="C107" t="s">
        <v>972</v>
      </c>
      <c r="D107" t="s">
        <v>973</v>
      </c>
    </row>
    <row r="108" spans="1:4">
      <c r="A108" s="1071">
        <v>107</v>
      </c>
      <c r="B108" t="s">
        <v>964</v>
      </c>
      <c r="C108" t="s">
        <v>974</v>
      </c>
      <c r="D108" t="s">
        <v>975</v>
      </c>
    </row>
    <row r="109" spans="1:4">
      <c r="A109" s="1071">
        <v>108</v>
      </c>
      <c r="B109" t="s">
        <v>964</v>
      </c>
      <c r="C109" t="s">
        <v>976</v>
      </c>
      <c r="D109" t="s">
        <v>977</v>
      </c>
    </row>
    <row r="110" spans="1:4">
      <c r="A110" s="1071">
        <v>109</v>
      </c>
      <c r="B110" t="s">
        <v>964</v>
      </c>
      <c r="C110" t="s">
        <v>978</v>
      </c>
      <c r="D110" t="s">
        <v>979</v>
      </c>
    </row>
    <row r="111" spans="1:4">
      <c r="A111" s="1071">
        <v>110</v>
      </c>
      <c r="B111" t="s">
        <v>964</v>
      </c>
      <c r="C111" t="s">
        <v>980</v>
      </c>
      <c r="D111" t="s">
        <v>981</v>
      </c>
    </row>
    <row r="112" spans="1:4">
      <c r="A112" s="1071">
        <v>111</v>
      </c>
      <c r="B112" t="s">
        <v>964</v>
      </c>
      <c r="C112" t="s">
        <v>982</v>
      </c>
      <c r="D112" t="s">
        <v>983</v>
      </c>
    </row>
    <row r="113" spans="1:4">
      <c r="A113" s="1071">
        <v>112</v>
      </c>
      <c r="B113" t="s">
        <v>964</v>
      </c>
      <c r="C113" t="s">
        <v>984</v>
      </c>
      <c r="D113" t="s">
        <v>985</v>
      </c>
    </row>
    <row r="114" spans="1:4">
      <c r="A114" s="1071">
        <v>113</v>
      </c>
      <c r="B114" t="s">
        <v>964</v>
      </c>
      <c r="C114" t="s">
        <v>986</v>
      </c>
      <c r="D114" t="s">
        <v>987</v>
      </c>
    </row>
    <row r="115" spans="1:4">
      <c r="A115" s="1071">
        <v>114</v>
      </c>
      <c r="B115" t="s">
        <v>964</v>
      </c>
      <c r="C115" t="s">
        <v>988</v>
      </c>
      <c r="D115" t="s">
        <v>989</v>
      </c>
    </row>
    <row r="116" spans="1:4">
      <c r="A116" s="1071">
        <v>115</v>
      </c>
      <c r="B116" t="s">
        <v>964</v>
      </c>
      <c r="C116" t="s">
        <v>990</v>
      </c>
      <c r="D116" t="s">
        <v>991</v>
      </c>
    </row>
    <row r="117" spans="1:4">
      <c r="A117" s="1071">
        <v>116</v>
      </c>
      <c r="B117" t="s">
        <v>964</v>
      </c>
      <c r="C117" t="s">
        <v>992</v>
      </c>
      <c r="D117" t="s">
        <v>993</v>
      </c>
    </row>
    <row r="118" spans="1:4">
      <c r="A118" s="1071">
        <v>117</v>
      </c>
      <c r="B118" t="s">
        <v>964</v>
      </c>
      <c r="C118" t="s">
        <v>994</v>
      </c>
      <c r="D118" t="s">
        <v>995</v>
      </c>
    </row>
    <row r="119" spans="1:4">
      <c r="A119" s="1071">
        <v>118</v>
      </c>
      <c r="B119" t="s">
        <v>964</v>
      </c>
      <c r="C119" t="s">
        <v>996</v>
      </c>
      <c r="D119" t="s">
        <v>997</v>
      </c>
    </row>
    <row r="120" spans="1:4">
      <c r="A120" s="1071">
        <v>119</v>
      </c>
      <c r="B120" t="s">
        <v>964</v>
      </c>
      <c r="C120" t="s">
        <v>998</v>
      </c>
      <c r="D120" t="s">
        <v>999</v>
      </c>
    </row>
    <row r="121" spans="1:4">
      <c r="A121" s="1071">
        <v>120</v>
      </c>
      <c r="B121" t="s">
        <v>964</v>
      </c>
      <c r="C121" t="s">
        <v>1000</v>
      </c>
      <c r="D121" t="s">
        <v>1001</v>
      </c>
    </row>
    <row r="122" spans="1:4">
      <c r="A122" s="1071">
        <v>121</v>
      </c>
      <c r="B122" t="s">
        <v>964</v>
      </c>
      <c r="C122" t="s">
        <v>1002</v>
      </c>
      <c r="D122" t="s">
        <v>1003</v>
      </c>
    </row>
    <row r="123" spans="1:4">
      <c r="A123" s="1071">
        <v>122</v>
      </c>
      <c r="B123" t="s">
        <v>964</v>
      </c>
      <c r="C123" t="s">
        <v>1004</v>
      </c>
      <c r="D123" t="s">
        <v>1005</v>
      </c>
    </row>
    <row r="124" spans="1:4">
      <c r="A124" s="1071">
        <v>123</v>
      </c>
      <c r="B124" t="s">
        <v>1006</v>
      </c>
      <c r="C124" t="s">
        <v>1006</v>
      </c>
      <c r="D124" t="s">
        <v>1007</v>
      </c>
    </row>
    <row r="125" spans="1:4">
      <c r="A125" s="1071">
        <v>124</v>
      </c>
      <c r="B125" t="s">
        <v>1006</v>
      </c>
      <c r="C125" t="s">
        <v>1008</v>
      </c>
      <c r="D125" t="s">
        <v>1009</v>
      </c>
    </row>
    <row r="126" spans="1:4">
      <c r="A126" s="1071">
        <v>125</v>
      </c>
      <c r="B126" t="s">
        <v>1006</v>
      </c>
      <c r="C126" t="s">
        <v>1010</v>
      </c>
      <c r="D126" t="s">
        <v>1011</v>
      </c>
    </row>
    <row r="127" spans="1:4">
      <c r="A127" s="1071">
        <v>126</v>
      </c>
      <c r="B127" t="s">
        <v>1006</v>
      </c>
      <c r="C127" t="s">
        <v>1012</v>
      </c>
      <c r="D127" t="s">
        <v>1013</v>
      </c>
    </row>
    <row r="128" spans="1:4">
      <c r="A128" s="1071">
        <v>127</v>
      </c>
      <c r="B128" t="s">
        <v>1006</v>
      </c>
      <c r="C128" t="s">
        <v>1014</v>
      </c>
      <c r="D128" t="s">
        <v>1015</v>
      </c>
    </row>
    <row r="129" spans="1:4">
      <c r="A129" s="1071">
        <v>128</v>
      </c>
      <c r="B129" t="s">
        <v>1006</v>
      </c>
      <c r="C129" t="s">
        <v>1016</v>
      </c>
      <c r="D129" t="s">
        <v>1017</v>
      </c>
    </row>
    <row r="130" spans="1:4">
      <c r="A130" s="1071">
        <v>129</v>
      </c>
      <c r="B130" t="s">
        <v>1006</v>
      </c>
      <c r="C130" t="s">
        <v>1018</v>
      </c>
      <c r="D130" t="s">
        <v>1019</v>
      </c>
    </row>
    <row r="131" spans="1:4">
      <c r="A131" s="1071">
        <v>130</v>
      </c>
      <c r="B131" t="s">
        <v>1006</v>
      </c>
      <c r="C131" t="s">
        <v>1020</v>
      </c>
      <c r="D131" t="s">
        <v>1021</v>
      </c>
    </row>
    <row r="132" spans="1:4">
      <c r="A132" s="1071">
        <v>131</v>
      </c>
      <c r="B132" t="s">
        <v>1006</v>
      </c>
      <c r="C132" t="s">
        <v>1022</v>
      </c>
      <c r="D132" t="s">
        <v>1023</v>
      </c>
    </row>
    <row r="133" spans="1:4">
      <c r="A133" s="1071">
        <v>132</v>
      </c>
      <c r="B133" t="s">
        <v>1006</v>
      </c>
      <c r="C133" t="s">
        <v>1024</v>
      </c>
      <c r="D133" t="s">
        <v>1025</v>
      </c>
    </row>
    <row r="134" spans="1:4">
      <c r="A134" s="1071">
        <v>133</v>
      </c>
      <c r="B134" t="s">
        <v>1006</v>
      </c>
      <c r="C134" t="s">
        <v>1026</v>
      </c>
      <c r="D134" t="s">
        <v>1027</v>
      </c>
    </row>
    <row r="135" spans="1:4">
      <c r="A135" s="1071">
        <v>134</v>
      </c>
      <c r="B135" t="s">
        <v>1006</v>
      </c>
      <c r="C135" t="s">
        <v>1028</v>
      </c>
      <c r="D135" t="s">
        <v>1029</v>
      </c>
    </row>
    <row r="136" spans="1:4">
      <c r="A136" s="1071">
        <v>135</v>
      </c>
      <c r="B136" t="s">
        <v>1006</v>
      </c>
      <c r="C136" t="s">
        <v>1030</v>
      </c>
      <c r="D136" t="s">
        <v>1031</v>
      </c>
    </row>
    <row r="137" spans="1:4">
      <c r="A137" s="1071">
        <v>136</v>
      </c>
      <c r="B137" t="s">
        <v>1006</v>
      </c>
      <c r="C137" t="s">
        <v>1032</v>
      </c>
      <c r="D137" t="s">
        <v>1033</v>
      </c>
    </row>
    <row r="138" spans="1:4">
      <c r="A138" s="1071">
        <v>137</v>
      </c>
      <c r="B138" t="s">
        <v>1006</v>
      </c>
      <c r="C138" t="s">
        <v>1034</v>
      </c>
      <c r="D138" t="s">
        <v>1035</v>
      </c>
    </row>
    <row r="139" spans="1:4">
      <c r="A139" s="1071">
        <v>138</v>
      </c>
      <c r="B139" t="s">
        <v>1006</v>
      </c>
      <c r="C139" t="s">
        <v>1036</v>
      </c>
      <c r="D139" t="s">
        <v>1037</v>
      </c>
    </row>
    <row r="140" spans="1:4">
      <c r="A140" s="1071">
        <v>139</v>
      </c>
      <c r="B140" t="s">
        <v>1006</v>
      </c>
      <c r="C140" t="s">
        <v>1038</v>
      </c>
      <c r="D140" t="s">
        <v>1039</v>
      </c>
    </row>
    <row r="141" spans="1:4">
      <c r="A141" s="1071">
        <v>140</v>
      </c>
      <c r="B141" t="s">
        <v>1006</v>
      </c>
      <c r="C141" t="s">
        <v>1040</v>
      </c>
      <c r="D141" t="s">
        <v>1041</v>
      </c>
    </row>
    <row r="142" spans="1:4">
      <c r="A142" s="1071">
        <v>141</v>
      </c>
      <c r="B142" t="s">
        <v>1006</v>
      </c>
      <c r="C142" t="s">
        <v>1042</v>
      </c>
      <c r="D142" t="s">
        <v>1043</v>
      </c>
    </row>
    <row r="143" spans="1:4">
      <c r="A143" s="1071">
        <v>142</v>
      </c>
      <c r="B143" t="s">
        <v>1006</v>
      </c>
      <c r="C143" t="s">
        <v>1044</v>
      </c>
      <c r="D143" t="s">
        <v>1045</v>
      </c>
    </row>
    <row r="144" spans="1:4">
      <c r="A144" s="1071">
        <v>143</v>
      </c>
      <c r="B144" t="s">
        <v>1006</v>
      </c>
      <c r="C144" t="s">
        <v>1046</v>
      </c>
      <c r="D144" t="s">
        <v>1047</v>
      </c>
    </row>
    <row r="145" spans="1:4">
      <c r="A145" s="1071">
        <v>144</v>
      </c>
      <c r="B145" t="s">
        <v>1006</v>
      </c>
      <c r="C145" t="s">
        <v>1048</v>
      </c>
      <c r="D145" t="s">
        <v>1049</v>
      </c>
    </row>
    <row r="146" spans="1:4">
      <c r="A146" s="1071">
        <v>145</v>
      </c>
      <c r="B146" t="s">
        <v>1050</v>
      </c>
      <c r="C146" t="s">
        <v>1052</v>
      </c>
      <c r="D146" t="s">
        <v>1053</v>
      </c>
    </row>
    <row r="147" spans="1:4">
      <c r="A147" s="1071">
        <v>146</v>
      </c>
      <c r="B147" t="s">
        <v>1050</v>
      </c>
      <c r="C147" t="s">
        <v>1050</v>
      </c>
      <c r="D147" t="s">
        <v>1051</v>
      </c>
    </row>
    <row r="148" spans="1:4">
      <c r="A148" s="1071">
        <v>147</v>
      </c>
      <c r="B148" t="s">
        <v>1050</v>
      </c>
      <c r="C148" t="s">
        <v>1054</v>
      </c>
      <c r="D148" t="s">
        <v>1055</v>
      </c>
    </row>
    <row r="149" spans="1:4">
      <c r="A149" s="1071">
        <v>148</v>
      </c>
      <c r="B149" t="s">
        <v>1050</v>
      </c>
      <c r="C149" t="s">
        <v>1008</v>
      </c>
      <c r="D149" t="s">
        <v>1056</v>
      </c>
    </row>
    <row r="150" spans="1:4">
      <c r="A150" s="1071">
        <v>149</v>
      </c>
      <c r="B150" t="s">
        <v>1050</v>
      </c>
      <c r="C150" t="s">
        <v>1057</v>
      </c>
      <c r="D150" t="s">
        <v>1058</v>
      </c>
    </row>
    <row r="151" spans="1:4">
      <c r="A151" s="1071">
        <v>150</v>
      </c>
      <c r="B151" t="s">
        <v>1050</v>
      </c>
      <c r="C151" t="s">
        <v>1059</v>
      </c>
      <c r="D151" t="s">
        <v>1060</v>
      </c>
    </row>
    <row r="152" spans="1:4">
      <c r="A152" s="1071">
        <v>151</v>
      </c>
      <c r="B152" t="s">
        <v>1050</v>
      </c>
      <c r="C152" t="s">
        <v>1012</v>
      </c>
      <c r="D152" t="s">
        <v>1061</v>
      </c>
    </row>
    <row r="153" spans="1:4">
      <c r="A153" s="1071">
        <v>152</v>
      </c>
      <c r="B153" t="s">
        <v>1050</v>
      </c>
      <c r="C153" t="s">
        <v>1062</v>
      </c>
      <c r="D153" t="s">
        <v>1063</v>
      </c>
    </row>
    <row r="154" spans="1:4">
      <c r="A154" s="1071">
        <v>153</v>
      </c>
      <c r="B154" t="s">
        <v>1050</v>
      </c>
      <c r="C154" t="s">
        <v>1064</v>
      </c>
      <c r="D154" t="s">
        <v>1065</v>
      </c>
    </row>
    <row r="155" spans="1:4">
      <c r="A155" s="1071">
        <v>154</v>
      </c>
      <c r="B155" t="s">
        <v>1050</v>
      </c>
      <c r="C155" t="s">
        <v>1066</v>
      </c>
      <c r="D155" t="s">
        <v>1067</v>
      </c>
    </row>
    <row r="156" spans="1:4">
      <c r="A156" s="1071">
        <v>155</v>
      </c>
      <c r="B156" t="s">
        <v>1050</v>
      </c>
      <c r="C156" t="s">
        <v>1068</v>
      </c>
      <c r="D156" t="s">
        <v>1069</v>
      </c>
    </row>
    <row r="157" spans="1:4">
      <c r="A157" s="1071">
        <v>156</v>
      </c>
      <c r="B157" t="s">
        <v>1050</v>
      </c>
      <c r="C157" t="s">
        <v>1070</v>
      </c>
      <c r="D157" t="s">
        <v>1071</v>
      </c>
    </row>
    <row r="158" spans="1:4">
      <c r="A158" s="1071">
        <v>157</v>
      </c>
      <c r="B158" t="s">
        <v>1050</v>
      </c>
      <c r="C158" t="s">
        <v>1072</v>
      </c>
      <c r="D158" t="s">
        <v>1073</v>
      </c>
    </row>
    <row r="159" spans="1:4">
      <c r="A159" s="1071">
        <v>158</v>
      </c>
      <c r="B159" t="s">
        <v>1050</v>
      </c>
      <c r="C159" t="s">
        <v>1074</v>
      </c>
      <c r="D159" t="s">
        <v>1075</v>
      </c>
    </row>
    <row r="160" spans="1:4">
      <c r="A160" s="1071">
        <v>159</v>
      </c>
      <c r="B160" t="s">
        <v>1050</v>
      </c>
      <c r="C160" t="s">
        <v>1076</v>
      </c>
      <c r="D160" t="s">
        <v>1077</v>
      </c>
    </row>
    <row r="161" spans="1:4">
      <c r="A161" s="1071">
        <v>160</v>
      </c>
      <c r="B161" t="s">
        <v>1050</v>
      </c>
      <c r="C161" t="s">
        <v>1078</v>
      </c>
      <c r="D161" t="s">
        <v>1079</v>
      </c>
    </row>
    <row r="162" spans="1:4">
      <c r="A162" s="1071">
        <v>161</v>
      </c>
      <c r="B162" t="s">
        <v>1050</v>
      </c>
      <c r="C162" t="s">
        <v>1080</v>
      </c>
      <c r="D162" t="s">
        <v>1081</v>
      </c>
    </row>
    <row r="163" spans="1:4">
      <c r="A163" s="1071">
        <v>162</v>
      </c>
      <c r="B163" t="s">
        <v>1050</v>
      </c>
      <c r="C163" t="s">
        <v>1082</v>
      </c>
      <c r="D163" t="s">
        <v>1083</v>
      </c>
    </row>
    <row r="164" spans="1:4">
      <c r="A164" s="1071">
        <v>163</v>
      </c>
      <c r="B164" t="s">
        <v>1050</v>
      </c>
      <c r="C164" t="s">
        <v>1084</v>
      </c>
      <c r="D164" t="s">
        <v>1085</v>
      </c>
    </row>
    <row r="165" spans="1:4">
      <c r="A165" s="1071">
        <v>164</v>
      </c>
      <c r="B165" t="s">
        <v>1050</v>
      </c>
      <c r="C165" t="s">
        <v>1086</v>
      </c>
      <c r="D165" t="s">
        <v>1087</v>
      </c>
    </row>
    <row r="166" spans="1:4">
      <c r="A166" s="1071">
        <v>165</v>
      </c>
      <c r="B166" t="s">
        <v>1050</v>
      </c>
      <c r="C166" t="s">
        <v>1088</v>
      </c>
      <c r="D166" t="s">
        <v>1089</v>
      </c>
    </row>
    <row r="167" spans="1:4">
      <c r="A167" s="1071">
        <v>166</v>
      </c>
      <c r="B167" t="s">
        <v>1050</v>
      </c>
      <c r="C167" t="s">
        <v>1090</v>
      </c>
      <c r="D167" t="s">
        <v>1091</v>
      </c>
    </row>
    <row r="168" spans="1:4">
      <c r="A168" s="1071">
        <v>167</v>
      </c>
      <c r="B168" t="s">
        <v>1050</v>
      </c>
      <c r="C168" t="s">
        <v>1092</v>
      </c>
      <c r="D168" t="s">
        <v>1093</v>
      </c>
    </row>
    <row r="169" spans="1:4">
      <c r="A169" s="1071">
        <v>168</v>
      </c>
      <c r="B169" t="s">
        <v>1050</v>
      </c>
      <c r="C169" t="s">
        <v>1094</v>
      </c>
      <c r="D169" t="s">
        <v>1095</v>
      </c>
    </row>
    <row r="170" spans="1:4">
      <c r="A170" s="1071">
        <v>169</v>
      </c>
      <c r="B170" t="s">
        <v>1050</v>
      </c>
      <c r="C170" t="s">
        <v>1096</v>
      </c>
      <c r="D170" t="s">
        <v>1097</v>
      </c>
    </row>
    <row r="171" spans="1:4">
      <c r="A171" s="1071">
        <v>170</v>
      </c>
      <c r="B171" t="s">
        <v>1050</v>
      </c>
      <c r="C171" t="s">
        <v>1098</v>
      </c>
      <c r="D171" t="s">
        <v>1099</v>
      </c>
    </row>
    <row r="172" spans="1:4">
      <c r="A172" s="1071">
        <v>171</v>
      </c>
      <c r="B172" t="s">
        <v>1050</v>
      </c>
      <c r="C172" t="s">
        <v>1100</v>
      </c>
      <c r="D172" t="s">
        <v>1101</v>
      </c>
    </row>
    <row r="173" spans="1:4">
      <c r="A173" s="1071">
        <v>172</v>
      </c>
      <c r="B173" t="s">
        <v>1050</v>
      </c>
      <c r="C173" t="s">
        <v>1102</v>
      </c>
      <c r="D173" t="s">
        <v>1103</v>
      </c>
    </row>
    <row r="174" spans="1:4">
      <c r="A174" s="1071">
        <v>173</v>
      </c>
      <c r="B174" t="s">
        <v>1050</v>
      </c>
      <c r="C174" t="s">
        <v>1104</v>
      </c>
      <c r="D174" t="s">
        <v>1105</v>
      </c>
    </row>
    <row r="175" spans="1:4">
      <c r="A175" s="1071">
        <v>174</v>
      </c>
      <c r="B175" t="s">
        <v>1050</v>
      </c>
      <c r="C175" t="s">
        <v>1106</v>
      </c>
      <c r="D175" t="s">
        <v>1107</v>
      </c>
    </row>
    <row r="176" spans="1:4">
      <c r="A176" s="1071">
        <v>175</v>
      </c>
      <c r="B176" t="s">
        <v>1050</v>
      </c>
      <c r="C176" t="s">
        <v>1108</v>
      </c>
      <c r="D176" t="s">
        <v>1109</v>
      </c>
    </row>
    <row r="177" spans="1:4">
      <c r="A177" s="1071">
        <v>176</v>
      </c>
      <c r="B177" t="s">
        <v>1050</v>
      </c>
      <c r="C177" t="s">
        <v>1110</v>
      </c>
      <c r="D177" t="s">
        <v>1111</v>
      </c>
    </row>
    <row r="178" spans="1:4">
      <c r="A178" s="1071">
        <v>177</v>
      </c>
      <c r="B178" t="s">
        <v>1050</v>
      </c>
      <c r="C178" t="s">
        <v>1112</v>
      </c>
      <c r="D178" t="s">
        <v>1113</v>
      </c>
    </row>
    <row r="179" spans="1:4">
      <c r="A179" s="1071">
        <v>178</v>
      </c>
      <c r="B179" t="s">
        <v>1050</v>
      </c>
      <c r="C179" t="s">
        <v>1114</v>
      </c>
      <c r="D179" t="s">
        <v>1115</v>
      </c>
    </row>
    <row r="180" spans="1:4">
      <c r="A180" s="1071">
        <v>179</v>
      </c>
      <c r="B180" t="s">
        <v>1050</v>
      </c>
      <c r="C180" t="s">
        <v>1116</v>
      </c>
      <c r="D180" t="s">
        <v>1117</v>
      </c>
    </row>
    <row r="181" spans="1:4">
      <c r="A181" s="1071">
        <v>180</v>
      </c>
      <c r="B181" t="s">
        <v>1050</v>
      </c>
      <c r="C181" t="s">
        <v>1118</v>
      </c>
      <c r="D181" t="s">
        <v>1119</v>
      </c>
    </row>
    <row r="182" spans="1:4">
      <c r="A182" s="1071">
        <v>181</v>
      </c>
      <c r="B182" t="s">
        <v>1050</v>
      </c>
      <c r="C182" t="s">
        <v>1120</v>
      </c>
      <c r="D182" t="s">
        <v>1121</v>
      </c>
    </row>
    <row r="183" spans="1:4">
      <c r="A183" s="1071">
        <v>182</v>
      </c>
      <c r="B183" t="s">
        <v>1050</v>
      </c>
      <c r="C183" t="s">
        <v>1122</v>
      </c>
      <c r="D183" t="s">
        <v>1123</v>
      </c>
    </row>
    <row r="184" spans="1:4">
      <c r="A184" s="1071">
        <v>183</v>
      </c>
      <c r="B184" t="s">
        <v>1124</v>
      </c>
      <c r="C184" t="s">
        <v>1126</v>
      </c>
      <c r="D184" t="s">
        <v>1127</v>
      </c>
    </row>
    <row r="185" spans="1:4">
      <c r="A185" s="1071">
        <v>184</v>
      </c>
      <c r="B185" t="s">
        <v>1124</v>
      </c>
      <c r="C185" t="s">
        <v>1124</v>
      </c>
      <c r="D185" t="s">
        <v>1125</v>
      </c>
    </row>
    <row r="186" spans="1:4">
      <c r="A186" s="1071">
        <v>185</v>
      </c>
      <c r="B186" t="s">
        <v>1124</v>
      </c>
      <c r="C186" t="s">
        <v>1128</v>
      </c>
      <c r="D186" t="s">
        <v>1129</v>
      </c>
    </row>
    <row r="187" spans="1:4">
      <c r="A187" s="1071">
        <v>186</v>
      </c>
      <c r="B187" t="s">
        <v>1124</v>
      </c>
      <c r="C187" t="s">
        <v>1130</v>
      </c>
      <c r="D187" t="s">
        <v>1131</v>
      </c>
    </row>
    <row r="188" spans="1:4">
      <c r="A188" s="1071">
        <v>187</v>
      </c>
      <c r="B188" t="s">
        <v>1124</v>
      </c>
      <c r="C188" t="s">
        <v>1132</v>
      </c>
      <c r="D188" t="s">
        <v>1133</v>
      </c>
    </row>
    <row r="189" spans="1:4">
      <c r="A189" s="1071">
        <v>188</v>
      </c>
      <c r="B189" t="s">
        <v>1124</v>
      </c>
      <c r="C189" t="s">
        <v>1134</v>
      </c>
      <c r="D189" t="s">
        <v>1135</v>
      </c>
    </row>
    <row r="190" spans="1:4">
      <c r="A190" s="1071">
        <v>189</v>
      </c>
      <c r="B190" t="s">
        <v>1124</v>
      </c>
      <c r="C190" t="s">
        <v>1136</v>
      </c>
      <c r="D190" t="s">
        <v>1137</v>
      </c>
    </row>
    <row r="191" spans="1:4">
      <c r="A191" s="1071">
        <v>190</v>
      </c>
      <c r="B191" t="s">
        <v>1124</v>
      </c>
      <c r="C191" t="s">
        <v>1138</v>
      </c>
      <c r="D191" t="s">
        <v>1139</v>
      </c>
    </row>
    <row r="192" spans="1:4">
      <c r="A192" s="1071">
        <v>191</v>
      </c>
      <c r="B192" t="s">
        <v>1124</v>
      </c>
      <c r="C192" t="s">
        <v>1140</v>
      </c>
      <c r="D192" t="s">
        <v>1141</v>
      </c>
    </row>
    <row r="193" spans="1:4">
      <c r="A193" s="1071">
        <v>192</v>
      </c>
      <c r="B193" t="s">
        <v>1124</v>
      </c>
      <c r="C193" t="s">
        <v>1142</v>
      </c>
      <c r="D193" t="s">
        <v>1143</v>
      </c>
    </row>
    <row r="194" spans="1:4">
      <c r="A194" s="1071">
        <v>193</v>
      </c>
      <c r="B194" t="s">
        <v>1124</v>
      </c>
      <c r="C194" t="s">
        <v>1144</v>
      </c>
      <c r="D194" t="s">
        <v>1145</v>
      </c>
    </row>
    <row r="195" spans="1:4">
      <c r="A195" s="1071">
        <v>194</v>
      </c>
      <c r="B195" t="s">
        <v>1124</v>
      </c>
      <c r="C195" t="s">
        <v>1146</v>
      </c>
      <c r="D195" t="s">
        <v>1147</v>
      </c>
    </row>
    <row r="196" spans="1:4">
      <c r="A196" s="1071">
        <v>195</v>
      </c>
      <c r="B196" t="s">
        <v>1124</v>
      </c>
      <c r="C196" t="s">
        <v>1148</v>
      </c>
      <c r="D196" t="s">
        <v>1149</v>
      </c>
    </row>
    <row r="197" spans="1:4">
      <c r="A197" s="1071">
        <v>196</v>
      </c>
      <c r="B197" t="s">
        <v>1124</v>
      </c>
      <c r="C197" t="s">
        <v>1150</v>
      </c>
      <c r="D197" t="s">
        <v>1151</v>
      </c>
    </row>
    <row r="198" spans="1:4">
      <c r="A198" s="1071">
        <v>197</v>
      </c>
      <c r="B198" t="s">
        <v>1124</v>
      </c>
      <c r="C198" t="s">
        <v>1152</v>
      </c>
      <c r="D198" t="s">
        <v>1153</v>
      </c>
    </row>
    <row r="199" spans="1:4">
      <c r="A199" s="1071">
        <v>198</v>
      </c>
      <c r="B199" t="s">
        <v>1124</v>
      </c>
      <c r="C199" t="s">
        <v>1154</v>
      </c>
      <c r="D199" t="s">
        <v>1155</v>
      </c>
    </row>
    <row r="200" spans="1:4">
      <c r="A200" s="1071">
        <v>199</v>
      </c>
      <c r="B200" t="s">
        <v>1124</v>
      </c>
      <c r="C200" t="s">
        <v>1156</v>
      </c>
      <c r="D200" t="s">
        <v>1157</v>
      </c>
    </row>
    <row r="201" spans="1:4">
      <c r="A201" s="1071">
        <v>200</v>
      </c>
      <c r="B201" t="s">
        <v>1124</v>
      </c>
      <c r="C201" t="s">
        <v>1158</v>
      </c>
      <c r="D201" t="s">
        <v>1159</v>
      </c>
    </row>
    <row r="202" spans="1:4">
      <c r="A202" s="1071">
        <v>201</v>
      </c>
      <c r="B202" t="s">
        <v>1124</v>
      </c>
      <c r="C202" t="s">
        <v>1160</v>
      </c>
      <c r="D202" t="s">
        <v>1161</v>
      </c>
    </row>
    <row r="203" spans="1:4">
      <c r="A203" s="1071">
        <v>202</v>
      </c>
      <c r="B203" t="s">
        <v>1124</v>
      </c>
      <c r="C203" t="s">
        <v>1162</v>
      </c>
      <c r="D203" t="s">
        <v>1163</v>
      </c>
    </row>
    <row r="204" spans="1:4">
      <c r="A204" s="1071">
        <v>203</v>
      </c>
      <c r="B204" t="s">
        <v>1124</v>
      </c>
      <c r="C204" t="s">
        <v>1164</v>
      </c>
      <c r="D204" t="s">
        <v>1165</v>
      </c>
    </row>
    <row r="205" spans="1:4">
      <c r="A205" s="1071">
        <v>204</v>
      </c>
      <c r="B205" t="s">
        <v>1124</v>
      </c>
      <c r="C205" t="s">
        <v>1166</v>
      </c>
      <c r="D205" t="s">
        <v>1167</v>
      </c>
    </row>
    <row r="206" spans="1:4">
      <c r="A206" s="1071">
        <v>205</v>
      </c>
      <c r="B206" t="s">
        <v>1124</v>
      </c>
      <c r="C206" t="s">
        <v>1168</v>
      </c>
      <c r="D206" t="s">
        <v>1169</v>
      </c>
    </row>
    <row r="207" spans="1:4">
      <c r="A207" s="1071">
        <v>206</v>
      </c>
      <c r="B207" t="s">
        <v>1170</v>
      </c>
      <c r="C207" t="s">
        <v>1172</v>
      </c>
      <c r="D207" t="s">
        <v>1173</v>
      </c>
    </row>
    <row r="208" spans="1:4">
      <c r="A208" s="1071">
        <v>207</v>
      </c>
      <c r="B208" t="s">
        <v>1170</v>
      </c>
      <c r="C208" t="s">
        <v>1170</v>
      </c>
      <c r="D208" t="s">
        <v>1171</v>
      </c>
    </row>
    <row r="209" spans="1:4">
      <c r="A209" s="1071">
        <v>208</v>
      </c>
      <c r="B209" t="s">
        <v>1170</v>
      </c>
      <c r="C209" t="s">
        <v>1174</v>
      </c>
      <c r="D209" t="s">
        <v>1175</v>
      </c>
    </row>
    <row r="210" spans="1:4">
      <c r="A210" s="1071">
        <v>209</v>
      </c>
      <c r="B210" t="s">
        <v>1170</v>
      </c>
      <c r="C210" t="s">
        <v>1176</v>
      </c>
      <c r="D210" t="s">
        <v>1177</v>
      </c>
    </row>
    <row r="211" spans="1:4">
      <c r="A211" s="1071">
        <v>210</v>
      </c>
      <c r="B211" t="s">
        <v>1170</v>
      </c>
      <c r="C211" t="s">
        <v>1178</v>
      </c>
      <c r="D211" t="s">
        <v>1179</v>
      </c>
    </row>
    <row r="212" spans="1:4">
      <c r="A212" s="1071">
        <v>211</v>
      </c>
      <c r="B212" t="s">
        <v>1170</v>
      </c>
      <c r="C212" t="s">
        <v>1180</v>
      </c>
      <c r="D212" t="s">
        <v>1181</v>
      </c>
    </row>
    <row r="213" spans="1:4">
      <c r="A213" s="1071">
        <v>212</v>
      </c>
      <c r="B213" t="s">
        <v>1170</v>
      </c>
      <c r="C213" t="s">
        <v>1182</v>
      </c>
      <c r="D213" t="s">
        <v>1183</v>
      </c>
    </row>
    <row r="214" spans="1:4">
      <c r="A214" s="1071">
        <v>213</v>
      </c>
      <c r="B214" t="s">
        <v>1170</v>
      </c>
      <c r="C214" t="s">
        <v>1184</v>
      </c>
      <c r="D214" t="s">
        <v>1185</v>
      </c>
    </row>
    <row r="215" spans="1:4">
      <c r="A215" s="1071">
        <v>214</v>
      </c>
      <c r="B215" t="s">
        <v>1170</v>
      </c>
      <c r="C215" t="s">
        <v>1186</v>
      </c>
      <c r="D215" t="s">
        <v>1187</v>
      </c>
    </row>
    <row r="216" spans="1:4">
      <c r="A216" s="1071">
        <v>215</v>
      </c>
      <c r="B216" t="s">
        <v>1170</v>
      </c>
      <c r="C216" t="s">
        <v>1188</v>
      </c>
      <c r="D216" t="s">
        <v>1189</v>
      </c>
    </row>
    <row r="217" spans="1:4">
      <c r="A217" s="1071">
        <v>216</v>
      </c>
      <c r="B217" t="s">
        <v>1170</v>
      </c>
      <c r="C217" t="s">
        <v>1190</v>
      </c>
      <c r="D217" t="s">
        <v>1191</v>
      </c>
    </row>
    <row r="218" spans="1:4">
      <c r="A218" s="1071">
        <v>217</v>
      </c>
      <c r="B218" t="s">
        <v>1170</v>
      </c>
      <c r="C218" t="s">
        <v>1192</v>
      </c>
      <c r="D218" t="s">
        <v>1193</v>
      </c>
    </row>
    <row r="219" spans="1:4">
      <c r="A219" s="1071">
        <v>218</v>
      </c>
      <c r="B219" t="s">
        <v>1170</v>
      </c>
      <c r="C219" t="s">
        <v>1194</v>
      </c>
      <c r="D219" t="s">
        <v>1195</v>
      </c>
    </row>
    <row r="220" spans="1:4">
      <c r="A220" s="1071">
        <v>219</v>
      </c>
      <c r="B220" t="s">
        <v>1170</v>
      </c>
      <c r="C220" t="s">
        <v>1196</v>
      </c>
      <c r="D220" t="s">
        <v>1197</v>
      </c>
    </row>
    <row r="221" spans="1:4">
      <c r="A221" s="1071">
        <v>220</v>
      </c>
      <c r="B221" t="s">
        <v>1170</v>
      </c>
      <c r="C221" t="s">
        <v>1198</v>
      </c>
      <c r="D221" t="s">
        <v>1199</v>
      </c>
    </row>
    <row r="222" spans="1:4">
      <c r="A222" s="1071">
        <v>221</v>
      </c>
      <c r="B222" t="s">
        <v>1170</v>
      </c>
      <c r="C222" t="s">
        <v>1200</v>
      </c>
      <c r="D222" t="s">
        <v>1201</v>
      </c>
    </row>
    <row r="223" spans="1:4">
      <c r="A223" s="1071">
        <v>222</v>
      </c>
      <c r="B223" t="s">
        <v>1170</v>
      </c>
      <c r="C223" t="s">
        <v>1202</v>
      </c>
      <c r="D223" t="s">
        <v>1203</v>
      </c>
    </row>
    <row r="224" spans="1:4">
      <c r="A224" s="1071">
        <v>223</v>
      </c>
      <c r="B224" t="s">
        <v>1170</v>
      </c>
      <c r="C224" t="s">
        <v>1204</v>
      </c>
      <c r="D224" t="s">
        <v>1205</v>
      </c>
    </row>
    <row r="225" spans="1:4">
      <c r="A225" s="1071">
        <v>224</v>
      </c>
      <c r="B225" t="s">
        <v>1206</v>
      </c>
      <c r="C225" t="s">
        <v>1206</v>
      </c>
      <c r="D225" t="s">
        <v>1207</v>
      </c>
    </row>
    <row r="226" spans="1:4">
      <c r="A226" s="1071">
        <v>225</v>
      </c>
      <c r="B226" t="s">
        <v>1206</v>
      </c>
      <c r="C226" t="s">
        <v>1208</v>
      </c>
      <c r="D226" t="s">
        <v>1209</v>
      </c>
    </row>
    <row r="227" spans="1:4">
      <c r="A227" s="1071">
        <v>226</v>
      </c>
      <c r="B227" t="s">
        <v>1206</v>
      </c>
      <c r="C227" t="s">
        <v>1210</v>
      </c>
      <c r="D227" t="s">
        <v>1211</v>
      </c>
    </row>
    <row r="228" spans="1:4">
      <c r="A228" s="1071">
        <v>227</v>
      </c>
      <c r="B228" t="s">
        <v>1206</v>
      </c>
      <c r="C228" t="s">
        <v>1212</v>
      </c>
      <c r="D228" t="s">
        <v>1213</v>
      </c>
    </row>
    <row r="229" spans="1:4">
      <c r="A229" s="1071">
        <v>228</v>
      </c>
      <c r="B229" t="s">
        <v>1206</v>
      </c>
      <c r="C229" t="s">
        <v>1214</v>
      </c>
      <c r="D229" t="s">
        <v>1215</v>
      </c>
    </row>
    <row r="230" spans="1:4">
      <c r="A230" s="1071">
        <v>229</v>
      </c>
      <c r="B230" t="s">
        <v>1206</v>
      </c>
      <c r="C230" t="s">
        <v>1216</v>
      </c>
      <c r="D230" t="s">
        <v>1217</v>
      </c>
    </row>
    <row r="231" spans="1:4">
      <c r="A231" s="1071">
        <v>230</v>
      </c>
      <c r="B231" t="s">
        <v>1206</v>
      </c>
      <c r="C231" t="s">
        <v>1218</v>
      </c>
      <c r="D231" t="s">
        <v>1219</v>
      </c>
    </row>
    <row r="232" spans="1:4">
      <c r="A232" s="1071">
        <v>231</v>
      </c>
      <c r="B232" t="s">
        <v>1206</v>
      </c>
      <c r="C232" t="s">
        <v>1220</v>
      </c>
      <c r="D232" t="s">
        <v>1221</v>
      </c>
    </row>
    <row r="233" spans="1:4">
      <c r="A233" s="1071">
        <v>232</v>
      </c>
      <c r="B233" t="s">
        <v>1206</v>
      </c>
      <c r="C233" t="s">
        <v>1222</v>
      </c>
      <c r="D233" t="s">
        <v>1223</v>
      </c>
    </row>
    <row r="234" spans="1:4">
      <c r="A234" s="1071">
        <v>233</v>
      </c>
      <c r="B234" t="s">
        <v>1206</v>
      </c>
      <c r="C234" t="s">
        <v>1224</v>
      </c>
      <c r="D234" t="s">
        <v>1225</v>
      </c>
    </row>
    <row r="235" spans="1:4">
      <c r="A235" s="1071">
        <v>234</v>
      </c>
      <c r="B235" t="s">
        <v>1206</v>
      </c>
      <c r="C235" t="s">
        <v>1226</v>
      </c>
      <c r="D235" t="s">
        <v>1227</v>
      </c>
    </row>
    <row r="236" spans="1:4">
      <c r="A236" s="1071">
        <v>235</v>
      </c>
      <c r="B236" t="s">
        <v>1206</v>
      </c>
      <c r="C236" t="s">
        <v>1228</v>
      </c>
      <c r="D236" t="s">
        <v>1229</v>
      </c>
    </row>
    <row r="237" spans="1:4">
      <c r="A237" s="1071">
        <v>236</v>
      </c>
      <c r="B237" t="s">
        <v>1206</v>
      </c>
      <c r="C237" t="s">
        <v>1230</v>
      </c>
      <c r="D237" t="s">
        <v>1231</v>
      </c>
    </row>
    <row r="238" spans="1:4">
      <c r="A238" s="1071">
        <v>237</v>
      </c>
      <c r="B238" t="s">
        <v>1232</v>
      </c>
      <c r="C238" t="s">
        <v>1234</v>
      </c>
      <c r="D238" t="s">
        <v>1235</v>
      </c>
    </row>
    <row r="239" spans="1:4">
      <c r="A239" s="1071">
        <v>238</v>
      </c>
      <c r="B239" t="s">
        <v>1232</v>
      </c>
      <c r="C239" t="s">
        <v>1232</v>
      </c>
      <c r="D239" t="s">
        <v>1233</v>
      </c>
    </row>
    <row r="240" spans="1:4">
      <c r="A240" s="1071">
        <v>239</v>
      </c>
      <c r="B240" t="s">
        <v>1232</v>
      </c>
      <c r="C240" t="s">
        <v>1236</v>
      </c>
      <c r="D240" t="s">
        <v>1237</v>
      </c>
    </row>
    <row r="241" spans="1:4">
      <c r="A241" s="1071">
        <v>240</v>
      </c>
      <c r="B241" t="s">
        <v>1232</v>
      </c>
      <c r="C241" t="s">
        <v>1238</v>
      </c>
      <c r="D241" t="s">
        <v>1239</v>
      </c>
    </row>
    <row r="242" spans="1:4">
      <c r="A242" s="1071">
        <v>241</v>
      </c>
      <c r="B242" t="s">
        <v>1232</v>
      </c>
      <c r="C242" t="s">
        <v>1240</v>
      </c>
      <c r="D242" t="s">
        <v>1241</v>
      </c>
    </row>
    <row r="243" spans="1:4">
      <c r="A243" s="1071">
        <v>242</v>
      </c>
      <c r="B243" t="s">
        <v>1232</v>
      </c>
      <c r="C243" t="s">
        <v>1242</v>
      </c>
      <c r="D243" t="s">
        <v>1243</v>
      </c>
    </row>
    <row r="244" spans="1:4">
      <c r="A244" s="1071">
        <v>243</v>
      </c>
      <c r="B244" t="s">
        <v>1232</v>
      </c>
      <c r="C244" t="s">
        <v>1244</v>
      </c>
      <c r="D244" t="s">
        <v>1245</v>
      </c>
    </row>
    <row r="245" spans="1:4">
      <c r="A245" s="1071">
        <v>244</v>
      </c>
      <c r="B245" t="s">
        <v>1232</v>
      </c>
      <c r="C245" t="s">
        <v>1246</v>
      </c>
      <c r="D245" t="s">
        <v>1247</v>
      </c>
    </row>
    <row r="246" spans="1:4">
      <c r="A246" s="1071">
        <v>245</v>
      </c>
      <c r="B246" t="s">
        <v>1232</v>
      </c>
      <c r="C246" t="s">
        <v>1248</v>
      </c>
      <c r="D246" t="s">
        <v>1249</v>
      </c>
    </row>
    <row r="247" spans="1:4">
      <c r="A247" s="1071">
        <v>246</v>
      </c>
      <c r="B247" t="s">
        <v>1232</v>
      </c>
      <c r="C247" t="s">
        <v>1250</v>
      </c>
      <c r="D247" t="s">
        <v>1251</v>
      </c>
    </row>
    <row r="248" spans="1:4">
      <c r="A248" s="1071">
        <v>247</v>
      </c>
      <c r="B248" t="s">
        <v>1232</v>
      </c>
      <c r="C248" t="s">
        <v>1252</v>
      </c>
      <c r="D248" t="s">
        <v>1253</v>
      </c>
    </row>
    <row r="249" spans="1:4">
      <c r="A249" s="1071">
        <v>248</v>
      </c>
      <c r="B249" t="s">
        <v>1232</v>
      </c>
      <c r="C249" t="s">
        <v>1254</v>
      </c>
      <c r="D249" t="s">
        <v>1255</v>
      </c>
    </row>
    <row r="250" spans="1:4">
      <c r="A250" s="1071">
        <v>249</v>
      </c>
      <c r="B250" t="s">
        <v>1232</v>
      </c>
      <c r="C250" t="s">
        <v>1256</v>
      </c>
      <c r="D250" t="s">
        <v>1257</v>
      </c>
    </row>
    <row r="251" spans="1:4">
      <c r="A251" s="1071">
        <v>250</v>
      </c>
      <c r="B251" t="s">
        <v>1232</v>
      </c>
      <c r="C251" t="s">
        <v>1258</v>
      </c>
      <c r="D251" t="s">
        <v>1259</v>
      </c>
    </row>
    <row r="252" spans="1:4">
      <c r="A252" s="1071">
        <v>251</v>
      </c>
      <c r="B252" t="s">
        <v>1232</v>
      </c>
      <c r="C252" t="s">
        <v>1260</v>
      </c>
      <c r="D252" t="s">
        <v>1261</v>
      </c>
    </row>
    <row r="253" spans="1:4">
      <c r="A253" s="1071">
        <v>252</v>
      </c>
      <c r="B253" t="s">
        <v>1262</v>
      </c>
      <c r="C253" t="s">
        <v>1262</v>
      </c>
      <c r="D253" t="s">
        <v>1263</v>
      </c>
    </row>
    <row r="254" spans="1:4">
      <c r="A254" s="1071">
        <v>253</v>
      </c>
      <c r="B254" t="s">
        <v>1262</v>
      </c>
      <c r="C254" t="s">
        <v>1264</v>
      </c>
      <c r="D254" t="s">
        <v>1265</v>
      </c>
    </row>
    <row r="255" spans="1:4">
      <c r="A255" s="1071">
        <v>254</v>
      </c>
      <c r="B255" t="s">
        <v>1262</v>
      </c>
      <c r="C255" t="s">
        <v>1266</v>
      </c>
      <c r="D255" t="s">
        <v>1267</v>
      </c>
    </row>
    <row r="256" spans="1:4">
      <c r="A256" s="1071">
        <v>255</v>
      </c>
      <c r="B256" t="s">
        <v>1262</v>
      </c>
      <c r="C256" t="s">
        <v>1268</v>
      </c>
      <c r="D256" t="s">
        <v>1269</v>
      </c>
    </row>
    <row r="257" spans="1:4">
      <c r="A257" s="1071">
        <v>256</v>
      </c>
      <c r="B257" t="s">
        <v>1262</v>
      </c>
      <c r="C257" t="s">
        <v>1270</v>
      </c>
      <c r="D257" t="s">
        <v>1271</v>
      </c>
    </row>
    <row r="258" spans="1:4">
      <c r="A258" s="1071">
        <v>257</v>
      </c>
      <c r="B258" t="s">
        <v>1262</v>
      </c>
      <c r="C258" t="s">
        <v>1272</v>
      </c>
      <c r="D258" t="s">
        <v>1273</v>
      </c>
    </row>
    <row r="259" spans="1:4">
      <c r="A259" s="1071">
        <v>258</v>
      </c>
      <c r="B259" t="s">
        <v>1262</v>
      </c>
      <c r="C259" t="s">
        <v>1274</v>
      </c>
      <c r="D259" t="s">
        <v>1275</v>
      </c>
    </row>
    <row r="260" spans="1:4">
      <c r="A260" s="1071">
        <v>259</v>
      </c>
      <c r="B260" t="s">
        <v>1262</v>
      </c>
      <c r="C260" t="s">
        <v>1276</v>
      </c>
      <c r="D260" t="s">
        <v>1277</v>
      </c>
    </row>
    <row r="261" spans="1:4">
      <c r="A261" s="1071">
        <v>260</v>
      </c>
      <c r="B261" t="s">
        <v>1262</v>
      </c>
      <c r="C261" t="s">
        <v>1278</v>
      </c>
      <c r="D261" t="s">
        <v>1279</v>
      </c>
    </row>
    <row r="262" spans="1:4">
      <c r="A262" s="1071">
        <v>261</v>
      </c>
      <c r="B262" t="s">
        <v>1262</v>
      </c>
      <c r="C262" t="s">
        <v>1280</v>
      </c>
      <c r="D262" t="s">
        <v>1281</v>
      </c>
    </row>
    <row r="263" spans="1:4">
      <c r="A263" s="1071">
        <v>262</v>
      </c>
      <c r="B263" t="s">
        <v>1262</v>
      </c>
      <c r="C263" t="s">
        <v>1282</v>
      </c>
      <c r="D263" t="s">
        <v>1283</v>
      </c>
    </row>
    <row r="264" spans="1:4">
      <c r="A264" s="1071">
        <v>263</v>
      </c>
      <c r="B264" t="s">
        <v>1262</v>
      </c>
      <c r="C264" t="s">
        <v>1284</v>
      </c>
      <c r="D264" t="s">
        <v>1285</v>
      </c>
    </row>
    <row r="265" spans="1:4">
      <c r="A265" s="1071">
        <v>264</v>
      </c>
      <c r="B265" t="s">
        <v>1262</v>
      </c>
      <c r="C265" t="s">
        <v>1286</v>
      </c>
      <c r="D265" t="s">
        <v>1287</v>
      </c>
    </row>
    <row r="266" spans="1:4">
      <c r="A266" s="1071">
        <v>265</v>
      </c>
      <c r="B266" t="s">
        <v>1262</v>
      </c>
      <c r="C266" t="s">
        <v>1288</v>
      </c>
      <c r="D266" t="s">
        <v>1289</v>
      </c>
    </row>
    <row r="267" spans="1:4">
      <c r="A267" s="1071">
        <v>266</v>
      </c>
      <c r="B267" t="s">
        <v>1262</v>
      </c>
      <c r="C267" t="s">
        <v>1290</v>
      </c>
      <c r="D267" t="s">
        <v>1291</v>
      </c>
    </row>
    <row r="268" spans="1:4">
      <c r="A268" s="1071">
        <v>267</v>
      </c>
      <c r="B268" t="s">
        <v>1262</v>
      </c>
      <c r="C268" t="s">
        <v>1292</v>
      </c>
      <c r="D268" t="s">
        <v>1293</v>
      </c>
    </row>
    <row r="269" spans="1:4">
      <c r="A269" s="1071">
        <v>268</v>
      </c>
      <c r="B269" t="s">
        <v>1262</v>
      </c>
      <c r="C269" t="s">
        <v>1294</v>
      </c>
      <c r="D269" t="s">
        <v>1295</v>
      </c>
    </row>
    <row r="270" spans="1:4">
      <c r="A270" s="1071">
        <v>269</v>
      </c>
      <c r="B270" t="s">
        <v>1262</v>
      </c>
      <c r="C270" t="s">
        <v>1296</v>
      </c>
      <c r="D270" t="s">
        <v>1297</v>
      </c>
    </row>
    <row r="271" spans="1:4">
      <c r="A271" s="1071">
        <v>270</v>
      </c>
      <c r="B271" t="s">
        <v>1262</v>
      </c>
      <c r="C271" t="s">
        <v>1298</v>
      </c>
      <c r="D271" t="s">
        <v>1299</v>
      </c>
    </row>
    <row r="272" spans="1:4">
      <c r="A272" s="1071">
        <v>271</v>
      </c>
      <c r="B272" t="s">
        <v>1300</v>
      </c>
      <c r="C272" t="s">
        <v>1302</v>
      </c>
      <c r="D272" t="s">
        <v>1303</v>
      </c>
    </row>
    <row r="273" spans="1:4">
      <c r="A273" s="1071">
        <v>272</v>
      </c>
      <c r="B273" t="s">
        <v>1300</v>
      </c>
      <c r="C273" t="s">
        <v>1304</v>
      </c>
      <c r="D273" t="s">
        <v>1305</v>
      </c>
    </row>
    <row r="274" spans="1:4">
      <c r="A274" s="1071">
        <v>273</v>
      </c>
      <c r="B274" t="s">
        <v>1300</v>
      </c>
      <c r="C274" t="s">
        <v>1306</v>
      </c>
      <c r="D274" t="s">
        <v>1307</v>
      </c>
    </row>
    <row r="275" spans="1:4">
      <c r="A275" s="1071">
        <v>274</v>
      </c>
      <c r="B275" t="s">
        <v>1300</v>
      </c>
      <c r="C275" t="s">
        <v>1300</v>
      </c>
      <c r="D275" t="s">
        <v>1301</v>
      </c>
    </row>
    <row r="276" spans="1:4">
      <c r="A276" s="1071">
        <v>275</v>
      </c>
      <c r="B276" t="s">
        <v>1300</v>
      </c>
      <c r="C276" t="s">
        <v>1308</v>
      </c>
      <c r="D276" t="s">
        <v>1309</v>
      </c>
    </row>
    <row r="277" spans="1:4">
      <c r="A277" s="1071">
        <v>276</v>
      </c>
      <c r="B277" t="s">
        <v>1300</v>
      </c>
      <c r="C277" t="s">
        <v>1310</v>
      </c>
      <c r="D277" t="s">
        <v>1311</v>
      </c>
    </row>
    <row r="278" spans="1:4">
      <c r="A278" s="1071">
        <v>277</v>
      </c>
      <c r="B278" t="s">
        <v>1300</v>
      </c>
      <c r="C278" t="s">
        <v>1312</v>
      </c>
      <c r="D278" t="s">
        <v>1313</v>
      </c>
    </row>
    <row r="279" spans="1:4">
      <c r="A279" s="1071">
        <v>278</v>
      </c>
      <c r="B279" t="s">
        <v>1300</v>
      </c>
      <c r="C279" t="s">
        <v>1314</v>
      </c>
      <c r="D279" t="s">
        <v>1315</v>
      </c>
    </row>
    <row r="280" spans="1:4">
      <c r="A280" s="1071">
        <v>279</v>
      </c>
      <c r="B280" t="s">
        <v>1300</v>
      </c>
      <c r="C280" t="s">
        <v>1316</v>
      </c>
      <c r="D280" t="s">
        <v>1317</v>
      </c>
    </row>
    <row r="281" spans="1:4">
      <c r="A281" s="1071">
        <v>280</v>
      </c>
      <c r="B281" t="s">
        <v>1300</v>
      </c>
      <c r="C281" t="s">
        <v>787</v>
      </c>
      <c r="D281" t="s">
        <v>1318</v>
      </c>
    </row>
    <row r="282" spans="1:4">
      <c r="A282" s="1071">
        <v>281</v>
      </c>
      <c r="B282" t="s">
        <v>1300</v>
      </c>
      <c r="C282" t="s">
        <v>1319</v>
      </c>
      <c r="D282" t="s">
        <v>1320</v>
      </c>
    </row>
    <row r="283" spans="1:4">
      <c r="A283" s="1071">
        <v>282</v>
      </c>
      <c r="B283" t="s">
        <v>1300</v>
      </c>
      <c r="C283" t="s">
        <v>1321</v>
      </c>
      <c r="D283" t="s">
        <v>1322</v>
      </c>
    </row>
    <row r="284" spans="1:4">
      <c r="A284" s="1071">
        <v>283</v>
      </c>
      <c r="B284" t="s">
        <v>1300</v>
      </c>
      <c r="C284" t="s">
        <v>1323</v>
      </c>
      <c r="D284" t="s">
        <v>1324</v>
      </c>
    </row>
    <row r="285" spans="1:4">
      <c r="A285" s="1071">
        <v>284</v>
      </c>
      <c r="B285" t="s">
        <v>1300</v>
      </c>
      <c r="C285" t="s">
        <v>1325</v>
      </c>
      <c r="D285" t="s">
        <v>1326</v>
      </c>
    </row>
    <row r="286" spans="1:4">
      <c r="A286" s="1071">
        <v>285</v>
      </c>
      <c r="B286" t="s">
        <v>1300</v>
      </c>
      <c r="C286" t="s">
        <v>1327</v>
      </c>
      <c r="D286" t="s">
        <v>1328</v>
      </c>
    </row>
    <row r="287" spans="1:4">
      <c r="A287" s="1071">
        <v>286</v>
      </c>
      <c r="B287" t="s">
        <v>1300</v>
      </c>
      <c r="C287" t="s">
        <v>1329</v>
      </c>
      <c r="D287" t="s">
        <v>1330</v>
      </c>
    </row>
    <row r="288" spans="1:4">
      <c r="A288" s="1071">
        <v>287</v>
      </c>
      <c r="B288" t="s">
        <v>1300</v>
      </c>
      <c r="C288" t="s">
        <v>1331</v>
      </c>
      <c r="D288" t="s">
        <v>1332</v>
      </c>
    </row>
    <row r="289" spans="1:4">
      <c r="A289" s="1071">
        <v>288</v>
      </c>
      <c r="B289" t="s">
        <v>1300</v>
      </c>
      <c r="C289" t="s">
        <v>1333</v>
      </c>
      <c r="D289" t="s">
        <v>1334</v>
      </c>
    </row>
    <row r="290" spans="1:4">
      <c r="A290" s="1071">
        <v>289</v>
      </c>
      <c r="B290" t="s">
        <v>1300</v>
      </c>
      <c r="C290" t="s">
        <v>1335</v>
      </c>
      <c r="D290" t="s">
        <v>1336</v>
      </c>
    </row>
    <row r="291" spans="1:4">
      <c r="A291" s="1071">
        <v>290</v>
      </c>
      <c r="B291" t="s">
        <v>1300</v>
      </c>
      <c r="C291" t="s">
        <v>1337</v>
      </c>
      <c r="D291" t="s">
        <v>1338</v>
      </c>
    </row>
    <row r="292" spans="1:4">
      <c r="A292" s="1071">
        <v>291</v>
      </c>
      <c r="B292" t="s">
        <v>1339</v>
      </c>
      <c r="C292" t="s">
        <v>1341</v>
      </c>
      <c r="D292" t="s">
        <v>1342</v>
      </c>
    </row>
    <row r="293" spans="1:4">
      <c r="A293" s="1071">
        <v>292</v>
      </c>
      <c r="B293" t="s">
        <v>1339</v>
      </c>
      <c r="C293" t="s">
        <v>1343</v>
      </c>
      <c r="D293" t="s">
        <v>1344</v>
      </c>
    </row>
    <row r="294" spans="1:4">
      <c r="A294" s="1071">
        <v>293</v>
      </c>
      <c r="B294" t="s">
        <v>1339</v>
      </c>
      <c r="C294" t="s">
        <v>1345</v>
      </c>
      <c r="D294" t="s">
        <v>1346</v>
      </c>
    </row>
    <row r="295" spans="1:4">
      <c r="A295" s="1071">
        <v>294</v>
      </c>
      <c r="B295" t="s">
        <v>1339</v>
      </c>
      <c r="C295" t="s">
        <v>1347</v>
      </c>
      <c r="D295" t="s">
        <v>1348</v>
      </c>
    </row>
    <row r="296" spans="1:4">
      <c r="A296" s="1071">
        <v>295</v>
      </c>
      <c r="B296" t="s">
        <v>1339</v>
      </c>
      <c r="C296" t="s">
        <v>1349</v>
      </c>
      <c r="D296" t="s">
        <v>1350</v>
      </c>
    </row>
    <row r="297" spans="1:4">
      <c r="A297" s="1071">
        <v>296</v>
      </c>
      <c r="B297" t="s">
        <v>1339</v>
      </c>
      <c r="C297" t="s">
        <v>1351</v>
      </c>
      <c r="D297" t="s">
        <v>1352</v>
      </c>
    </row>
    <row r="298" spans="1:4">
      <c r="A298" s="1071">
        <v>297</v>
      </c>
      <c r="B298" t="s">
        <v>1339</v>
      </c>
      <c r="C298" t="s">
        <v>1339</v>
      </c>
      <c r="D298" t="s">
        <v>1340</v>
      </c>
    </row>
    <row r="299" spans="1:4">
      <c r="A299" s="1071">
        <v>298</v>
      </c>
      <c r="B299" t="s">
        <v>1339</v>
      </c>
      <c r="C299" t="s">
        <v>1353</v>
      </c>
      <c r="D299" t="s">
        <v>1354</v>
      </c>
    </row>
    <row r="300" spans="1:4">
      <c r="A300" s="1071">
        <v>299</v>
      </c>
      <c r="B300" t="s">
        <v>1339</v>
      </c>
      <c r="C300" t="s">
        <v>1355</v>
      </c>
      <c r="D300" t="s">
        <v>1356</v>
      </c>
    </row>
    <row r="301" spans="1:4">
      <c r="A301" s="1071">
        <v>300</v>
      </c>
      <c r="B301" t="s">
        <v>1339</v>
      </c>
      <c r="C301" t="s">
        <v>1357</v>
      </c>
      <c r="D301" t="s">
        <v>1358</v>
      </c>
    </row>
    <row r="302" spans="1:4">
      <c r="A302" s="1071">
        <v>301</v>
      </c>
      <c r="B302" t="s">
        <v>1339</v>
      </c>
      <c r="C302" t="s">
        <v>1359</v>
      </c>
      <c r="D302" t="s">
        <v>1360</v>
      </c>
    </row>
    <row r="303" spans="1:4">
      <c r="A303" s="1071">
        <v>302</v>
      </c>
      <c r="B303" t="s">
        <v>1339</v>
      </c>
      <c r="C303" t="s">
        <v>1361</v>
      </c>
      <c r="D303" t="s">
        <v>1362</v>
      </c>
    </row>
    <row r="304" spans="1:4">
      <c r="A304" s="1071">
        <v>303</v>
      </c>
      <c r="B304" t="s">
        <v>1339</v>
      </c>
      <c r="C304" t="s">
        <v>1363</v>
      </c>
      <c r="D304" t="s">
        <v>1364</v>
      </c>
    </row>
    <row r="305" spans="1:4">
      <c r="A305" s="1071">
        <v>304</v>
      </c>
      <c r="B305" t="s">
        <v>1339</v>
      </c>
      <c r="C305" t="s">
        <v>1365</v>
      </c>
      <c r="D305" t="s">
        <v>1366</v>
      </c>
    </row>
    <row r="306" spans="1:4">
      <c r="A306" s="1071">
        <v>305</v>
      </c>
      <c r="B306" t="s">
        <v>1339</v>
      </c>
      <c r="C306" t="s">
        <v>1367</v>
      </c>
      <c r="D306" t="s">
        <v>1368</v>
      </c>
    </row>
    <row r="307" spans="1:4">
      <c r="A307" s="1071">
        <v>306</v>
      </c>
      <c r="B307" t="s">
        <v>1339</v>
      </c>
      <c r="C307" t="s">
        <v>1369</v>
      </c>
      <c r="D307" t="s">
        <v>1370</v>
      </c>
    </row>
    <row r="308" spans="1:4">
      <c r="A308" s="1071">
        <v>307</v>
      </c>
      <c r="B308" t="s">
        <v>1339</v>
      </c>
      <c r="C308" t="s">
        <v>1371</v>
      </c>
      <c r="D308" t="s">
        <v>1372</v>
      </c>
    </row>
    <row r="309" spans="1:4">
      <c r="A309" s="1071">
        <v>308</v>
      </c>
      <c r="B309" t="s">
        <v>1339</v>
      </c>
      <c r="C309" t="s">
        <v>1373</v>
      </c>
      <c r="D309" t="s">
        <v>1374</v>
      </c>
    </row>
    <row r="310" spans="1:4">
      <c r="A310" s="1071">
        <v>309</v>
      </c>
      <c r="B310" t="s">
        <v>1339</v>
      </c>
      <c r="C310" t="s">
        <v>1375</v>
      </c>
      <c r="D310" t="s">
        <v>1376</v>
      </c>
    </row>
    <row r="311" spans="1:4">
      <c r="A311" s="1071">
        <v>310</v>
      </c>
      <c r="B311" t="s">
        <v>1339</v>
      </c>
      <c r="C311" t="s">
        <v>1377</v>
      </c>
      <c r="D311" t="s">
        <v>1378</v>
      </c>
    </row>
    <row r="312" spans="1:4">
      <c r="A312" s="1071">
        <v>311</v>
      </c>
      <c r="B312" t="s">
        <v>1339</v>
      </c>
      <c r="C312" t="s">
        <v>1379</v>
      </c>
      <c r="D312" t="s">
        <v>1380</v>
      </c>
    </row>
    <row r="313" spans="1:4">
      <c r="A313" s="1071">
        <v>312</v>
      </c>
      <c r="B313" t="s">
        <v>1339</v>
      </c>
      <c r="C313" t="s">
        <v>1381</v>
      </c>
      <c r="D313" t="s">
        <v>1382</v>
      </c>
    </row>
    <row r="314" spans="1:4">
      <c r="A314" s="1071">
        <v>313</v>
      </c>
      <c r="B314" t="s">
        <v>1339</v>
      </c>
      <c r="C314" t="s">
        <v>1383</v>
      </c>
      <c r="D314" t="s">
        <v>1384</v>
      </c>
    </row>
    <row r="315" spans="1:4">
      <c r="A315" s="1071">
        <v>314</v>
      </c>
      <c r="B315" t="s">
        <v>1339</v>
      </c>
      <c r="C315" t="s">
        <v>1385</v>
      </c>
      <c r="D315" t="s">
        <v>1386</v>
      </c>
    </row>
    <row r="316" spans="1:4">
      <c r="A316" s="1071">
        <v>315</v>
      </c>
      <c r="B316" t="s">
        <v>1339</v>
      </c>
      <c r="C316" t="s">
        <v>1387</v>
      </c>
      <c r="D316" t="s">
        <v>1388</v>
      </c>
    </row>
    <row r="317" spans="1:4">
      <c r="A317" s="1071">
        <v>316</v>
      </c>
      <c r="B317" t="s">
        <v>1339</v>
      </c>
      <c r="C317" t="s">
        <v>1389</v>
      </c>
      <c r="D317" t="s">
        <v>1390</v>
      </c>
    </row>
    <row r="318" spans="1:4">
      <c r="A318" s="1071">
        <v>317</v>
      </c>
      <c r="B318" t="s">
        <v>1339</v>
      </c>
      <c r="C318" t="s">
        <v>1391</v>
      </c>
      <c r="D318" t="s">
        <v>1392</v>
      </c>
    </row>
    <row r="319" spans="1:4">
      <c r="A319" s="1071">
        <v>318</v>
      </c>
      <c r="B319" t="s">
        <v>1339</v>
      </c>
      <c r="C319" t="s">
        <v>1393</v>
      </c>
      <c r="D319" t="s">
        <v>1394</v>
      </c>
    </row>
    <row r="320" spans="1:4">
      <c r="A320" s="1071">
        <v>319</v>
      </c>
      <c r="B320" t="s">
        <v>1339</v>
      </c>
      <c r="C320" t="s">
        <v>1395</v>
      </c>
      <c r="D320" t="s">
        <v>1396</v>
      </c>
    </row>
    <row r="321" spans="1:4">
      <c r="A321" s="1071">
        <v>320</v>
      </c>
      <c r="B321" t="s">
        <v>1339</v>
      </c>
      <c r="C321" t="s">
        <v>1397</v>
      </c>
      <c r="D321" t="s">
        <v>1398</v>
      </c>
    </row>
    <row r="322" spans="1:4">
      <c r="A322" s="1071">
        <v>321</v>
      </c>
      <c r="B322" t="s">
        <v>1339</v>
      </c>
      <c r="C322" t="s">
        <v>1399</v>
      </c>
      <c r="D322" t="s">
        <v>1400</v>
      </c>
    </row>
    <row r="323" spans="1:4">
      <c r="A323" s="1071">
        <v>322</v>
      </c>
      <c r="B323" t="s">
        <v>1339</v>
      </c>
      <c r="C323" t="s">
        <v>1401</v>
      </c>
      <c r="D323" t="s">
        <v>1402</v>
      </c>
    </row>
    <row r="324" spans="1:4">
      <c r="A324" s="1071">
        <v>323</v>
      </c>
      <c r="B324" t="s">
        <v>1403</v>
      </c>
      <c r="C324" t="s">
        <v>1405</v>
      </c>
      <c r="D324" t="s">
        <v>1406</v>
      </c>
    </row>
    <row r="325" spans="1:4">
      <c r="A325" s="1071">
        <v>324</v>
      </c>
      <c r="B325" t="s">
        <v>1403</v>
      </c>
      <c r="C325" t="s">
        <v>1407</v>
      </c>
      <c r="D325" t="s">
        <v>1408</v>
      </c>
    </row>
    <row r="326" spans="1:4">
      <c r="A326" s="1071">
        <v>325</v>
      </c>
      <c r="B326" t="s">
        <v>1403</v>
      </c>
      <c r="C326" t="s">
        <v>821</v>
      </c>
      <c r="D326" t="s">
        <v>1409</v>
      </c>
    </row>
    <row r="327" spans="1:4">
      <c r="A327" s="1071">
        <v>326</v>
      </c>
      <c r="B327" t="s">
        <v>1403</v>
      </c>
      <c r="C327" t="s">
        <v>1410</v>
      </c>
      <c r="D327" t="s">
        <v>1411</v>
      </c>
    </row>
    <row r="328" spans="1:4">
      <c r="A328" s="1071">
        <v>327</v>
      </c>
      <c r="B328" t="s">
        <v>1403</v>
      </c>
      <c r="C328" t="s">
        <v>1403</v>
      </c>
      <c r="D328" t="s">
        <v>1404</v>
      </c>
    </row>
    <row r="329" spans="1:4">
      <c r="A329" s="1071">
        <v>328</v>
      </c>
      <c r="B329" t="s">
        <v>1403</v>
      </c>
      <c r="C329" t="s">
        <v>1412</v>
      </c>
      <c r="D329" t="s">
        <v>1413</v>
      </c>
    </row>
    <row r="330" spans="1:4">
      <c r="A330" s="1071">
        <v>329</v>
      </c>
      <c r="B330" t="s">
        <v>1403</v>
      </c>
      <c r="C330" t="s">
        <v>1414</v>
      </c>
      <c r="D330" t="s">
        <v>1415</v>
      </c>
    </row>
    <row r="331" spans="1:4">
      <c r="A331" s="1071">
        <v>330</v>
      </c>
      <c r="B331" t="s">
        <v>1403</v>
      </c>
      <c r="C331" t="s">
        <v>1416</v>
      </c>
      <c r="D331" t="s">
        <v>1417</v>
      </c>
    </row>
    <row r="332" spans="1:4">
      <c r="A332" s="1071">
        <v>331</v>
      </c>
      <c r="B332" t="s">
        <v>1403</v>
      </c>
      <c r="C332" t="s">
        <v>1418</v>
      </c>
      <c r="D332" t="s">
        <v>1419</v>
      </c>
    </row>
    <row r="333" spans="1:4">
      <c r="A333" s="1071">
        <v>332</v>
      </c>
      <c r="B333" t="s">
        <v>1403</v>
      </c>
      <c r="C333" t="s">
        <v>1420</v>
      </c>
      <c r="D333" t="s">
        <v>1421</v>
      </c>
    </row>
    <row r="334" spans="1:4">
      <c r="A334" s="1071">
        <v>333</v>
      </c>
      <c r="B334" t="s">
        <v>1403</v>
      </c>
      <c r="C334" t="s">
        <v>1422</v>
      </c>
      <c r="D334" t="s">
        <v>1423</v>
      </c>
    </row>
    <row r="335" spans="1:4">
      <c r="A335" s="1071">
        <v>334</v>
      </c>
      <c r="B335" t="s">
        <v>1403</v>
      </c>
      <c r="C335" t="s">
        <v>1424</v>
      </c>
      <c r="D335" t="s">
        <v>1425</v>
      </c>
    </row>
    <row r="336" spans="1:4">
      <c r="A336" s="1071">
        <v>335</v>
      </c>
      <c r="B336" t="s">
        <v>1403</v>
      </c>
      <c r="C336" t="s">
        <v>1426</v>
      </c>
      <c r="D336" t="s">
        <v>1427</v>
      </c>
    </row>
    <row r="337" spans="1:4">
      <c r="A337" s="1071">
        <v>336</v>
      </c>
      <c r="B337" t="s">
        <v>1403</v>
      </c>
      <c r="C337" t="s">
        <v>1428</v>
      </c>
      <c r="D337" t="s">
        <v>1429</v>
      </c>
    </row>
    <row r="338" spans="1:4">
      <c r="A338" s="1071">
        <v>337</v>
      </c>
      <c r="B338" t="s">
        <v>1403</v>
      </c>
      <c r="C338" t="s">
        <v>1430</v>
      </c>
      <c r="D338" t="s">
        <v>1431</v>
      </c>
    </row>
    <row r="339" spans="1:4">
      <c r="A339" s="1071">
        <v>338</v>
      </c>
      <c r="B339" t="s">
        <v>1403</v>
      </c>
      <c r="C339" t="s">
        <v>1432</v>
      </c>
      <c r="D339" t="s">
        <v>1433</v>
      </c>
    </row>
    <row r="340" spans="1:4">
      <c r="A340" s="1071">
        <v>339</v>
      </c>
      <c r="B340" t="s">
        <v>1403</v>
      </c>
      <c r="C340" t="s">
        <v>1434</v>
      </c>
      <c r="D340" t="s">
        <v>1435</v>
      </c>
    </row>
    <row r="341" spans="1:4">
      <c r="A341" s="1071">
        <v>340</v>
      </c>
      <c r="B341" t="s">
        <v>1403</v>
      </c>
      <c r="C341" t="s">
        <v>1436</v>
      </c>
      <c r="D341" t="s">
        <v>1437</v>
      </c>
    </row>
    <row r="342" spans="1:4">
      <c r="A342" s="1071">
        <v>341</v>
      </c>
      <c r="B342" t="s">
        <v>1403</v>
      </c>
      <c r="C342" t="s">
        <v>1438</v>
      </c>
      <c r="D342" t="s">
        <v>1439</v>
      </c>
    </row>
    <row r="343" spans="1:4">
      <c r="A343" s="1071">
        <v>342</v>
      </c>
      <c r="B343" t="s">
        <v>1403</v>
      </c>
      <c r="C343" t="s">
        <v>1440</v>
      </c>
      <c r="D343" t="s">
        <v>1441</v>
      </c>
    </row>
    <row r="344" spans="1:4">
      <c r="A344" s="1071">
        <v>343</v>
      </c>
      <c r="B344" t="s">
        <v>1403</v>
      </c>
      <c r="C344" t="s">
        <v>1442</v>
      </c>
      <c r="D344" t="s">
        <v>1443</v>
      </c>
    </row>
    <row r="345" spans="1:4">
      <c r="A345" s="1071">
        <v>344</v>
      </c>
      <c r="B345" t="s">
        <v>1444</v>
      </c>
      <c r="C345" t="s">
        <v>1446</v>
      </c>
      <c r="D345" t="s">
        <v>1447</v>
      </c>
    </row>
    <row r="346" spans="1:4">
      <c r="A346" s="1071">
        <v>345</v>
      </c>
      <c r="B346" t="s">
        <v>1444</v>
      </c>
      <c r="C346" t="s">
        <v>1448</v>
      </c>
      <c r="D346" t="s">
        <v>1449</v>
      </c>
    </row>
    <row r="347" spans="1:4">
      <c r="A347" s="1071">
        <v>346</v>
      </c>
      <c r="B347" t="s">
        <v>1444</v>
      </c>
      <c r="C347" t="s">
        <v>1450</v>
      </c>
      <c r="D347" t="s">
        <v>1451</v>
      </c>
    </row>
    <row r="348" spans="1:4">
      <c r="A348" s="1071">
        <v>347</v>
      </c>
      <c r="B348" t="s">
        <v>1444</v>
      </c>
      <c r="C348" t="s">
        <v>1452</v>
      </c>
      <c r="D348" t="s">
        <v>1453</v>
      </c>
    </row>
    <row r="349" spans="1:4">
      <c r="A349" s="1071">
        <v>348</v>
      </c>
      <c r="B349" t="s">
        <v>1444</v>
      </c>
      <c r="C349" t="s">
        <v>1454</v>
      </c>
      <c r="D349" t="s">
        <v>1455</v>
      </c>
    </row>
    <row r="350" spans="1:4">
      <c r="A350" s="1071">
        <v>349</v>
      </c>
      <c r="B350" t="s">
        <v>1444</v>
      </c>
      <c r="C350" t="s">
        <v>1456</v>
      </c>
      <c r="D350" t="s">
        <v>1457</v>
      </c>
    </row>
    <row r="351" spans="1:4">
      <c r="A351" s="1071">
        <v>350</v>
      </c>
      <c r="B351" t="s">
        <v>1444</v>
      </c>
      <c r="C351" t="s">
        <v>1458</v>
      </c>
      <c r="D351" t="s">
        <v>1459</v>
      </c>
    </row>
    <row r="352" spans="1:4">
      <c r="A352" s="1071">
        <v>351</v>
      </c>
      <c r="B352" t="s">
        <v>1444</v>
      </c>
      <c r="C352" t="s">
        <v>1444</v>
      </c>
      <c r="D352" t="s">
        <v>1445</v>
      </c>
    </row>
    <row r="353" spans="1:4">
      <c r="A353" s="1071">
        <v>352</v>
      </c>
      <c r="B353" t="s">
        <v>1444</v>
      </c>
      <c r="C353" t="s">
        <v>1460</v>
      </c>
      <c r="D353" t="s">
        <v>1461</v>
      </c>
    </row>
    <row r="354" spans="1:4">
      <c r="A354" s="1071">
        <v>353</v>
      </c>
      <c r="B354" t="s">
        <v>1444</v>
      </c>
      <c r="C354" t="s">
        <v>1462</v>
      </c>
      <c r="D354" t="s">
        <v>1463</v>
      </c>
    </row>
    <row r="355" spans="1:4">
      <c r="A355" s="1071">
        <v>354</v>
      </c>
      <c r="B355" t="s">
        <v>1444</v>
      </c>
      <c r="C355" t="s">
        <v>1464</v>
      </c>
      <c r="D355" t="s">
        <v>1465</v>
      </c>
    </row>
    <row r="356" spans="1:4">
      <c r="A356" s="1071">
        <v>355</v>
      </c>
      <c r="B356" t="s">
        <v>1444</v>
      </c>
      <c r="C356" t="s">
        <v>1466</v>
      </c>
      <c r="D356" t="s">
        <v>1467</v>
      </c>
    </row>
    <row r="357" spans="1:4">
      <c r="A357" s="1071">
        <v>356</v>
      </c>
      <c r="B357" t="s">
        <v>1444</v>
      </c>
      <c r="C357" t="s">
        <v>1468</v>
      </c>
      <c r="D357" t="s">
        <v>1469</v>
      </c>
    </row>
    <row r="358" spans="1:4">
      <c r="A358" s="1071">
        <v>357</v>
      </c>
      <c r="B358" t="s">
        <v>1444</v>
      </c>
      <c r="C358" t="s">
        <v>1470</v>
      </c>
      <c r="D358" t="s">
        <v>1471</v>
      </c>
    </row>
    <row r="359" spans="1:4">
      <c r="A359" s="1071">
        <v>358</v>
      </c>
      <c r="B359" t="s">
        <v>1444</v>
      </c>
      <c r="C359" t="s">
        <v>1472</v>
      </c>
      <c r="D359" t="s">
        <v>1473</v>
      </c>
    </row>
    <row r="360" spans="1:4">
      <c r="A360" s="1071">
        <v>359</v>
      </c>
      <c r="B360" t="s">
        <v>1444</v>
      </c>
      <c r="C360" t="s">
        <v>1474</v>
      </c>
      <c r="D360" t="s">
        <v>1475</v>
      </c>
    </row>
    <row r="361" spans="1:4">
      <c r="A361" s="1071">
        <v>360</v>
      </c>
      <c r="B361" t="s">
        <v>1444</v>
      </c>
      <c r="C361" t="s">
        <v>1476</v>
      </c>
      <c r="D361" t="s">
        <v>1477</v>
      </c>
    </row>
    <row r="362" spans="1:4">
      <c r="A362" s="1071">
        <v>361</v>
      </c>
      <c r="B362" t="s">
        <v>1444</v>
      </c>
      <c r="C362" t="s">
        <v>1478</v>
      </c>
      <c r="D362" t="s">
        <v>1479</v>
      </c>
    </row>
    <row r="363" spans="1:4">
      <c r="A363" s="1071">
        <v>362</v>
      </c>
      <c r="B363" t="s">
        <v>1444</v>
      </c>
      <c r="C363" t="s">
        <v>1480</v>
      </c>
      <c r="D363" t="s">
        <v>1481</v>
      </c>
    </row>
    <row r="364" spans="1:4">
      <c r="A364" s="1071">
        <v>363</v>
      </c>
      <c r="B364" t="s">
        <v>1444</v>
      </c>
      <c r="C364" t="s">
        <v>1482</v>
      </c>
      <c r="D364" t="s">
        <v>1483</v>
      </c>
    </row>
    <row r="365" spans="1:4">
      <c r="A365" s="1071">
        <v>364</v>
      </c>
      <c r="B365" t="s">
        <v>1444</v>
      </c>
      <c r="C365" t="s">
        <v>1484</v>
      </c>
      <c r="D365" t="s">
        <v>1485</v>
      </c>
    </row>
    <row r="366" spans="1:4">
      <c r="A366" s="1071">
        <v>365</v>
      </c>
      <c r="B366" t="s">
        <v>1444</v>
      </c>
      <c r="C366" t="s">
        <v>1486</v>
      </c>
      <c r="D366" t="s">
        <v>1487</v>
      </c>
    </row>
    <row r="367" spans="1:4">
      <c r="A367" s="1071">
        <v>366</v>
      </c>
      <c r="B367" t="s">
        <v>1444</v>
      </c>
      <c r="C367" t="s">
        <v>1488</v>
      </c>
      <c r="D367" t="s">
        <v>1489</v>
      </c>
    </row>
    <row r="368" spans="1:4">
      <c r="A368" s="1071">
        <v>367</v>
      </c>
      <c r="B368" t="s">
        <v>1444</v>
      </c>
      <c r="C368" t="s">
        <v>1490</v>
      </c>
      <c r="D368" t="s">
        <v>1491</v>
      </c>
    </row>
    <row r="369" spans="1:4">
      <c r="A369" s="1071">
        <v>368</v>
      </c>
      <c r="B369" t="s">
        <v>1444</v>
      </c>
      <c r="C369" t="s">
        <v>1492</v>
      </c>
      <c r="D369" t="s">
        <v>1493</v>
      </c>
    </row>
    <row r="370" spans="1:4">
      <c r="A370" s="1071">
        <v>369</v>
      </c>
      <c r="B370" t="s">
        <v>1444</v>
      </c>
      <c r="C370" t="s">
        <v>1494</v>
      </c>
      <c r="D370" t="s">
        <v>1495</v>
      </c>
    </row>
    <row r="371" spans="1:4">
      <c r="A371" s="1071">
        <v>370</v>
      </c>
      <c r="B371" t="s">
        <v>1496</v>
      </c>
      <c r="C371" t="s">
        <v>1496</v>
      </c>
      <c r="D371" t="s">
        <v>1497</v>
      </c>
    </row>
    <row r="372" spans="1:4">
      <c r="A372" s="1071">
        <v>371</v>
      </c>
      <c r="B372" t="s">
        <v>1498</v>
      </c>
      <c r="C372" t="s">
        <v>1498</v>
      </c>
      <c r="D372" t="s">
        <v>1499</v>
      </c>
    </row>
    <row r="373" spans="1:4">
      <c r="A373" s="1071">
        <v>372</v>
      </c>
      <c r="B373" t="s">
        <v>1500</v>
      </c>
      <c r="C373" t="s">
        <v>1502</v>
      </c>
      <c r="D373" t="s">
        <v>1503</v>
      </c>
    </row>
    <row r="374" spans="1:4">
      <c r="A374" s="1071">
        <v>373</v>
      </c>
      <c r="B374" t="s">
        <v>1500</v>
      </c>
      <c r="C374" t="s">
        <v>1504</v>
      </c>
      <c r="D374" t="s">
        <v>1505</v>
      </c>
    </row>
    <row r="375" spans="1:4">
      <c r="A375" s="1071">
        <v>374</v>
      </c>
      <c r="B375" t="s">
        <v>1500</v>
      </c>
      <c r="C375" t="s">
        <v>1506</v>
      </c>
      <c r="D375" t="s">
        <v>1507</v>
      </c>
    </row>
    <row r="376" spans="1:4">
      <c r="A376" s="1071">
        <v>375</v>
      </c>
      <c r="B376" t="s">
        <v>1500</v>
      </c>
      <c r="C376" t="s">
        <v>1508</v>
      </c>
      <c r="D376" t="s">
        <v>1509</v>
      </c>
    </row>
    <row r="377" spans="1:4">
      <c r="A377" s="1071">
        <v>376</v>
      </c>
      <c r="B377" t="s">
        <v>1500</v>
      </c>
      <c r="C377" t="s">
        <v>1500</v>
      </c>
      <c r="D377" t="s">
        <v>1501</v>
      </c>
    </row>
    <row r="378" spans="1:4">
      <c r="A378" s="1071">
        <v>377</v>
      </c>
      <c r="B378" t="s">
        <v>1500</v>
      </c>
      <c r="C378" t="s">
        <v>1510</v>
      </c>
      <c r="D378" t="s">
        <v>1511</v>
      </c>
    </row>
    <row r="379" spans="1:4">
      <c r="A379" s="1071">
        <v>378</v>
      </c>
      <c r="B379" t="s">
        <v>1500</v>
      </c>
      <c r="C379" t="s">
        <v>1512</v>
      </c>
      <c r="D379" t="s">
        <v>1513</v>
      </c>
    </row>
    <row r="380" spans="1:4">
      <c r="A380" s="1071">
        <v>379</v>
      </c>
      <c r="B380" t="s">
        <v>1500</v>
      </c>
      <c r="C380" t="s">
        <v>1514</v>
      </c>
      <c r="D380" t="s">
        <v>1515</v>
      </c>
    </row>
    <row r="381" spans="1:4">
      <c r="A381" s="1071">
        <v>380</v>
      </c>
      <c r="B381" t="s">
        <v>1500</v>
      </c>
      <c r="C381" t="s">
        <v>1516</v>
      </c>
      <c r="D381" t="s">
        <v>1517</v>
      </c>
    </row>
    <row r="382" spans="1:4">
      <c r="A382" s="1071">
        <v>381</v>
      </c>
      <c r="B382" t="s">
        <v>1500</v>
      </c>
      <c r="C382" t="s">
        <v>1518</v>
      </c>
      <c r="D382" t="s">
        <v>1519</v>
      </c>
    </row>
    <row r="383" spans="1:4">
      <c r="A383" s="1071">
        <v>382</v>
      </c>
      <c r="B383" t="s">
        <v>1500</v>
      </c>
      <c r="C383" t="s">
        <v>1520</v>
      </c>
      <c r="D383" t="s">
        <v>1521</v>
      </c>
    </row>
    <row r="384" spans="1:4">
      <c r="A384" s="1071">
        <v>383</v>
      </c>
      <c r="B384" t="s">
        <v>1500</v>
      </c>
      <c r="C384" t="s">
        <v>1522</v>
      </c>
      <c r="D384" t="s">
        <v>1523</v>
      </c>
    </row>
    <row r="385" spans="1:4">
      <c r="A385" s="1071">
        <v>384</v>
      </c>
      <c r="B385" t="s">
        <v>1500</v>
      </c>
      <c r="C385" t="s">
        <v>1524</v>
      </c>
      <c r="D385" t="s">
        <v>1525</v>
      </c>
    </row>
    <row r="386" spans="1:4">
      <c r="A386" s="1071">
        <v>385</v>
      </c>
      <c r="B386" t="s">
        <v>1500</v>
      </c>
      <c r="C386" t="s">
        <v>1526</v>
      </c>
      <c r="D386" t="s">
        <v>1527</v>
      </c>
    </row>
    <row r="387" spans="1:4">
      <c r="A387" s="1071">
        <v>386</v>
      </c>
      <c r="B387" t="s">
        <v>1500</v>
      </c>
      <c r="C387" t="s">
        <v>1528</v>
      </c>
      <c r="D387" t="s">
        <v>1529</v>
      </c>
    </row>
    <row r="388" spans="1:4">
      <c r="A388" s="1071">
        <v>387</v>
      </c>
      <c r="B388" t="s">
        <v>1500</v>
      </c>
      <c r="C388" t="s">
        <v>1530</v>
      </c>
      <c r="D388" t="s">
        <v>1531</v>
      </c>
    </row>
    <row r="389" spans="1:4">
      <c r="A389" s="1071">
        <v>388</v>
      </c>
      <c r="B389" t="s">
        <v>1500</v>
      </c>
      <c r="C389" t="s">
        <v>1532</v>
      </c>
      <c r="D389" t="s">
        <v>1533</v>
      </c>
    </row>
    <row r="390" spans="1:4">
      <c r="A390" s="1071">
        <v>389</v>
      </c>
      <c r="B390" t="s">
        <v>1500</v>
      </c>
      <c r="C390" t="s">
        <v>1534</v>
      </c>
      <c r="D390" t="s">
        <v>1535</v>
      </c>
    </row>
    <row r="391" spans="1:4">
      <c r="A391" s="1071">
        <v>390</v>
      </c>
      <c r="B391" t="s">
        <v>1500</v>
      </c>
      <c r="C391" t="s">
        <v>1536</v>
      </c>
      <c r="D391" t="s">
        <v>1537</v>
      </c>
    </row>
    <row r="392" spans="1:4">
      <c r="A392" s="1071">
        <v>391</v>
      </c>
      <c r="B392" t="s">
        <v>1500</v>
      </c>
      <c r="C392" t="s">
        <v>1538</v>
      </c>
      <c r="D392" t="s">
        <v>1539</v>
      </c>
    </row>
    <row r="393" spans="1:4">
      <c r="A393" s="1071">
        <v>392</v>
      </c>
      <c r="B393" t="s">
        <v>1540</v>
      </c>
      <c r="C393" t="s">
        <v>1054</v>
      </c>
      <c r="D393" t="s">
        <v>1542</v>
      </c>
    </row>
    <row r="394" spans="1:4">
      <c r="A394" s="1071">
        <v>393</v>
      </c>
      <c r="B394" t="s">
        <v>1540</v>
      </c>
      <c r="C394" t="s">
        <v>1543</v>
      </c>
      <c r="D394" t="s">
        <v>1544</v>
      </c>
    </row>
    <row r="395" spans="1:4">
      <c r="A395" s="1071">
        <v>394</v>
      </c>
      <c r="B395" t="s">
        <v>1540</v>
      </c>
      <c r="C395" t="s">
        <v>1545</v>
      </c>
      <c r="D395" t="s">
        <v>1546</v>
      </c>
    </row>
    <row r="396" spans="1:4">
      <c r="A396" s="1071">
        <v>395</v>
      </c>
      <c r="B396" t="s">
        <v>1540</v>
      </c>
      <c r="C396" t="s">
        <v>1547</v>
      </c>
      <c r="D396" t="s">
        <v>1548</v>
      </c>
    </row>
    <row r="397" spans="1:4">
      <c r="A397" s="1071">
        <v>396</v>
      </c>
      <c r="B397" t="s">
        <v>1540</v>
      </c>
      <c r="C397" t="s">
        <v>1549</v>
      </c>
      <c r="D397" t="s">
        <v>1550</v>
      </c>
    </row>
    <row r="398" spans="1:4">
      <c r="A398" s="1071">
        <v>397</v>
      </c>
      <c r="B398" t="s">
        <v>1540</v>
      </c>
      <c r="C398" t="s">
        <v>1551</v>
      </c>
      <c r="D398" t="s">
        <v>1552</v>
      </c>
    </row>
    <row r="399" spans="1:4">
      <c r="A399" s="1071">
        <v>398</v>
      </c>
      <c r="B399" t="s">
        <v>1540</v>
      </c>
      <c r="C399" t="s">
        <v>1540</v>
      </c>
      <c r="D399" t="s">
        <v>1541</v>
      </c>
    </row>
    <row r="400" spans="1:4">
      <c r="A400" s="1071">
        <v>399</v>
      </c>
      <c r="B400" t="s">
        <v>1540</v>
      </c>
      <c r="C400" t="s">
        <v>1553</v>
      </c>
      <c r="D400" t="s">
        <v>1554</v>
      </c>
    </row>
    <row r="401" spans="1:4">
      <c r="A401" s="1071">
        <v>400</v>
      </c>
      <c r="B401" t="s">
        <v>1540</v>
      </c>
      <c r="C401" t="s">
        <v>1555</v>
      </c>
      <c r="D401" t="s">
        <v>1556</v>
      </c>
    </row>
    <row r="402" spans="1:4">
      <c r="A402" s="1071">
        <v>401</v>
      </c>
      <c r="B402" t="s">
        <v>1540</v>
      </c>
      <c r="C402" t="s">
        <v>1557</v>
      </c>
      <c r="D402" t="s">
        <v>1558</v>
      </c>
    </row>
    <row r="403" spans="1:4">
      <c r="A403" s="1071">
        <v>402</v>
      </c>
      <c r="B403" t="s">
        <v>1540</v>
      </c>
      <c r="C403" t="s">
        <v>1559</v>
      </c>
      <c r="D403" t="s">
        <v>1560</v>
      </c>
    </row>
    <row r="404" spans="1:4">
      <c r="A404" s="1071">
        <v>403</v>
      </c>
      <c r="B404" t="s">
        <v>1540</v>
      </c>
      <c r="C404" t="s">
        <v>1561</v>
      </c>
      <c r="D404" t="s">
        <v>1562</v>
      </c>
    </row>
    <row r="405" spans="1:4">
      <c r="A405" s="1071">
        <v>404</v>
      </c>
      <c r="B405" t="s">
        <v>1540</v>
      </c>
      <c r="C405" t="s">
        <v>1563</v>
      </c>
      <c r="D405" t="s">
        <v>1564</v>
      </c>
    </row>
    <row r="406" spans="1:4">
      <c r="A406" s="1071">
        <v>405</v>
      </c>
      <c r="B406" t="s">
        <v>1540</v>
      </c>
      <c r="C406" t="s">
        <v>1565</v>
      </c>
      <c r="D406" t="s">
        <v>1566</v>
      </c>
    </row>
    <row r="407" spans="1:4">
      <c r="A407" s="1071">
        <v>406</v>
      </c>
      <c r="B407" t="s">
        <v>1540</v>
      </c>
      <c r="C407" t="s">
        <v>1567</v>
      </c>
      <c r="D407" t="s">
        <v>1568</v>
      </c>
    </row>
    <row r="408" spans="1:4">
      <c r="A408" s="1071">
        <v>407</v>
      </c>
      <c r="B408" t="s">
        <v>1540</v>
      </c>
      <c r="C408" t="s">
        <v>1569</v>
      </c>
      <c r="D408" t="s">
        <v>1570</v>
      </c>
    </row>
    <row r="409" spans="1:4">
      <c r="A409" s="1071">
        <v>408</v>
      </c>
      <c r="B409" t="s">
        <v>1540</v>
      </c>
      <c r="C409" t="s">
        <v>1571</v>
      </c>
      <c r="D409" t="s">
        <v>1572</v>
      </c>
    </row>
    <row r="410" spans="1:4">
      <c r="A410" s="1071">
        <v>409</v>
      </c>
      <c r="B410" t="s">
        <v>1573</v>
      </c>
      <c r="C410" t="s">
        <v>1575</v>
      </c>
      <c r="D410" t="s">
        <v>1576</v>
      </c>
    </row>
    <row r="411" spans="1:4">
      <c r="A411" s="1071">
        <v>410</v>
      </c>
      <c r="B411" t="s">
        <v>1573</v>
      </c>
      <c r="C411" t="s">
        <v>1577</v>
      </c>
      <c r="D411" t="s">
        <v>1578</v>
      </c>
    </row>
    <row r="412" spans="1:4">
      <c r="A412" s="1071">
        <v>411</v>
      </c>
      <c r="B412" t="s">
        <v>1573</v>
      </c>
      <c r="C412" t="s">
        <v>1579</v>
      </c>
      <c r="D412" t="s">
        <v>1580</v>
      </c>
    </row>
    <row r="413" spans="1:4">
      <c r="A413" s="1071">
        <v>412</v>
      </c>
      <c r="B413" t="s">
        <v>1573</v>
      </c>
      <c r="C413" t="s">
        <v>1581</v>
      </c>
      <c r="D413" t="s">
        <v>1582</v>
      </c>
    </row>
    <row r="414" spans="1:4">
      <c r="A414" s="1071">
        <v>413</v>
      </c>
      <c r="B414" t="s">
        <v>1573</v>
      </c>
      <c r="C414" t="s">
        <v>1583</v>
      </c>
      <c r="D414" t="s">
        <v>1584</v>
      </c>
    </row>
    <row r="415" spans="1:4">
      <c r="A415" s="1071">
        <v>414</v>
      </c>
      <c r="B415" t="s">
        <v>1573</v>
      </c>
      <c r="C415" t="s">
        <v>1585</v>
      </c>
      <c r="D415" t="s">
        <v>1586</v>
      </c>
    </row>
    <row r="416" spans="1:4">
      <c r="A416" s="1071">
        <v>415</v>
      </c>
      <c r="B416" t="s">
        <v>1573</v>
      </c>
      <c r="C416" t="s">
        <v>1587</v>
      </c>
      <c r="D416" t="s">
        <v>1588</v>
      </c>
    </row>
    <row r="417" spans="1:4">
      <c r="A417" s="1071">
        <v>416</v>
      </c>
      <c r="B417" t="s">
        <v>1573</v>
      </c>
      <c r="C417" t="s">
        <v>1589</v>
      </c>
      <c r="D417" t="s">
        <v>1590</v>
      </c>
    </row>
    <row r="418" spans="1:4">
      <c r="A418" s="1071">
        <v>417</v>
      </c>
      <c r="B418" t="s">
        <v>1573</v>
      </c>
      <c r="C418" t="s">
        <v>1591</v>
      </c>
      <c r="D418" t="s">
        <v>1592</v>
      </c>
    </row>
    <row r="419" spans="1:4">
      <c r="A419" s="1071">
        <v>418</v>
      </c>
      <c r="B419" t="s">
        <v>1573</v>
      </c>
      <c r="C419" t="s">
        <v>1593</v>
      </c>
      <c r="D419" t="s">
        <v>1594</v>
      </c>
    </row>
    <row r="420" spans="1:4">
      <c r="A420" s="1071">
        <v>419</v>
      </c>
      <c r="B420" t="s">
        <v>1573</v>
      </c>
      <c r="C420" t="s">
        <v>1595</v>
      </c>
      <c r="D420" t="s">
        <v>1596</v>
      </c>
    </row>
    <row r="421" spans="1:4">
      <c r="A421" s="1071">
        <v>420</v>
      </c>
      <c r="B421" t="s">
        <v>1573</v>
      </c>
      <c r="C421" t="s">
        <v>1573</v>
      </c>
      <c r="D421" t="s">
        <v>1574</v>
      </c>
    </row>
    <row r="422" spans="1:4">
      <c r="A422" s="1071">
        <v>421</v>
      </c>
      <c r="B422" t="s">
        <v>1573</v>
      </c>
      <c r="C422" t="s">
        <v>1597</v>
      </c>
      <c r="D422" t="s">
        <v>1598</v>
      </c>
    </row>
    <row r="423" spans="1:4">
      <c r="A423" s="1071">
        <v>422</v>
      </c>
      <c r="B423" t="s">
        <v>1573</v>
      </c>
      <c r="C423" t="s">
        <v>1599</v>
      </c>
      <c r="D423" t="s">
        <v>1600</v>
      </c>
    </row>
    <row r="424" spans="1:4">
      <c r="A424" s="1071">
        <v>423</v>
      </c>
      <c r="B424" t="s">
        <v>1573</v>
      </c>
      <c r="C424" t="s">
        <v>1601</v>
      </c>
      <c r="D424" t="s">
        <v>1602</v>
      </c>
    </row>
    <row r="425" spans="1:4">
      <c r="A425" s="1071">
        <v>424</v>
      </c>
      <c r="B425" t="s">
        <v>1573</v>
      </c>
      <c r="C425" t="s">
        <v>1248</v>
      </c>
      <c r="D425" t="s">
        <v>1603</v>
      </c>
    </row>
    <row r="426" spans="1:4">
      <c r="A426" s="1071">
        <v>425</v>
      </c>
      <c r="B426" t="s">
        <v>1573</v>
      </c>
      <c r="C426" t="s">
        <v>1604</v>
      </c>
      <c r="D426" t="s">
        <v>1605</v>
      </c>
    </row>
    <row r="427" spans="1:4">
      <c r="A427" s="1071">
        <v>426</v>
      </c>
      <c r="B427" t="s">
        <v>1573</v>
      </c>
      <c r="C427" t="s">
        <v>1606</v>
      </c>
      <c r="D427" t="s">
        <v>1607</v>
      </c>
    </row>
    <row r="428" spans="1:4">
      <c r="A428" s="1071">
        <v>427</v>
      </c>
      <c r="B428" t="s">
        <v>1573</v>
      </c>
      <c r="C428" t="s">
        <v>1608</v>
      </c>
      <c r="D428" t="s">
        <v>1609</v>
      </c>
    </row>
    <row r="429" spans="1:4">
      <c r="A429" s="1071">
        <v>428</v>
      </c>
      <c r="B429" t="s">
        <v>1573</v>
      </c>
      <c r="C429" t="s">
        <v>1610</v>
      </c>
      <c r="D429" t="s">
        <v>1611</v>
      </c>
    </row>
    <row r="430" spans="1:4">
      <c r="A430" s="1071">
        <v>429</v>
      </c>
      <c r="B430" t="s">
        <v>1573</v>
      </c>
      <c r="C430" t="s">
        <v>1612</v>
      </c>
      <c r="D430" t="s">
        <v>1613</v>
      </c>
    </row>
    <row r="431" spans="1:4">
      <c r="A431" s="1071">
        <v>430</v>
      </c>
      <c r="B431" t="s">
        <v>1573</v>
      </c>
      <c r="C431" t="s">
        <v>1614</v>
      </c>
      <c r="D431" t="s">
        <v>1615</v>
      </c>
    </row>
    <row r="432" spans="1:4">
      <c r="A432" s="1071">
        <v>431</v>
      </c>
      <c r="B432" t="s">
        <v>1573</v>
      </c>
      <c r="C432" t="s">
        <v>855</v>
      </c>
      <c r="D432" t="s">
        <v>1616</v>
      </c>
    </row>
    <row r="433" spans="1:4">
      <c r="A433" s="1071">
        <v>432</v>
      </c>
      <c r="B433" t="s">
        <v>1573</v>
      </c>
      <c r="C433" t="s">
        <v>1617</v>
      </c>
      <c r="D433" t="s">
        <v>1618</v>
      </c>
    </row>
    <row r="434" spans="1:4">
      <c r="A434" s="1071">
        <v>433</v>
      </c>
      <c r="B434" t="s">
        <v>1619</v>
      </c>
      <c r="C434" t="s">
        <v>1621</v>
      </c>
      <c r="D434" t="s">
        <v>1622</v>
      </c>
    </row>
    <row r="435" spans="1:4">
      <c r="A435" s="1071">
        <v>434</v>
      </c>
      <c r="B435" t="s">
        <v>1619</v>
      </c>
      <c r="C435" t="s">
        <v>1623</v>
      </c>
      <c r="D435" t="s">
        <v>1624</v>
      </c>
    </row>
    <row r="436" spans="1:4">
      <c r="A436" s="1071">
        <v>435</v>
      </c>
      <c r="B436" t="s">
        <v>1619</v>
      </c>
      <c r="C436" t="s">
        <v>1625</v>
      </c>
      <c r="D436" t="s">
        <v>1626</v>
      </c>
    </row>
    <row r="437" spans="1:4">
      <c r="A437" s="1071">
        <v>436</v>
      </c>
      <c r="B437" t="s">
        <v>1619</v>
      </c>
      <c r="C437" t="s">
        <v>1627</v>
      </c>
      <c r="D437" t="s">
        <v>1628</v>
      </c>
    </row>
    <row r="438" spans="1:4">
      <c r="A438" s="1071">
        <v>437</v>
      </c>
      <c r="B438" t="s">
        <v>1619</v>
      </c>
      <c r="C438" t="s">
        <v>1629</v>
      </c>
      <c r="D438" t="s">
        <v>1630</v>
      </c>
    </row>
    <row r="439" spans="1:4">
      <c r="A439" s="1071">
        <v>438</v>
      </c>
      <c r="B439" t="s">
        <v>1619</v>
      </c>
      <c r="C439" t="s">
        <v>1631</v>
      </c>
      <c r="D439" t="s">
        <v>1632</v>
      </c>
    </row>
    <row r="440" spans="1:4">
      <c r="A440" s="1071">
        <v>439</v>
      </c>
      <c r="B440" t="s">
        <v>1619</v>
      </c>
      <c r="C440" t="s">
        <v>1633</v>
      </c>
      <c r="D440" t="s">
        <v>1634</v>
      </c>
    </row>
    <row r="441" spans="1:4">
      <c r="A441" s="1071">
        <v>440</v>
      </c>
      <c r="B441" t="s">
        <v>1619</v>
      </c>
      <c r="C441" t="s">
        <v>1635</v>
      </c>
      <c r="D441" t="s">
        <v>1636</v>
      </c>
    </row>
    <row r="442" spans="1:4">
      <c r="A442" s="1071">
        <v>441</v>
      </c>
      <c r="B442" t="s">
        <v>1619</v>
      </c>
      <c r="C442" t="s">
        <v>1637</v>
      </c>
      <c r="D442" t="s">
        <v>1638</v>
      </c>
    </row>
    <row r="443" spans="1:4">
      <c r="A443" s="1071">
        <v>442</v>
      </c>
      <c r="B443" t="s">
        <v>1619</v>
      </c>
      <c r="C443" t="s">
        <v>1619</v>
      </c>
      <c r="D443" t="s">
        <v>1620</v>
      </c>
    </row>
    <row r="444" spans="1:4">
      <c r="A444" s="1071">
        <v>443</v>
      </c>
      <c r="B444" t="s">
        <v>1619</v>
      </c>
      <c r="C444" t="s">
        <v>1639</v>
      </c>
      <c r="D444" t="s">
        <v>1640</v>
      </c>
    </row>
    <row r="445" spans="1:4">
      <c r="A445" s="1071">
        <v>444</v>
      </c>
      <c r="B445" t="s">
        <v>1619</v>
      </c>
      <c r="C445" t="s">
        <v>1641</v>
      </c>
      <c r="D445" t="s">
        <v>1642</v>
      </c>
    </row>
    <row r="446" spans="1:4">
      <c r="A446" s="1071">
        <v>445</v>
      </c>
      <c r="B446" t="s">
        <v>1619</v>
      </c>
      <c r="C446" t="s">
        <v>1643</v>
      </c>
      <c r="D446" t="s">
        <v>1644</v>
      </c>
    </row>
    <row r="447" spans="1:4">
      <c r="A447" s="1071">
        <v>446</v>
      </c>
      <c r="B447" t="s">
        <v>1619</v>
      </c>
      <c r="C447" t="s">
        <v>1645</v>
      </c>
      <c r="D447" t="s">
        <v>1646</v>
      </c>
    </row>
    <row r="448" spans="1:4">
      <c r="A448" s="1071">
        <v>447</v>
      </c>
      <c r="B448" t="s">
        <v>1619</v>
      </c>
      <c r="C448" t="s">
        <v>1647</v>
      </c>
      <c r="D448" t="s">
        <v>1648</v>
      </c>
    </row>
    <row r="449" spans="1:4">
      <c r="A449" s="1071">
        <v>448</v>
      </c>
      <c r="B449" t="s">
        <v>1619</v>
      </c>
      <c r="C449" t="s">
        <v>1649</v>
      </c>
      <c r="D449" t="s">
        <v>1650</v>
      </c>
    </row>
    <row r="450" spans="1:4">
      <c r="A450" s="1071">
        <v>449</v>
      </c>
      <c r="B450" t="s">
        <v>1619</v>
      </c>
      <c r="C450" t="s">
        <v>1381</v>
      </c>
      <c r="D450" t="s">
        <v>1651</v>
      </c>
    </row>
    <row r="451" spans="1:4">
      <c r="A451" s="1071">
        <v>450</v>
      </c>
      <c r="B451" t="s">
        <v>1619</v>
      </c>
      <c r="C451" t="s">
        <v>1432</v>
      </c>
      <c r="D451" t="s">
        <v>1652</v>
      </c>
    </row>
    <row r="452" spans="1:4">
      <c r="A452" s="1071">
        <v>451</v>
      </c>
      <c r="B452" t="s">
        <v>1619</v>
      </c>
      <c r="C452" t="s">
        <v>1653</v>
      </c>
      <c r="D452" t="s">
        <v>1654</v>
      </c>
    </row>
    <row r="453" spans="1:4">
      <c r="A453" s="1071">
        <v>452</v>
      </c>
      <c r="B453" t="s">
        <v>1619</v>
      </c>
      <c r="C453" t="s">
        <v>1655</v>
      </c>
      <c r="D453" t="s">
        <v>1656</v>
      </c>
    </row>
    <row r="454" spans="1:4">
      <c r="A454" s="1071">
        <v>453</v>
      </c>
      <c r="B454" t="s">
        <v>1619</v>
      </c>
      <c r="C454" t="s">
        <v>1657</v>
      </c>
      <c r="D454" t="s">
        <v>1658</v>
      </c>
    </row>
    <row r="455" spans="1:4">
      <c r="A455" s="1071">
        <v>454</v>
      </c>
      <c r="B455" t="s">
        <v>1619</v>
      </c>
      <c r="C455" t="s">
        <v>1659</v>
      </c>
      <c r="D455" t="s">
        <v>1660</v>
      </c>
    </row>
    <row r="456" spans="1:4">
      <c r="A456" s="1071">
        <v>455</v>
      </c>
      <c r="B456" t="s">
        <v>1619</v>
      </c>
      <c r="C456" t="s">
        <v>1661</v>
      </c>
      <c r="D456" t="s">
        <v>1662</v>
      </c>
    </row>
    <row r="457" spans="1:4">
      <c r="A457" s="1071">
        <v>456</v>
      </c>
      <c r="B457" t="s">
        <v>1619</v>
      </c>
      <c r="C457" t="s">
        <v>1663</v>
      </c>
      <c r="D457" t="s">
        <v>1664</v>
      </c>
    </row>
    <row r="458" spans="1:4">
      <c r="A458" s="1071">
        <v>457</v>
      </c>
      <c r="B458" t="s">
        <v>1619</v>
      </c>
      <c r="C458" t="s">
        <v>1665</v>
      </c>
      <c r="D458" t="s">
        <v>1666</v>
      </c>
    </row>
    <row r="459" spans="1:4">
      <c r="A459" s="1071">
        <v>458</v>
      </c>
      <c r="B459" t="s">
        <v>1667</v>
      </c>
      <c r="C459" t="s">
        <v>1669</v>
      </c>
      <c r="D459" t="s">
        <v>1670</v>
      </c>
    </row>
    <row r="460" spans="1:4">
      <c r="A460" s="1071">
        <v>459</v>
      </c>
      <c r="B460" t="s">
        <v>1667</v>
      </c>
      <c r="C460" t="s">
        <v>1671</v>
      </c>
      <c r="D460" t="s">
        <v>1672</v>
      </c>
    </row>
    <row r="461" spans="1:4">
      <c r="A461" s="1071">
        <v>460</v>
      </c>
      <c r="B461" t="s">
        <v>1667</v>
      </c>
      <c r="C461" t="s">
        <v>1673</v>
      </c>
      <c r="D461" t="s">
        <v>1674</v>
      </c>
    </row>
    <row r="462" spans="1:4">
      <c r="A462" s="1071">
        <v>461</v>
      </c>
      <c r="B462" t="s">
        <v>1667</v>
      </c>
      <c r="C462" t="s">
        <v>1675</v>
      </c>
      <c r="D462" t="s">
        <v>1676</v>
      </c>
    </row>
    <row r="463" spans="1:4">
      <c r="A463" s="1071">
        <v>462</v>
      </c>
      <c r="B463" t="s">
        <v>1667</v>
      </c>
      <c r="C463" t="s">
        <v>1677</v>
      </c>
      <c r="D463" t="s">
        <v>1678</v>
      </c>
    </row>
    <row r="464" spans="1:4">
      <c r="A464" s="1071">
        <v>463</v>
      </c>
      <c r="B464" t="s">
        <v>1667</v>
      </c>
      <c r="C464" t="s">
        <v>1667</v>
      </c>
      <c r="D464" t="s">
        <v>1668</v>
      </c>
    </row>
    <row r="465" spans="1:4">
      <c r="A465" s="1071">
        <v>464</v>
      </c>
      <c r="B465" t="s">
        <v>1667</v>
      </c>
      <c r="C465" t="s">
        <v>1679</v>
      </c>
      <c r="D465" t="s">
        <v>1680</v>
      </c>
    </row>
    <row r="466" spans="1:4">
      <c r="A466" s="1071">
        <v>465</v>
      </c>
      <c r="B466" t="s">
        <v>1667</v>
      </c>
      <c r="C466" t="s">
        <v>1681</v>
      </c>
      <c r="D466" t="s">
        <v>1682</v>
      </c>
    </row>
    <row r="467" spans="1:4">
      <c r="A467" s="1071">
        <v>466</v>
      </c>
      <c r="B467" t="s">
        <v>1667</v>
      </c>
      <c r="C467" t="s">
        <v>1683</v>
      </c>
      <c r="D467" t="s">
        <v>1684</v>
      </c>
    </row>
    <row r="468" spans="1:4">
      <c r="A468" s="1071">
        <v>467</v>
      </c>
      <c r="B468" t="s">
        <v>1667</v>
      </c>
      <c r="C468" t="s">
        <v>1685</v>
      </c>
      <c r="D468" t="s">
        <v>1686</v>
      </c>
    </row>
    <row r="469" spans="1:4">
      <c r="A469" s="1071">
        <v>468</v>
      </c>
      <c r="B469" t="s">
        <v>1667</v>
      </c>
      <c r="C469" t="s">
        <v>1687</v>
      </c>
      <c r="D469" t="s">
        <v>1688</v>
      </c>
    </row>
    <row r="470" spans="1:4">
      <c r="A470" s="1071">
        <v>469</v>
      </c>
      <c r="B470" t="s">
        <v>1667</v>
      </c>
      <c r="C470" t="s">
        <v>1689</v>
      </c>
      <c r="D470" t="s">
        <v>1690</v>
      </c>
    </row>
    <row r="471" spans="1:4">
      <c r="A471" s="1071">
        <v>470</v>
      </c>
      <c r="B471" t="s">
        <v>1667</v>
      </c>
      <c r="C471" t="s">
        <v>1691</v>
      </c>
      <c r="D471" t="s">
        <v>1692</v>
      </c>
    </row>
    <row r="472" spans="1:4">
      <c r="A472" s="1071">
        <v>471</v>
      </c>
      <c r="B472" t="s">
        <v>1667</v>
      </c>
      <c r="C472" t="s">
        <v>1693</v>
      </c>
      <c r="D472" t="s">
        <v>1694</v>
      </c>
    </row>
    <row r="473" spans="1:4">
      <c r="A473" s="1071">
        <v>472</v>
      </c>
      <c r="B473" t="s">
        <v>1667</v>
      </c>
      <c r="C473" t="s">
        <v>1695</v>
      </c>
      <c r="D473" t="s">
        <v>1696</v>
      </c>
    </row>
    <row r="474" spans="1:4">
      <c r="A474" s="1071">
        <v>473</v>
      </c>
      <c r="B474" t="s">
        <v>1667</v>
      </c>
      <c r="C474" t="s">
        <v>1697</v>
      </c>
      <c r="D474" t="s">
        <v>1698</v>
      </c>
    </row>
    <row r="475" spans="1:4">
      <c r="A475" s="1071">
        <v>474</v>
      </c>
      <c r="B475" t="s">
        <v>1667</v>
      </c>
      <c r="C475" t="s">
        <v>1699</v>
      </c>
      <c r="D475" t="s">
        <v>1700</v>
      </c>
    </row>
    <row r="476" spans="1:4">
      <c r="A476" s="1071">
        <v>475</v>
      </c>
      <c r="B476" t="s">
        <v>1667</v>
      </c>
      <c r="C476" t="s">
        <v>1701</v>
      </c>
      <c r="D476" t="s">
        <v>1702</v>
      </c>
    </row>
    <row r="477" spans="1:4">
      <c r="A477" s="1071">
        <v>476</v>
      </c>
      <c r="B477" t="s">
        <v>1703</v>
      </c>
      <c r="C477" t="s">
        <v>817</v>
      </c>
      <c r="D477" t="s">
        <v>1705</v>
      </c>
    </row>
    <row r="478" spans="1:4">
      <c r="A478" s="1071">
        <v>477</v>
      </c>
      <c r="B478" t="s">
        <v>1703</v>
      </c>
      <c r="C478" t="s">
        <v>1706</v>
      </c>
      <c r="D478" t="s">
        <v>1707</v>
      </c>
    </row>
    <row r="479" spans="1:4">
      <c r="A479" s="1071">
        <v>478</v>
      </c>
      <c r="B479" t="s">
        <v>1703</v>
      </c>
      <c r="C479" t="s">
        <v>1708</v>
      </c>
      <c r="D479" t="s">
        <v>1709</v>
      </c>
    </row>
    <row r="480" spans="1:4">
      <c r="A480" s="1071">
        <v>479</v>
      </c>
      <c r="B480" t="s">
        <v>1703</v>
      </c>
      <c r="C480" t="s">
        <v>1710</v>
      </c>
      <c r="D480" t="s">
        <v>1711</v>
      </c>
    </row>
    <row r="481" spans="1:4">
      <c r="A481" s="1071">
        <v>480</v>
      </c>
      <c r="B481" t="s">
        <v>1703</v>
      </c>
      <c r="C481" t="s">
        <v>1712</v>
      </c>
      <c r="D481" t="s">
        <v>1713</v>
      </c>
    </row>
    <row r="482" spans="1:4">
      <c r="A482" s="1071">
        <v>481</v>
      </c>
      <c r="B482" t="s">
        <v>1703</v>
      </c>
      <c r="C482" t="s">
        <v>1714</v>
      </c>
      <c r="D482" t="s">
        <v>1715</v>
      </c>
    </row>
    <row r="483" spans="1:4">
      <c r="A483" s="1071">
        <v>482</v>
      </c>
      <c r="B483" t="s">
        <v>1703</v>
      </c>
      <c r="C483" t="s">
        <v>1703</v>
      </c>
      <c r="D483" t="s">
        <v>1704</v>
      </c>
    </row>
    <row r="484" spans="1:4">
      <c r="A484" s="1071">
        <v>483</v>
      </c>
      <c r="B484" t="s">
        <v>1703</v>
      </c>
      <c r="C484" t="s">
        <v>1716</v>
      </c>
      <c r="D484" t="s">
        <v>1717</v>
      </c>
    </row>
    <row r="485" spans="1:4">
      <c r="A485" s="1071">
        <v>484</v>
      </c>
      <c r="B485" t="s">
        <v>1703</v>
      </c>
      <c r="C485" t="s">
        <v>1718</v>
      </c>
      <c r="D485" t="s">
        <v>1719</v>
      </c>
    </row>
    <row r="486" spans="1:4">
      <c r="A486" s="1071">
        <v>485</v>
      </c>
      <c r="B486" t="s">
        <v>1703</v>
      </c>
      <c r="C486" t="s">
        <v>1720</v>
      </c>
      <c r="D486" t="s">
        <v>1721</v>
      </c>
    </row>
    <row r="487" spans="1:4">
      <c r="A487" s="1071">
        <v>486</v>
      </c>
      <c r="B487" t="s">
        <v>1703</v>
      </c>
      <c r="C487" t="s">
        <v>1722</v>
      </c>
      <c r="D487" t="s">
        <v>1723</v>
      </c>
    </row>
    <row r="488" spans="1:4">
      <c r="A488" s="1071">
        <v>487</v>
      </c>
      <c r="B488" t="s">
        <v>1703</v>
      </c>
      <c r="C488" t="s">
        <v>1724</v>
      </c>
      <c r="D488" t="s">
        <v>1725</v>
      </c>
    </row>
    <row r="489" spans="1:4">
      <c r="A489" s="1071">
        <v>488</v>
      </c>
      <c r="B489" t="s">
        <v>1703</v>
      </c>
      <c r="C489" t="s">
        <v>1726</v>
      </c>
      <c r="D489" t="s">
        <v>1727</v>
      </c>
    </row>
    <row r="490" spans="1:4">
      <c r="A490" s="1071">
        <v>489</v>
      </c>
      <c r="B490" t="s">
        <v>1703</v>
      </c>
      <c r="C490" t="s">
        <v>1728</v>
      </c>
      <c r="D490" t="s">
        <v>1729</v>
      </c>
    </row>
    <row r="491" spans="1:4">
      <c r="A491" s="1071">
        <v>490</v>
      </c>
      <c r="B491" t="s">
        <v>1703</v>
      </c>
      <c r="C491" t="s">
        <v>1730</v>
      </c>
      <c r="D491" t="s">
        <v>1731</v>
      </c>
    </row>
    <row r="492" spans="1:4">
      <c r="A492" s="1071">
        <v>491</v>
      </c>
      <c r="B492" t="s">
        <v>1703</v>
      </c>
      <c r="C492" t="s">
        <v>1732</v>
      </c>
      <c r="D492" t="s">
        <v>1733</v>
      </c>
    </row>
    <row r="493" spans="1:4">
      <c r="A493" s="1071">
        <v>492</v>
      </c>
      <c r="B493" t="s">
        <v>1703</v>
      </c>
      <c r="C493" t="s">
        <v>1734</v>
      </c>
      <c r="D493" t="s">
        <v>1735</v>
      </c>
    </row>
    <row r="494" spans="1:4">
      <c r="A494" s="1071">
        <v>493</v>
      </c>
      <c r="B494" t="s">
        <v>1703</v>
      </c>
      <c r="C494" t="s">
        <v>1736</v>
      </c>
      <c r="D494" t="s">
        <v>1737</v>
      </c>
    </row>
    <row r="495" spans="1:4">
      <c r="A495" s="1071">
        <v>494</v>
      </c>
      <c r="B495" t="s">
        <v>1703</v>
      </c>
      <c r="C495" t="s">
        <v>1738</v>
      </c>
      <c r="D495" t="s">
        <v>1739</v>
      </c>
    </row>
    <row r="496" spans="1:4">
      <c r="A496" s="1071">
        <v>495</v>
      </c>
      <c r="B496" t="s">
        <v>1703</v>
      </c>
      <c r="C496" t="s">
        <v>1740</v>
      </c>
      <c r="D496" t="s">
        <v>1741</v>
      </c>
    </row>
    <row r="497" spans="1:4">
      <c r="A497" s="1071">
        <v>496</v>
      </c>
      <c r="B497" t="s">
        <v>1703</v>
      </c>
      <c r="C497" t="s">
        <v>1742</v>
      </c>
      <c r="D497" t="s">
        <v>1743</v>
      </c>
    </row>
    <row r="498" spans="1:4">
      <c r="A498" s="1071">
        <v>497</v>
      </c>
      <c r="B498" t="s">
        <v>1744</v>
      </c>
      <c r="C498" t="s">
        <v>1746</v>
      </c>
      <c r="D498" t="s">
        <v>1747</v>
      </c>
    </row>
    <row r="499" spans="1:4">
      <c r="A499" s="1071">
        <v>498</v>
      </c>
      <c r="B499" t="s">
        <v>1744</v>
      </c>
      <c r="C499" t="s">
        <v>1748</v>
      </c>
      <c r="D499" t="s">
        <v>1749</v>
      </c>
    </row>
    <row r="500" spans="1:4">
      <c r="A500" s="1071">
        <v>499</v>
      </c>
      <c r="B500" t="s">
        <v>1744</v>
      </c>
      <c r="C500" t="s">
        <v>1750</v>
      </c>
      <c r="D500" t="s">
        <v>1751</v>
      </c>
    </row>
    <row r="501" spans="1:4">
      <c r="A501" s="1071">
        <v>500</v>
      </c>
      <c r="B501" t="s">
        <v>1744</v>
      </c>
      <c r="C501" t="s">
        <v>1752</v>
      </c>
      <c r="D501" t="s">
        <v>1753</v>
      </c>
    </row>
    <row r="502" spans="1:4">
      <c r="A502" s="1071">
        <v>501</v>
      </c>
      <c r="B502" t="s">
        <v>1744</v>
      </c>
      <c r="C502" t="s">
        <v>1754</v>
      </c>
      <c r="D502" t="s">
        <v>1755</v>
      </c>
    </row>
    <row r="503" spans="1:4">
      <c r="A503" s="1071">
        <v>502</v>
      </c>
      <c r="B503" t="s">
        <v>1744</v>
      </c>
      <c r="C503" t="s">
        <v>1756</v>
      </c>
      <c r="D503" t="s">
        <v>1757</v>
      </c>
    </row>
    <row r="504" spans="1:4">
      <c r="A504" s="1071">
        <v>503</v>
      </c>
      <c r="B504" t="s">
        <v>1744</v>
      </c>
      <c r="C504" t="s">
        <v>1758</v>
      </c>
      <c r="D504" t="s">
        <v>1759</v>
      </c>
    </row>
    <row r="505" spans="1:4">
      <c r="A505" s="1071">
        <v>504</v>
      </c>
      <c r="B505" t="s">
        <v>1744</v>
      </c>
      <c r="C505" t="s">
        <v>1018</v>
      </c>
      <c r="D505" t="s">
        <v>1760</v>
      </c>
    </row>
    <row r="506" spans="1:4">
      <c r="A506" s="1071">
        <v>505</v>
      </c>
      <c r="B506" t="s">
        <v>1744</v>
      </c>
      <c r="C506" t="s">
        <v>1744</v>
      </c>
      <c r="D506" t="s">
        <v>1745</v>
      </c>
    </row>
    <row r="507" spans="1:4">
      <c r="A507" s="1071">
        <v>506</v>
      </c>
      <c r="B507" t="s">
        <v>1744</v>
      </c>
      <c r="C507" t="s">
        <v>1761</v>
      </c>
      <c r="D507" t="s">
        <v>1762</v>
      </c>
    </row>
    <row r="508" spans="1:4">
      <c r="A508" s="1071">
        <v>507</v>
      </c>
      <c r="B508" t="s">
        <v>1744</v>
      </c>
      <c r="C508" t="s">
        <v>1763</v>
      </c>
      <c r="D508" t="s">
        <v>1764</v>
      </c>
    </row>
    <row r="509" spans="1:4">
      <c r="A509" s="1071">
        <v>508</v>
      </c>
      <c r="B509" t="s">
        <v>1744</v>
      </c>
      <c r="C509" t="s">
        <v>1765</v>
      </c>
      <c r="D509" t="s">
        <v>1766</v>
      </c>
    </row>
    <row r="510" spans="1:4">
      <c r="A510" s="1071">
        <v>509</v>
      </c>
      <c r="B510" t="s">
        <v>1744</v>
      </c>
      <c r="C510" t="s">
        <v>1767</v>
      </c>
      <c r="D510" t="s">
        <v>1768</v>
      </c>
    </row>
    <row r="511" spans="1:4">
      <c r="A511" s="1071">
        <v>510</v>
      </c>
      <c r="B511" t="s">
        <v>1744</v>
      </c>
      <c r="C511" t="s">
        <v>1769</v>
      </c>
      <c r="D511" t="s">
        <v>1770</v>
      </c>
    </row>
    <row r="512" spans="1:4">
      <c r="A512" s="1071">
        <v>511</v>
      </c>
      <c r="B512" t="s">
        <v>1744</v>
      </c>
      <c r="C512" t="s">
        <v>1771</v>
      </c>
      <c r="D512" t="s">
        <v>1772</v>
      </c>
    </row>
    <row r="513" spans="1:4">
      <c r="A513" s="1071">
        <v>512</v>
      </c>
      <c r="B513" t="s">
        <v>1744</v>
      </c>
      <c r="C513" t="s">
        <v>1773</v>
      </c>
      <c r="D513" t="s">
        <v>1774</v>
      </c>
    </row>
    <row r="514" spans="1:4">
      <c r="A514" s="1071">
        <v>513</v>
      </c>
      <c r="B514" t="s">
        <v>1744</v>
      </c>
      <c r="C514" t="s">
        <v>1775</v>
      </c>
      <c r="D514" t="s">
        <v>1776</v>
      </c>
    </row>
    <row r="515" spans="1:4">
      <c r="A515" s="1071">
        <v>514</v>
      </c>
      <c r="B515" t="s">
        <v>1744</v>
      </c>
      <c r="C515" t="s">
        <v>1777</v>
      </c>
      <c r="D515" t="s">
        <v>1778</v>
      </c>
    </row>
    <row r="516" spans="1:4">
      <c r="A516" s="1071">
        <v>515</v>
      </c>
      <c r="B516" t="s">
        <v>1744</v>
      </c>
      <c r="C516" t="s">
        <v>1779</v>
      </c>
      <c r="D516" t="s">
        <v>1780</v>
      </c>
    </row>
    <row r="517" spans="1:4">
      <c r="A517" s="1071">
        <v>516</v>
      </c>
      <c r="B517" t="s">
        <v>1744</v>
      </c>
      <c r="C517" t="s">
        <v>1781</v>
      </c>
      <c r="D517" t="s">
        <v>1782</v>
      </c>
    </row>
    <row r="518" spans="1:4">
      <c r="A518" s="1071">
        <v>517</v>
      </c>
      <c r="B518" t="s">
        <v>1744</v>
      </c>
      <c r="C518" t="s">
        <v>1783</v>
      </c>
      <c r="D518" t="s">
        <v>1784</v>
      </c>
    </row>
    <row r="519" spans="1:4">
      <c r="A519" s="1071">
        <v>518</v>
      </c>
      <c r="B519" t="s">
        <v>1744</v>
      </c>
      <c r="C519" t="s">
        <v>1785</v>
      </c>
      <c r="D519" t="s">
        <v>1786</v>
      </c>
    </row>
    <row r="520" spans="1:4">
      <c r="A520" s="1071">
        <v>519</v>
      </c>
      <c r="B520" t="s">
        <v>1744</v>
      </c>
      <c r="C520" t="s">
        <v>1787</v>
      </c>
      <c r="D520" t="s">
        <v>1788</v>
      </c>
    </row>
    <row r="521" spans="1:4">
      <c r="A521" s="1071">
        <v>520</v>
      </c>
      <c r="B521" t="s">
        <v>1744</v>
      </c>
      <c r="C521" t="s">
        <v>1789</v>
      </c>
      <c r="D521" t="s">
        <v>1790</v>
      </c>
    </row>
    <row r="522" spans="1:4">
      <c r="A522" s="1071">
        <v>521</v>
      </c>
      <c r="B522" t="s">
        <v>1744</v>
      </c>
      <c r="C522" t="s">
        <v>1791</v>
      </c>
      <c r="D522" t="s">
        <v>1792</v>
      </c>
    </row>
    <row r="523" spans="1:4">
      <c r="A523" s="1071">
        <v>522</v>
      </c>
      <c r="B523" t="s">
        <v>1744</v>
      </c>
      <c r="C523" t="s">
        <v>1793</v>
      </c>
      <c r="D523" t="s">
        <v>1794</v>
      </c>
    </row>
    <row r="524" spans="1:4">
      <c r="A524" s="1071">
        <v>523</v>
      </c>
      <c r="B524" t="s">
        <v>1744</v>
      </c>
      <c r="C524" t="s">
        <v>1795</v>
      </c>
      <c r="D524" t="s">
        <v>1796</v>
      </c>
    </row>
    <row r="525" spans="1:4">
      <c r="A525" s="1071">
        <v>524</v>
      </c>
      <c r="B525" t="s">
        <v>1744</v>
      </c>
      <c r="C525" t="s">
        <v>1797</v>
      </c>
      <c r="D525" t="s">
        <v>1798</v>
      </c>
    </row>
    <row r="526" spans="1:4">
      <c r="A526" s="1071">
        <v>525</v>
      </c>
      <c r="B526" t="s">
        <v>1744</v>
      </c>
      <c r="C526" t="s">
        <v>1799</v>
      </c>
      <c r="D526" t="s">
        <v>1800</v>
      </c>
    </row>
    <row r="527" spans="1:4">
      <c r="A527" s="1071">
        <v>526</v>
      </c>
      <c r="B527" t="s">
        <v>1744</v>
      </c>
      <c r="C527" t="s">
        <v>1801</v>
      </c>
      <c r="D527" t="s">
        <v>1802</v>
      </c>
    </row>
    <row r="528" spans="1:4">
      <c r="A528" s="1071">
        <v>527</v>
      </c>
      <c r="B528" t="s">
        <v>1744</v>
      </c>
      <c r="C528" t="s">
        <v>1803</v>
      </c>
      <c r="D528" t="s">
        <v>1804</v>
      </c>
    </row>
    <row r="529" spans="1:4">
      <c r="A529" s="1071">
        <v>528</v>
      </c>
      <c r="B529" t="s">
        <v>1744</v>
      </c>
      <c r="C529" t="s">
        <v>1805</v>
      </c>
      <c r="D529" t="s">
        <v>1806</v>
      </c>
    </row>
    <row r="530" spans="1:4">
      <c r="A530" s="1071">
        <v>529</v>
      </c>
      <c r="B530" t="s">
        <v>1807</v>
      </c>
      <c r="C530" t="s">
        <v>1234</v>
      </c>
      <c r="D530" t="s">
        <v>1809</v>
      </c>
    </row>
    <row r="531" spans="1:4">
      <c r="A531" s="1071">
        <v>530</v>
      </c>
      <c r="B531" t="s">
        <v>1807</v>
      </c>
      <c r="C531" t="s">
        <v>1810</v>
      </c>
      <c r="D531" t="s">
        <v>1811</v>
      </c>
    </row>
    <row r="532" spans="1:4">
      <c r="A532" s="1071">
        <v>531</v>
      </c>
      <c r="B532" t="s">
        <v>1807</v>
      </c>
      <c r="C532" t="s">
        <v>1812</v>
      </c>
      <c r="D532" t="s">
        <v>1813</v>
      </c>
    </row>
    <row r="533" spans="1:4">
      <c r="A533" s="1071">
        <v>532</v>
      </c>
      <c r="B533" t="s">
        <v>1807</v>
      </c>
      <c r="C533" t="s">
        <v>1814</v>
      </c>
      <c r="D533" t="s">
        <v>1815</v>
      </c>
    </row>
    <row r="534" spans="1:4">
      <c r="A534" s="1071">
        <v>533</v>
      </c>
      <c r="B534" t="s">
        <v>1807</v>
      </c>
      <c r="C534" t="s">
        <v>1816</v>
      </c>
      <c r="D534" t="s">
        <v>1817</v>
      </c>
    </row>
    <row r="535" spans="1:4">
      <c r="A535" s="1071">
        <v>534</v>
      </c>
      <c r="B535" t="s">
        <v>1807</v>
      </c>
      <c r="C535" t="s">
        <v>1818</v>
      </c>
      <c r="D535" t="s">
        <v>1819</v>
      </c>
    </row>
    <row r="536" spans="1:4">
      <c r="A536" s="1071">
        <v>535</v>
      </c>
      <c r="B536" t="s">
        <v>1807</v>
      </c>
      <c r="C536" t="s">
        <v>1820</v>
      </c>
      <c r="D536" t="s">
        <v>1821</v>
      </c>
    </row>
    <row r="537" spans="1:4">
      <c r="A537" s="1071">
        <v>536</v>
      </c>
      <c r="B537" t="s">
        <v>1807</v>
      </c>
      <c r="C537" t="s">
        <v>1822</v>
      </c>
      <c r="D537" t="s">
        <v>1823</v>
      </c>
    </row>
    <row r="538" spans="1:4">
      <c r="A538" s="1071">
        <v>537</v>
      </c>
      <c r="B538" t="s">
        <v>1807</v>
      </c>
      <c r="C538" t="s">
        <v>1824</v>
      </c>
      <c r="D538" t="s">
        <v>1825</v>
      </c>
    </row>
    <row r="539" spans="1:4">
      <c r="A539" s="1071">
        <v>538</v>
      </c>
      <c r="B539" t="s">
        <v>1807</v>
      </c>
      <c r="C539" t="s">
        <v>1807</v>
      </c>
      <c r="D539" t="s">
        <v>1808</v>
      </c>
    </row>
    <row r="540" spans="1:4">
      <c r="A540" s="1071">
        <v>539</v>
      </c>
      <c r="B540" t="s">
        <v>1807</v>
      </c>
      <c r="C540" t="s">
        <v>1826</v>
      </c>
      <c r="D540" t="s">
        <v>1827</v>
      </c>
    </row>
    <row r="541" spans="1:4">
      <c r="A541" s="1071">
        <v>540</v>
      </c>
      <c r="B541" t="s">
        <v>1807</v>
      </c>
      <c r="C541" t="s">
        <v>1828</v>
      </c>
      <c r="D541" t="s">
        <v>1829</v>
      </c>
    </row>
    <row r="542" spans="1:4">
      <c r="A542" s="1071">
        <v>541</v>
      </c>
      <c r="B542" t="s">
        <v>1807</v>
      </c>
      <c r="C542" t="s">
        <v>1830</v>
      </c>
      <c r="D542" t="s">
        <v>1831</v>
      </c>
    </row>
    <row r="543" spans="1:4">
      <c r="A543" s="1071">
        <v>542</v>
      </c>
      <c r="B543" t="s">
        <v>1807</v>
      </c>
      <c r="C543" t="s">
        <v>1832</v>
      </c>
      <c r="D543" t="s">
        <v>1833</v>
      </c>
    </row>
    <row r="544" spans="1:4">
      <c r="A544" s="1071">
        <v>543</v>
      </c>
      <c r="B544" t="s">
        <v>1807</v>
      </c>
      <c r="C544" t="s">
        <v>1834</v>
      </c>
      <c r="D544" t="s">
        <v>1835</v>
      </c>
    </row>
    <row r="545" spans="1:4">
      <c r="A545" s="1071">
        <v>544</v>
      </c>
      <c r="B545" t="s">
        <v>1807</v>
      </c>
      <c r="C545" t="s">
        <v>1836</v>
      </c>
      <c r="D545" t="s">
        <v>1837</v>
      </c>
    </row>
    <row r="546" spans="1:4">
      <c r="A546" s="1071">
        <v>545</v>
      </c>
      <c r="B546" t="s">
        <v>1807</v>
      </c>
      <c r="C546" t="s">
        <v>1838</v>
      </c>
      <c r="D546" t="s">
        <v>1839</v>
      </c>
    </row>
    <row r="547" spans="1:4">
      <c r="A547" s="1071">
        <v>546</v>
      </c>
      <c r="B547" t="s">
        <v>1807</v>
      </c>
      <c r="C547" t="s">
        <v>1840</v>
      </c>
      <c r="D547" t="s">
        <v>1841</v>
      </c>
    </row>
    <row r="548" spans="1:4">
      <c r="A548" s="1071">
        <v>547</v>
      </c>
      <c r="B548" t="s">
        <v>1807</v>
      </c>
      <c r="C548" t="s">
        <v>1842</v>
      </c>
      <c r="D548" t="s">
        <v>1843</v>
      </c>
    </row>
    <row r="549" spans="1:4">
      <c r="A549" s="1071">
        <v>548</v>
      </c>
      <c r="B549" t="s">
        <v>1807</v>
      </c>
      <c r="C549" t="s">
        <v>1844</v>
      </c>
      <c r="D549" t="s">
        <v>1845</v>
      </c>
    </row>
    <row r="550" spans="1:4">
      <c r="A550" s="1071">
        <v>549</v>
      </c>
      <c r="B550" t="s">
        <v>1807</v>
      </c>
      <c r="C550" t="s">
        <v>1846</v>
      </c>
      <c r="D550" t="s">
        <v>1847</v>
      </c>
    </row>
    <row r="551" spans="1:4">
      <c r="A551" s="1071">
        <v>550</v>
      </c>
      <c r="B551" t="s">
        <v>1807</v>
      </c>
      <c r="C551" t="s">
        <v>1848</v>
      </c>
      <c r="D551" t="s">
        <v>1849</v>
      </c>
    </row>
    <row r="552" spans="1:4">
      <c r="A552" s="1071">
        <v>551</v>
      </c>
      <c r="B552" t="s">
        <v>1807</v>
      </c>
      <c r="C552" t="s">
        <v>1850</v>
      </c>
      <c r="D552" t="s">
        <v>1851</v>
      </c>
    </row>
    <row r="553" spans="1:4">
      <c r="A553" s="1071">
        <v>552</v>
      </c>
      <c r="B553" t="s">
        <v>1807</v>
      </c>
      <c r="C553" t="s">
        <v>1852</v>
      </c>
      <c r="D553" t="s">
        <v>1853</v>
      </c>
    </row>
    <row r="554" spans="1:4">
      <c r="A554" s="1071">
        <v>553</v>
      </c>
      <c r="B554" t="s">
        <v>1807</v>
      </c>
      <c r="C554" t="s">
        <v>1854</v>
      </c>
      <c r="D554" t="s">
        <v>1855</v>
      </c>
    </row>
    <row r="555" spans="1:4">
      <c r="A555" s="1071">
        <v>554</v>
      </c>
      <c r="B555" t="s">
        <v>1856</v>
      </c>
      <c r="C555" t="s">
        <v>1858</v>
      </c>
      <c r="D555" t="s">
        <v>1859</v>
      </c>
    </row>
    <row r="556" spans="1:4">
      <c r="A556" s="1071">
        <v>555</v>
      </c>
      <c r="B556" t="s">
        <v>1856</v>
      </c>
      <c r="C556" t="s">
        <v>1860</v>
      </c>
      <c r="D556" t="s">
        <v>1861</v>
      </c>
    </row>
    <row r="557" spans="1:4">
      <c r="A557" s="1071">
        <v>556</v>
      </c>
      <c r="B557" t="s">
        <v>1856</v>
      </c>
      <c r="C557" t="s">
        <v>1862</v>
      </c>
      <c r="D557" t="s">
        <v>1863</v>
      </c>
    </row>
    <row r="558" spans="1:4">
      <c r="A558" s="1071">
        <v>557</v>
      </c>
      <c r="B558" t="s">
        <v>1856</v>
      </c>
      <c r="C558" t="s">
        <v>1314</v>
      </c>
      <c r="D558" t="s">
        <v>1864</v>
      </c>
    </row>
    <row r="559" spans="1:4">
      <c r="A559" s="1071">
        <v>558</v>
      </c>
      <c r="B559" t="s">
        <v>1856</v>
      </c>
      <c r="C559" t="s">
        <v>1865</v>
      </c>
      <c r="D559" t="s">
        <v>1866</v>
      </c>
    </row>
    <row r="560" spans="1:4">
      <c r="A560" s="1071">
        <v>559</v>
      </c>
      <c r="B560" t="s">
        <v>1856</v>
      </c>
      <c r="C560" t="s">
        <v>1867</v>
      </c>
      <c r="D560" t="s">
        <v>1868</v>
      </c>
    </row>
    <row r="561" spans="1:4">
      <c r="A561" s="1071">
        <v>560</v>
      </c>
      <c r="B561" t="s">
        <v>1856</v>
      </c>
      <c r="C561" t="s">
        <v>1869</v>
      </c>
      <c r="D561" t="s">
        <v>1870</v>
      </c>
    </row>
    <row r="562" spans="1:4">
      <c r="A562" s="1071">
        <v>561</v>
      </c>
      <c r="B562" t="s">
        <v>1856</v>
      </c>
      <c r="C562" t="s">
        <v>1871</v>
      </c>
      <c r="D562" t="s">
        <v>1872</v>
      </c>
    </row>
    <row r="563" spans="1:4">
      <c r="A563" s="1071">
        <v>562</v>
      </c>
      <c r="B563" t="s">
        <v>1856</v>
      </c>
      <c r="C563" t="s">
        <v>1873</v>
      </c>
      <c r="D563" t="s">
        <v>1874</v>
      </c>
    </row>
    <row r="564" spans="1:4">
      <c r="A564" s="1071">
        <v>563</v>
      </c>
      <c r="B564" t="s">
        <v>1856</v>
      </c>
      <c r="C564" t="s">
        <v>1856</v>
      </c>
      <c r="D564" t="s">
        <v>1857</v>
      </c>
    </row>
    <row r="565" spans="1:4">
      <c r="A565" s="1071">
        <v>564</v>
      </c>
      <c r="B565" t="s">
        <v>1856</v>
      </c>
      <c r="C565" t="s">
        <v>1875</v>
      </c>
      <c r="D565" t="s">
        <v>1876</v>
      </c>
    </row>
    <row r="566" spans="1:4">
      <c r="A566" s="1071">
        <v>565</v>
      </c>
      <c r="B566" t="s">
        <v>1856</v>
      </c>
      <c r="C566" t="s">
        <v>1877</v>
      </c>
      <c r="D566" t="s">
        <v>1878</v>
      </c>
    </row>
    <row r="567" spans="1:4">
      <c r="A567" s="1071">
        <v>566</v>
      </c>
      <c r="B567" t="s">
        <v>1856</v>
      </c>
      <c r="C567" t="s">
        <v>1879</v>
      </c>
      <c r="D567" t="s">
        <v>1880</v>
      </c>
    </row>
    <row r="568" spans="1:4">
      <c r="A568" s="1071">
        <v>567</v>
      </c>
      <c r="B568" t="s">
        <v>1856</v>
      </c>
      <c r="C568" t="s">
        <v>1881</v>
      </c>
      <c r="D568" t="s">
        <v>1882</v>
      </c>
    </row>
    <row r="569" spans="1:4">
      <c r="A569" s="1071">
        <v>568</v>
      </c>
      <c r="B569" t="s">
        <v>1856</v>
      </c>
      <c r="C569" t="s">
        <v>1883</v>
      </c>
      <c r="D569" t="s">
        <v>1884</v>
      </c>
    </row>
    <row r="570" spans="1:4">
      <c r="A570" s="1071">
        <v>569</v>
      </c>
      <c r="B570" t="s">
        <v>1856</v>
      </c>
      <c r="C570" t="s">
        <v>1885</v>
      </c>
      <c r="D570" t="s">
        <v>1886</v>
      </c>
    </row>
    <row r="571" spans="1:4">
      <c r="A571" s="1071">
        <v>570</v>
      </c>
      <c r="B571" t="s">
        <v>1856</v>
      </c>
      <c r="C571" t="s">
        <v>1887</v>
      </c>
      <c r="D571" t="s">
        <v>1888</v>
      </c>
    </row>
    <row r="572" spans="1:4">
      <c r="A572" s="1071">
        <v>571</v>
      </c>
      <c r="B572" t="s">
        <v>1856</v>
      </c>
      <c r="C572" t="s">
        <v>1889</v>
      </c>
      <c r="D572" t="s">
        <v>1890</v>
      </c>
    </row>
    <row r="573" spans="1:4">
      <c r="A573" s="1071">
        <v>572</v>
      </c>
      <c r="B573" t="s">
        <v>1856</v>
      </c>
      <c r="C573" t="s">
        <v>1891</v>
      </c>
      <c r="D573" t="s">
        <v>1892</v>
      </c>
    </row>
    <row r="574" spans="1:4">
      <c r="A574" s="1071">
        <v>573</v>
      </c>
      <c r="B574" t="s">
        <v>1856</v>
      </c>
      <c r="C574" t="s">
        <v>1893</v>
      </c>
      <c r="D574" t="s">
        <v>1894</v>
      </c>
    </row>
    <row r="575" spans="1:4">
      <c r="A575" s="1071">
        <v>574</v>
      </c>
      <c r="B575" t="s">
        <v>1856</v>
      </c>
      <c r="C575" t="s">
        <v>1895</v>
      </c>
      <c r="D575" t="s">
        <v>1896</v>
      </c>
    </row>
    <row r="576" spans="1:4">
      <c r="A576" s="1071">
        <v>575</v>
      </c>
      <c r="B576" t="s">
        <v>1856</v>
      </c>
      <c r="C576" t="s">
        <v>1897</v>
      </c>
      <c r="D576" t="s">
        <v>1898</v>
      </c>
    </row>
    <row r="577" spans="1:4">
      <c r="A577" s="1071">
        <v>576</v>
      </c>
      <c r="B577" t="s">
        <v>1856</v>
      </c>
      <c r="C577" t="s">
        <v>1899</v>
      </c>
      <c r="D577" t="s">
        <v>1900</v>
      </c>
    </row>
    <row r="578" spans="1:4">
      <c r="A578" s="1071">
        <v>577</v>
      </c>
      <c r="B578" t="s">
        <v>1856</v>
      </c>
      <c r="C578" t="s">
        <v>1901</v>
      </c>
      <c r="D578" t="s">
        <v>1902</v>
      </c>
    </row>
    <row r="579" spans="1:4">
      <c r="A579" s="1071">
        <v>578</v>
      </c>
      <c r="B579" t="s">
        <v>1856</v>
      </c>
      <c r="C579" t="s">
        <v>1903</v>
      </c>
      <c r="D579" t="s">
        <v>1904</v>
      </c>
    </row>
    <row r="580" spans="1:4">
      <c r="A580" s="1071">
        <v>579</v>
      </c>
      <c r="B580" t="s">
        <v>1856</v>
      </c>
      <c r="C580" t="s">
        <v>1905</v>
      </c>
      <c r="D580" t="s">
        <v>1906</v>
      </c>
    </row>
    <row r="581" spans="1:4">
      <c r="A581" s="1071">
        <v>580</v>
      </c>
      <c r="B581" t="s">
        <v>1907</v>
      </c>
      <c r="C581" t="s">
        <v>1909</v>
      </c>
      <c r="D581" t="s">
        <v>1910</v>
      </c>
    </row>
    <row r="582" spans="1:4">
      <c r="A582" s="1071">
        <v>581</v>
      </c>
      <c r="B582" t="s">
        <v>1907</v>
      </c>
      <c r="C582" t="s">
        <v>1911</v>
      </c>
      <c r="D582" t="s">
        <v>1912</v>
      </c>
    </row>
    <row r="583" spans="1:4">
      <c r="A583" s="1071">
        <v>582</v>
      </c>
      <c r="B583" t="s">
        <v>1907</v>
      </c>
      <c r="C583" t="s">
        <v>1913</v>
      </c>
      <c r="D583" t="s">
        <v>1914</v>
      </c>
    </row>
    <row r="584" spans="1:4">
      <c r="A584" s="1071">
        <v>583</v>
      </c>
      <c r="B584" t="s">
        <v>1907</v>
      </c>
      <c r="C584" t="s">
        <v>1915</v>
      </c>
      <c r="D584" t="s">
        <v>1916</v>
      </c>
    </row>
    <row r="585" spans="1:4">
      <c r="A585" s="1071">
        <v>584</v>
      </c>
      <c r="B585" t="s">
        <v>1907</v>
      </c>
      <c r="C585" t="s">
        <v>1917</v>
      </c>
      <c r="D585" t="s">
        <v>1918</v>
      </c>
    </row>
    <row r="586" spans="1:4">
      <c r="A586" s="1071">
        <v>585</v>
      </c>
      <c r="B586" t="s">
        <v>1907</v>
      </c>
      <c r="C586" t="s">
        <v>1919</v>
      </c>
      <c r="D586" t="s">
        <v>1920</v>
      </c>
    </row>
    <row r="587" spans="1:4">
      <c r="A587" s="1071">
        <v>586</v>
      </c>
      <c r="B587" t="s">
        <v>1907</v>
      </c>
      <c r="C587" t="s">
        <v>1921</v>
      </c>
      <c r="D587" t="s">
        <v>1922</v>
      </c>
    </row>
    <row r="588" spans="1:4">
      <c r="A588" s="1071">
        <v>587</v>
      </c>
      <c r="B588" t="s">
        <v>1907</v>
      </c>
      <c r="C588" t="s">
        <v>1923</v>
      </c>
      <c r="D588" t="s">
        <v>1924</v>
      </c>
    </row>
    <row r="589" spans="1:4">
      <c r="A589" s="1071">
        <v>588</v>
      </c>
      <c r="B589" t="s">
        <v>1907</v>
      </c>
      <c r="C589" t="s">
        <v>1925</v>
      </c>
      <c r="D589" t="s">
        <v>1926</v>
      </c>
    </row>
    <row r="590" spans="1:4">
      <c r="A590" s="1071">
        <v>589</v>
      </c>
      <c r="B590" t="s">
        <v>1907</v>
      </c>
      <c r="C590" t="s">
        <v>1927</v>
      </c>
      <c r="D590" t="s">
        <v>1928</v>
      </c>
    </row>
    <row r="591" spans="1:4">
      <c r="A591" s="1071">
        <v>590</v>
      </c>
      <c r="B591" t="s">
        <v>1907</v>
      </c>
      <c r="C591" t="s">
        <v>1929</v>
      </c>
      <c r="D591" t="s">
        <v>1930</v>
      </c>
    </row>
    <row r="592" spans="1:4">
      <c r="A592" s="1071">
        <v>591</v>
      </c>
      <c r="B592" t="s">
        <v>1907</v>
      </c>
      <c r="C592" t="s">
        <v>1907</v>
      </c>
      <c r="D592" t="s">
        <v>1908</v>
      </c>
    </row>
    <row r="593" spans="1:4">
      <c r="A593" s="1071">
        <v>592</v>
      </c>
      <c r="B593" t="s">
        <v>1907</v>
      </c>
      <c r="C593" t="s">
        <v>1931</v>
      </c>
      <c r="D593" t="s">
        <v>1932</v>
      </c>
    </row>
    <row r="594" spans="1:4">
      <c r="A594" s="1071">
        <v>593</v>
      </c>
      <c r="B594" t="s">
        <v>1907</v>
      </c>
      <c r="C594" t="s">
        <v>1933</v>
      </c>
      <c r="D594" t="s">
        <v>1934</v>
      </c>
    </row>
    <row r="595" spans="1:4">
      <c r="A595" s="1071">
        <v>594</v>
      </c>
      <c r="B595" t="s">
        <v>1907</v>
      </c>
      <c r="C595" t="s">
        <v>1935</v>
      </c>
      <c r="D595" t="s">
        <v>1936</v>
      </c>
    </row>
    <row r="596" spans="1:4">
      <c r="A596" s="1071">
        <v>595</v>
      </c>
      <c r="B596" t="s">
        <v>1907</v>
      </c>
      <c r="C596" t="s">
        <v>1937</v>
      </c>
      <c r="D596" t="s">
        <v>1938</v>
      </c>
    </row>
    <row r="597" spans="1:4">
      <c r="A597" s="1071">
        <v>596</v>
      </c>
      <c r="B597" t="s">
        <v>1907</v>
      </c>
      <c r="C597" t="s">
        <v>1939</v>
      </c>
      <c r="D597" t="s">
        <v>1940</v>
      </c>
    </row>
    <row r="598" spans="1:4">
      <c r="A598" s="1071">
        <v>597</v>
      </c>
      <c r="B598" t="s">
        <v>1907</v>
      </c>
      <c r="C598" t="s">
        <v>1777</v>
      </c>
      <c r="D598" t="s">
        <v>1941</v>
      </c>
    </row>
    <row r="599" spans="1:4">
      <c r="A599" s="1071">
        <v>598</v>
      </c>
      <c r="B599" t="s">
        <v>1907</v>
      </c>
      <c r="C599" t="s">
        <v>1942</v>
      </c>
      <c r="D599" t="s">
        <v>1943</v>
      </c>
    </row>
    <row r="600" spans="1:4">
      <c r="A600" s="1071">
        <v>599</v>
      </c>
      <c r="B600" t="s">
        <v>1907</v>
      </c>
      <c r="C600" t="s">
        <v>1944</v>
      </c>
      <c r="D600" t="s">
        <v>1945</v>
      </c>
    </row>
    <row r="601" spans="1:4">
      <c r="A601" s="1071">
        <v>600</v>
      </c>
      <c r="B601" t="s">
        <v>1907</v>
      </c>
      <c r="C601" t="s">
        <v>1946</v>
      </c>
      <c r="D601" t="s">
        <v>1947</v>
      </c>
    </row>
    <row r="602" spans="1:4">
      <c r="A602" s="1071">
        <v>601</v>
      </c>
      <c r="B602" t="s">
        <v>1907</v>
      </c>
      <c r="C602" t="s">
        <v>1948</v>
      </c>
      <c r="D602" t="s">
        <v>1949</v>
      </c>
    </row>
    <row r="603" spans="1:4">
      <c r="A603" s="1071">
        <v>602</v>
      </c>
      <c r="B603" t="s">
        <v>1907</v>
      </c>
      <c r="C603" t="s">
        <v>1950</v>
      </c>
      <c r="D603" t="s">
        <v>1951</v>
      </c>
    </row>
    <row r="604" spans="1:4">
      <c r="A604" s="1071">
        <v>603</v>
      </c>
      <c r="B604" t="s">
        <v>1907</v>
      </c>
      <c r="C604" t="s">
        <v>1952</v>
      </c>
      <c r="D604" t="s">
        <v>1953</v>
      </c>
    </row>
    <row r="605" spans="1:4">
      <c r="A605" s="1071">
        <v>604</v>
      </c>
      <c r="B605" t="s">
        <v>1907</v>
      </c>
      <c r="C605" t="s">
        <v>1954</v>
      </c>
      <c r="D605" t="s">
        <v>1955</v>
      </c>
    </row>
    <row r="606" spans="1:4">
      <c r="A606" s="1071">
        <v>605</v>
      </c>
      <c r="B606" t="s">
        <v>1907</v>
      </c>
      <c r="C606" t="s">
        <v>1956</v>
      </c>
      <c r="D606" t="s">
        <v>1957</v>
      </c>
    </row>
    <row r="607" spans="1:4">
      <c r="A607" s="1071">
        <v>606</v>
      </c>
      <c r="B607" t="s">
        <v>1907</v>
      </c>
      <c r="C607" t="s">
        <v>1958</v>
      </c>
      <c r="D607" t="s">
        <v>1959</v>
      </c>
    </row>
    <row r="608" spans="1:4">
      <c r="A608" s="1071">
        <v>607</v>
      </c>
      <c r="B608" t="s">
        <v>1907</v>
      </c>
      <c r="C608" t="s">
        <v>1960</v>
      </c>
      <c r="D608" t="s">
        <v>1961</v>
      </c>
    </row>
    <row r="609" spans="1:4">
      <c r="A609" s="1071">
        <v>608</v>
      </c>
      <c r="B609" t="s">
        <v>1907</v>
      </c>
      <c r="C609" t="s">
        <v>1962</v>
      </c>
      <c r="D609" t="s">
        <v>1963</v>
      </c>
    </row>
    <row r="610" spans="1:4">
      <c r="A610" s="1071">
        <v>609</v>
      </c>
      <c r="B610" t="s">
        <v>1907</v>
      </c>
      <c r="C610" t="s">
        <v>1964</v>
      </c>
      <c r="D610" t="s">
        <v>1965</v>
      </c>
    </row>
    <row r="611" spans="1:4">
      <c r="A611" s="1071">
        <v>610</v>
      </c>
      <c r="B611" t="s">
        <v>1966</v>
      </c>
      <c r="C611" t="s">
        <v>1968</v>
      </c>
      <c r="D611" t="s">
        <v>1969</v>
      </c>
    </row>
    <row r="612" spans="1:4">
      <c r="A612" s="1071">
        <v>611</v>
      </c>
      <c r="B612" t="s">
        <v>1966</v>
      </c>
      <c r="C612" t="s">
        <v>1970</v>
      </c>
      <c r="D612" t="s">
        <v>1971</v>
      </c>
    </row>
    <row r="613" spans="1:4">
      <c r="A613" s="1071">
        <v>612</v>
      </c>
      <c r="B613" t="s">
        <v>1966</v>
      </c>
      <c r="C613" t="s">
        <v>1972</v>
      </c>
      <c r="D613" t="s">
        <v>1973</v>
      </c>
    </row>
    <row r="614" spans="1:4">
      <c r="A614" s="1071">
        <v>613</v>
      </c>
      <c r="B614" t="s">
        <v>1966</v>
      </c>
      <c r="C614" t="s">
        <v>1974</v>
      </c>
      <c r="D614" t="s">
        <v>1975</v>
      </c>
    </row>
    <row r="615" spans="1:4">
      <c r="A615" s="1071">
        <v>614</v>
      </c>
      <c r="B615" t="s">
        <v>1966</v>
      </c>
      <c r="C615" t="s">
        <v>1976</v>
      </c>
      <c r="D615" t="s">
        <v>1977</v>
      </c>
    </row>
    <row r="616" spans="1:4">
      <c r="A616" s="1071">
        <v>615</v>
      </c>
      <c r="B616" t="s">
        <v>1966</v>
      </c>
      <c r="C616" t="s">
        <v>1978</v>
      </c>
      <c r="D616" t="s">
        <v>1979</v>
      </c>
    </row>
    <row r="617" spans="1:4">
      <c r="A617" s="1071">
        <v>616</v>
      </c>
      <c r="B617" t="s">
        <v>1966</v>
      </c>
      <c r="C617" t="s">
        <v>1980</v>
      </c>
      <c r="D617" t="s">
        <v>1981</v>
      </c>
    </row>
    <row r="618" spans="1:4">
      <c r="A618" s="1071">
        <v>617</v>
      </c>
      <c r="B618" t="s">
        <v>1966</v>
      </c>
      <c r="C618" t="s">
        <v>1966</v>
      </c>
      <c r="D618" t="s">
        <v>1967</v>
      </c>
    </row>
    <row r="619" spans="1:4">
      <c r="A619" s="1071">
        <v>618</v>
      </c>
      <c r="B619" t="s">
        <v>1966</v>
      </c>
      <c r="C619" t="s">
        <v>1982</v>
      </c>
      <c r="D619" t="s">
        <v>1983</v>
      </c>
    </row>
    <row r="620" spans="1:4">
      <c r="A620" s="1071">
        <v>619</v>
      </c>
      <c r="B620" t="s">
        <v>1966</v>
      </c>
      <c r="C620" t="s">
        <v>1984</v>
      </c>
      <c r="D620" t="s">
        <v>1985</v>
      </c>
    </row>
    <row r="621" spans="1:4">
      <c r="A621" s="1071">
        <v>620</v>
      </c>
      <c r="B621" t="s">
        <v>1966</v>
      </c>
      <c r="C621" t="s">
        <v>1986</v>
      </c>
      <c r="D621" t="s">
        <v>1987</v>
      </c>
    </row>
    <row r="622" spans="1:4">
      <c r="A622" s="1071">
        <v>621</v>
      </c>
      <c r="B622" t="s">
        <v>1966</v>
      </c>
      <c r="C622" t="s">
        <v>1988</v>
      </c>
      <c r="D622" t="s">
        <v>1989</v>
      </c>
    </row>
    <row r="623" spans="1:4">
      <c r="A623" s="1071">
        <v>622</v>
      </c>
      <c r="B623" t="s">
        <v>1966</v>
      </c>
      <c r="C623" t="s">
        <v>1990</v>
      </c>
      <c r="D623" t="s">
        <v>1991</v>
      </c>
    </row>
    <row r="624" spans="1:4">
      <c r="A624" s="1071">
        <v>623</v>
      </c>
      <c r="B624" t="s">
        <v>1966</v>
      </c>
      <c r="C624" t="s">
        <v>1992</v>
      </c>
      <c r="D624" t="s">
        <v>1993</v>
      </c>
    </row>
    <row r="625" spans="1:4">
      <c r="A625" s="1071">
        <v>624</v>
      </c>
      <c r="B625" t="s">
        <v>1966</v>
      </c>
      <c r="C625" t="s">
        <v>1994</v>
      </c>
      <c r="D625" t="s">
        <v>1995</v>
      </c>
    </row>
    <row r="626" spans="1:4">
      <c r="A626" s="1071">
        <v>625</v>
      </c>
      <c r="B626" t="s">
        <v>1966</v>
      </c>
      <c r="C626" t="s">
        <v>1996</v>
      </c>
      <c r="D626" t="s">
        <v>1997</v>
      </c>
    </row>
    <row r="627" spans="1:4">
      <c r="A627" s="1071">
        <v>626</v>
      </c>
      <c r="B627" t="s">
        <v>1998</v>
      </c>
      <c r="C627" t="s">
        <v>2000</v>
      </c>
      <c r="D627" t="s">
        <v>2001</v>
      </c>
    </row>
    <row r="628" spans="1:4">
      <c r="A628" s="1071">
        <v>627</v>
      </c>
      <c r="B628" t="s">
        <v>1998</v>
      </c>
      <c r="C628" t="s">
        <v>2002</v>
      </c>
      <c r="D628" t="s">
        <v>2003</v>
      </c>
    </row>
    <row r="629" spans="1:4">
      <c r="A629" s="1071">
        <v>628</v>
      </c>
      <c r="B629" t="s">
        <v>1998</v>
      </c>
      <c r="C629" t="s">
        <v>2004</v>
      </c>
      <c r="D629" t="s">
        <v>2005</v>
      </c>
    </row>
    <row r="630" spans="1:4">
      <c r="A630" s="1071">
        <v>629</v>
      </c>
      <c r="B630" t="s">
        <v>1998</v>
      </c>
      <c r="C630" t="s">
        <v>2006</v>
      </c>
      <c r="D630" t="s">
        <v>2007</v>
      </c>
    </row>
    <row r="631" spans="1:4">
      <c r="A631" s="1071">
        <v>630</v>
      </c>
      <c r="B631" t="s">
        <v>1998</v>
      </c>
      <c r="C631" t="s">
        <v>2008</v>
      </c>
      <c r="D631" t="s">
        <v>2009</v>
      </c>
    </row>
    <row r="632" spans="1:4">
      <c r="A632" s="1071">
        <v>631</v>
      </c>
      <c r="B632" t="s">
        <v>1998</v>
      </c>
      <c r="C632" t="s">
        <v>2010</v>
      </c>
      <c r="D632" t="s">
        <v>2011</v>
      </c>
    </row>
    <row r="633" spans="1:4">
      <c r="A633" s="1071">
        <v>632</v>
      </c>
      <c r="B633" t="s">
        <v>1998</v>
      </c>
      <c r="C633" t="s">
        <v>777</v>
      </c>
      <c r="D633" t="s">
        <v>2012</v>
      </c>
    </row>
    <row r="634" spans="1:4">
      <c r="A634" s="1071">
        <v>633</v>
      </c>
      <c r="B634" t="s">
        <v>1998</v>
      </c>
      <c r="C634" t="s">
        <v>2013</v>
      </c>
      <c r="D634" t="s">
        <v>2014</v>
      </c>
    </row>
    <row r="635" spans="1:4">
      <c r="A635" s="1071">
        <v>634</v>
      </c>
      <c r="B635" t="s">
        <v>1998</v>
      </c>
      <c r="C635" t="s">
        <v>2015</v>
      </c>
      <c r="D635" t="s">
        <v>2016</v>
      </c>
    </row>
    <row r="636" spans="1:4">
      <c r="A636" s="1071">
        <v>635</v>
      </c>
      <c r="B636" t="s">
        <v>1998</v>
      </c>
      <c r="C636" t="s">
        <v>1998</v>
      </c>
      <c r="D636" t="s">
        <v>1999</v>
      </c>
    </row>
    <row r="637" spans="1:4">
      <c r="A637" s="1071">
        <v>636</v>
      </c>
      <c r="B637" t="s">
        <v>1998</v>
      </c>
      <c r="C637" t="s">
        <v>2017</v>
      </c>
      <c r="D637" t="s">
        <v>2018</v>
      </c>
    </row>
    <row r="638" spans="1:4">
      <c r="A638" s="1071">
        <v>637</v>
      </c>
      <c r="B638" t="s">
        <v>1998</v>
      </c>
      <c r="C638" t="s">
        <v>2019</v>
      </c>
      <c r="D638" t="s">
        <v>2020</v>
      </c>
    </row>
    <row r="639" spans="1:4">
      <c r="A639" s="1071">
        <v>638</v>
      </c>
      <c r="B639" t="s">
        <v>1998</v>
      </c>
      <c r="C639" t="s">
        <v>2021</v>
      </c>
      <c r="D639" t="s">
        <v>2022</v>
      </c>
    </row>
    <row r="640" spans="1:4">
      <c r="A640" s="1071">
        <v>639</v>
      </c>
      <c r="B640" t="s">
        <v>1998</v>
      </c>
      <c r="C640" t="s">
        <v>2023</v>
      </c>
      <c r="D640" t="s">
        <v>2024</v>
      </c>
    </row>
    <row r="641" spans="1:4">
      <c r="A641" s="1071">
        <v>640</v>
      </c>
      <c r="B641" t="s">
        <v>1998</v>
      </c>
      <c r="C641" t="s">
        <v>2025</v>
      </c>
      <c r="D641" t="s">
        <v>2026</v>
      </c>
    </row>
    <row r="642" spans="1:4">
      <c r="A642" s="1071">
        <v>641</v>
      </c>
      <c r="B642" t="s">
        <v>1998</v>
      </c>
      <c r="C642" t="s">
        <v>2027</v>
      </c>
      <c r="D642" t="s">
        <v>2028</v>
      </c>
    </row>
    <row r="643" spans="1:4">
      <c r="A643" s="1071">
        <v>642</v>
      </c>
      <c r="B643" t="s">
        <v>1998</v>
      </c>
      <c r="C643" t="s">
        <v>2029</v>
      </c>
      <c r="D643" t="s">
        <v>2030</v>
      </c>
    </row>
    <row r="644" spans="1:4">
      <c r="A644" s="1071">
        <v>643</v>
      </c>
      <c r="B644" t="s">
        <v>1998</v>
      </c>
      <c r="C644" t="s">
        <v>2031</v>
      </c>
      <c r="D644" t="s">
        <v>2032</v>
      </c>
    </row>
    <row r="645" spans="1:4">
      <c r="A645" s="1071">
        <v>644</v>
      </c>
      <c r="B645" t="s">
        <v>1998</v>
      </c>
      <c r="C645" t="s">
        <v>2033</v>
      </c>
      <c r="D645" t="s">
        <v>2034</v>
      </c>
    </row>
    <row r="646" spans="1:4">
      <c r="A646" s="1071">
        <v>645</v>
      </c>
      <c r="B646" t="s">
        <v>1998</v>
      </c>
      <c r="C646" t="s">
        <v>2035</v>
      </c>
      <c r="D646" t="s">
        <v>2036</v>
      </c>
    </row>
    <row r="647" spans="1:4">
      <c r="A647" s="1071">
        <v>646</v>
      </c>
      <c r="B647" t="s">
        <v>1998</v>
      </c>
      <c r="C647" t="s">
        <v>2037</v>
      </c>
      <c r="D647" t="s">
        <v>2038</v>
      </c>
    </row>
    <row r="648" spans="1:4">
      <c r="A648" s="1071">
        <v>647</v>
      </c>
      <c r="B648" t="s">
        <v>2039</v>
      </c>
      <c r="C648" t="s">
        <v>2041</v>
      </c>
      <c r="D648" t="s">
        <v>2042</v>
      </c>
    </row>
    <row r="649" spans="1:4">
      <c r="A649" s="1071">
        <v>648</v>
      </c>
      <c r="B649" t="s">
        <v>2039</v>
      </c>
      <c r="C649" t="s">
        <v>2043</v>
      </c>
      <c r="D649" t="s">
        <v>2044</v>
      </c>
    </row>
    <row r="650" spans="1:4">
      <c r="A650" s="1071">
        <v>649</v>
      </c>
      <c r="B650" t="s">
        <v>2039</v>
      </c>
      <c r="C650" t="s">
        <v>2045</v>
      </c>
      <c r="D650" t="s">
        <v>2046</v>
      </c>
    </row>
    <row r="651" spans="1:4">
      <c r="A651" s="1071">
        <v>650</v>
      </c>
      <c r="B651" t="s">
        <v>2039</v>
      </c>
      <c r="C651" t="s">
        <v>2047</v>
      </c>
      <c r="D651" t="s">
        <v>2048</v>
      </c>
    </row>
    <row r="652" spans="1:4">
      <c r="A652" s="1071">
        <v>651</v>
      </c>
      <c r="B652" t="s">
        <v>2039</v>
      </c>
      <c r="C652" t="s">
        <v>2049</v>
      </c>
      <c r="D652" t="s">
        <v>2050</v>
      </c>
    </row>
    <row r="653" spans="1:4">
      <c r="A653" s="1071">
        <v>652</v>
      </c>
      <c r="B653" t="s">
        <v>2039</v>
      </c>
      <c r="C653" t="s">
        <v>2051</v>
      </c>
      <c r="D653" t="s">
        <v>2052</v>
      </c>
    </row>
    <row r="654" spans="1:4">
      <c r="A654" s="1071">
        <v>653</v>
      </c>
      <c r="B654" t="s">
        <v>2039</v>
      </c>
      <c r="C654" t="s">
        <v>2053</v>
      </c>
      <c r="D654" t="s">
        <v>2054</v>
      </c>
    </row>
    <row r="655" spans="1:4">
      <c r="A655" s="1071">
        <v>654</v>
      </c>
      <c r="B655" t="s">
        <v>2039</v>
      </c>
      <c r="C655" t="s">
        <v>2055</v>
      </c>
      <c r="D655" t="s">
        <v>2056</v>
      </c>
    </row>
    <row r="656" spans="1:4">
      <c r="A656" s="1071">
        <v>655</v>
      </c>
      <c r="B656" t="s">
        <v>2039</v>
      </c>
      <c r="C656" t="s">
        <v>2057</v>
      </c>
      <c r="D656" t="s">
        <v>2058</v>
      </c>
    </row>
    <row r="657" spans="1:4">
      <c r="A657" s="1071">
        <v>656</v>
      </c>
      <c r="B657" t="s">
        <v>2039</v>
      </c>
      <c r="C657" t="s">
        <v>2059</v>
      </c>
      <c r="D657" t="s">
        <v>2060</v>
      </c>
    </row>
    <row r="658" spans="1:4">
      <c r="A658" s="1071">
        <v>657</v>
      </c>
      <c r="B658" t="s">
        <v>2039</v>
      </c>
      <c r="C658" t="s">
        <v>2039</v>
      </c>
      <c r="D658" t="s">
        <v>2040</v>
      </c>
    </row>
    <row r="659" spans="1:4">
      <c r="A659" s="1071">
        <v>658</v>
      </c>
      <c r="B659" t="s">
        <v>2039</v>
      </c>
      <c r="C659" t="s">
        <v>2061</v>
      </c>
      <c r="D659" t="s">
        <v>2062</v>
      </c>
    </row>
    <row r="660" spans="1:4">
      <c r="A660" s="1071">
        <v>659</v>
      </c>
      <c r="B660" t="s">
        <v>2039</v>
      </c>
      <c r="C660" t="s">
        <v>2063</v>
      </c>
      <c r="D660" t="s">
        <v>2064</v>
      </c>
    </row>
    <row r="661" spans="1:4">
      <c r="A661" s="1071">
        <v>660</v>
      </c>
      <c r="B661" t="s">
        <v>2039</v>
      </c>
      <c r="C661" t="s">
        <v>2065</v>
      </c>
      <c r="D661" t="s">
        <v>2066</v>
      </c>
    </row>
    <row r="662" spans="1:4">
      <c r="A662" s="1071">
        <v>661</v>
      </c>
      <c r="B662" t="s">
        <v>2039</v>
      </c>
      <c r="C662" t="s">
        <v>1432</v>
      </c>
      <c r="D662" t="s">
        <v>2067</v>
      </c>
    </row>
    <row r="663" spans="1:4">
      <c r="A663" s="1071">
        <v>662</v>
      </c>
      <c r="B663" t="s">
        <v>2039</v>
      </c>
      <c r="C663" t="s">
        <v>2068</v>
      </c>
      <c r="D663" t="s">
        <v>2069</v>
      </c>
    </row>
    <row r="664" spans="1:4">
      <c r="A664" s="1071">
        <v>663</v>
      </c>
      <c r="B664" t="s">
        <v>2039</v>
      </c>
      <c r="C664" t="s">
        <v>2070</v>
      </c>
      <c r="D664" t="s">
        <v>2071</v>
      </c>
    </row>
    <row r="665" spans="1:4">
      <c r="A665" s="1071">
        <v>664</v>
      </c>
      <c r="B665" t="s">
        <v>2039</v>
      </c>
      <c r="C665" t="s">
        <v>2072</v>
      </c>
      <c r="D665" t="s">
        <v>2073</v>
      </c>
    </row>
    <row r="666" spans="1:4">
      <c r="A666" s="1071">
        <v>665</v>
      </c>
      <c r="B666" t="s">
        <v>2039</v>
      </c>
      <c r="C666" t="s">
        <v>2074</v>
      </c>
      <c r="D666" t="s">
        <v>2075</v>
      </c>
    </row>
    <row r="667" spans="1:4">
      <c r="A667" s="1071">
        <v>666</v>
      </c>
      <c r="B667" t="s">
        <v>2039</v>
      </c>
      <c r="C667" t="s">
        <v>2076</v>
      </c>
      <c r="D667" t="s">
        <v>2077</v>
      </c>
    </row>
    <row r="668" spans="1:4">
      <c r="A668" s="1071">
        <v>667</v>
      </c>
      <c r="B668" t="s">
        <v>2078</v>
      </c>
      <c r="C668" t="s">
        <v>2080</v>
      </c>
      <c r="D668" t="s">
        <v>2081</v>
      </c>
    </row>
    <row r="669" spans="1:4">
      <c r="A669" s="1071">
        <v>668</v>
      </c>
      <c r="B669" t="s">
        <v>2078</v>
      </c>
      <c r="C669" t="s">
        <v>2082</v>
      </c>
      <c r="D669" t="s">
        <v>2083</v>
      </c>
    </row>
    <row r="670" spans="1:4">
      <c r="A670" s="1071">
        <v>669</v>
      </c>
      <c r="B670" t="s">
        <v>2078</v>
      </c>
      <c r="C670" t="s">
        <v>2084</v>
      </c>
      <c r="D670" t="s">
        <v>2085</v>
      </c>
    </row>
    <row r="671" spans="1:4">
      <c r="A671" s="1071">
        <v>670</v>
      </c>
      <c r="B671" t="s">
        <v>2078</v>
      </c>
      <c r="C671" t="s">
        <v>2086</v>
      </c>
      <c r="D671" t="s">
        <v>2087</v>
      </c>
    </row>
    <row r="672" spans="1:4">
      <c r="A672" s="1071">
        <v>671</v>
      </c>
      <c r="B672" t="s">
        <v>2078</v>
      </c>
      <c r="C672" t="s">
        <v>2088</v>
      </c>
      <c r="D672" t="s">
        <v>2089</v>
      </c>
    </row>
    <row r="673" spans="1:4">
      <c r="A673" s="1071">
        <v>672</v>
      </c>
      <c r="B673" t="s">
        <v>2078</v>
      </c>
      <c r="C673" t="s">
        <v>2090</v>
      </c>
      <c r="D673" t="s">
        <v>2091</v>
      </c>
    </row>
    <row r="674" spans="1:4">
      <c r="A674" s="1071">
        <v>673</v>
      </c>
      <c r="B674" t="s">
        <v>2078</v>
      </c>
      <c r="C674" t="s">
        <v>2092</v>
      </c>
      <c r="D674" t="s">
        <v>2093</v>
      </c>
    </row>
    <row r="675" spans="1:4">
      <c r="A675" s="1071">
        <v>674</v>
      </c>
      <c r="B675" t="s">
        <v>2078</v>
      </c>
      <c r="C675" t="s">
        <v>2094</v>
      </c>
      <c r="D675" t="s">
        <v>2095</v>
      </c>
    </row>
    <row r="676" spans="1:4">
      <c r="A676" s="1071">
        <v>675</v>
      </c>
      <c r="B676" t="s">
        <v>2078</v>
      </c>
      <c r="C676" t="s">
        <v>1826</v>
      </c>
      <c r="D676" t="s">
        <v>2096</v>
      </c>
    </row>
    <row r="677" spans="1:4">
      <c r="A677" s="1071">
        <v>676</v>
      </c>
      <c r="B677" t="s">
        <v>2078</v>
      </c>
      <c r="C677" t="s">
        <v>2078</v>
      </c>
      <c r="D677" t="s">
        <v>2079</v>
      </c>
    </row>
    <row r="678" spans="1:4">
      <c r="A678" s="1071">
        <v>677</v>
      </c>
      <c r="B678" t="s">
        <v>2078</v>
      </c>
      <c r="C678" t="s">
        <v>2097</v>
      </c>
      <c r="D678" t="s">
        <v>2098</v>
      </c>
    </row>
    <row r="679" spans="1:4">
      <c r="A679" s="1071">
        <v>678</v>
      </c>
      <c r="B679" t="s">
        <v>2078</v>
      </c>
      <c r="C679" t="s">
        <v>2099</v>
      </c>
      <c r="D679" t="s">
        <v>2100</v>
      </c>
    </row>
    <row r="680" spans="1:4">
      <c r="A680" s="1071">
        <v>679</v>
      </c>
      <c r="B680" t="s">
        <v>2078</v>
      </c>
      <c r="C680" t="s">
        <v>1286</v>
      </c>
      <c r="D680" t="s">
        <v>2101</v>
      </c>
    </row>
    <row r="681" spans="1:4">
      <c r="A681" s="1071">
        <v>680</v>
      </c>
      <c r="B681" t="s">
        <v>2078</v>
      </c>
      <c r="C681" t="s">
        <v>2102</v>
      </c>
      <c r="D681" t="s">
        <v>2103</v>
      </c>
    </row>
    <row r="682" spans="1:4">
      <c r="A682" s="1071">
        <v>681</v>
      </c>
      <c r="B682" t="s">
        <v>2078</v>
      </c>
      <c r="C682" t="s">
        <v>2104</v>
      </c>
      <c r="D682" t="s">
        <v>2105</v>
      </c>
    </row>
    <row r="683" spans="1:4">
      <c r="A683" s="1071">
        <v>682</v>
      </c>
      <c r="B683" t="s">
        <v>2078</v>
      </c>
      <c r="C683" t="s">
        <v>2106</v>
      </c>
      <c r="D683" t="s">
        <v>2107</v>
      </c>
    </row>
    <row r="684" spans="1:4">
      <c r="A684" s="1071">
        <v>683</v>
      </c>
      <c r="B684" t="s">
        <v>2078</v>
      </c>
      <c r="C684" t="s">
        <v>2108</v>
      </c>
      <c r="D684" t="s">
        <v>2109</v>
      </c>
    </row>
    <row r="685" spans="1:4">
      <c r="A685" s="1071">
        <v>684</v>
      </c>
      <c r="B685" t="s">
        <v>2078</v>
      </c>
      <c r="C685" t="s">
        <v>2110</v>
      </c>
      <c r="D685" t="s">
        <v>2111</v>
      </c>
    </row>
    <row r="686" spans="1:4">
      <c r="A686" s="1071">
        <v>685</v>
      </c>
      <c r="B686" t="s">
        <v>2112</v>
      </c>
      <c r="C686" t="s">
        <v>2114</v>
      </c>
      <c r="D686" t="s">
        <v>2115</v>
      </c>
    </row>
    <row r="687" spans="1:4">
      <c r="A687" s="1071">
        <v>686</v>
      </c>
      <c r="B687" t="s">
        <v>2112</v>
      </c>
      <c r="C687" t="s">
        <v>2116</v>
      </c>
      <c r="D687" t="s">
        <v>2117</v>
      </c>
    </row>
    <row r="688" spans="1:4">
      <c r="A688" s="1071">
        <v>687</v>
      </c>
      <c r="B688" t="s">
        <v>2112</v>
      </c>
      <c r="C688" t="s">
        <v>2118</v>
      </c>
      <c r="D688" t="s">
        <v>2119</v>
      </c>
    </row>
    <row r="689" spans="1:4">
      <c r="A689" s="1071">
        <v>688</v>
      </c>
      <c r="B689" t="s">
        <v>2112</v>
      </c>
      <c r="C689" t="s">
        <v>2120</v>
      </c>
      <c r="D689" t="s">
        <v>2121</v>
      </c>
    </row>
    <row r="690" spans="1:4">
      <c r="A690" s="1071">
        <v>689</v>
      </c>
      <c r="B690" t="s">
        <v>2112</v>
      </c>
      <c r="C690" t="s">
        <v>2122</v>
      </c>
      <c r="D690" t="s">
        <v>2123</v>
      </c>
    </row>
    <row r="691" spans="1:4">
      <c r="A691" s="1071">
        <v>690</v>
      </c>
      <c r="B691" t="s">
        <v>2112</v>
      </c>
      <c r="C691" t="s">
        <v>2124</v>
      </c>
      <c r="D691" t="s">
        <v>2125</v>
      </c>
    </row>
    <row r="692" spans="1:4">
      <c r="A692" s="1071">
        <v>691</v>
      </c>
      <c r="B692" t="s">
        <v>2112</v>
      </c>
      <c r="C692" t="s">
        <v>2126</v>
      </c>
      <c r="D692" t="s">
        <v>2127</v>
      </c>
    </row>
    <row r="693" spans="1:4">
      <c r="A693" s="1071">
        <v>692</v>
      </c>
      <c r="B693" t="s">
        <v>2112</v>
      </c>
      <c r="C693" t="s">
        <v>2128</v>
      </c>
      <c r="D693" t="s">
        <v>2129</v>
      </c>
    </row>
    <row r="694" spans="1:4">
      <c r="A694" s="1071">
        <v>693</v>
      </c>
      <c r="B694" t="s">
        <v>2112</v>
      </c>
      <c r="C694" t="s">
        <v>2112</v>
      </c>
      <c r="D694" t="s">
        <v>2113</v>
      </c>
    </row>
    <row r="695" spans="1:4">
      <c r="A695" s="1071">
        <v>694</v>
      </c>
      <c r="B695" t="s">
        <v>2112</v>
      </c>
      <c r="C695" t="s">
        <v>2130</v>
      </c>
      <c r="D695" t="s">
        <v>2131</v>
      </c>
    </row>
    <row r="696" spans="1:4">
      <c r="A696" s="1071">
        <v>695</v>
      </c>
      <c r="B696" t="s">
        <v>2112</v>
      </c>
      <c r="C696" t="s">
        <v>2132</v>
      </c>
      <c r="D696" t="s">
        <v>2133</v>
      </c>
    </row>
    <row r="697" spans="1:4">
      <c r="A697" s="1071">
        <v>696</v>
      </c>
      <c r="B697" t="s">
        <v>2112</v>
      </c>
      <c r="C697" t="s">
        <v>2134</v>
      </c>
      <c r="D697" t="s">
        <v>2135</v>
      </c>
    </row>
    <row r="698" spans="1:4">
      <c r="A698" s="1071">
        <v>697</v>
      </c>
      <c r="B698" t="s">
        <v>2112</v>
      </c>
      <c r="C698" t="s">
        <v>1661</v>
      </c>
      <c r="D698" t="s">
        <v>2136</v>
      </c>
    </row>
    <row r="699" spans="1:4">
      <c r="A699" s="1071">
        <v>698</v>
      </c>
      <c r="B699" t="s">
        <v>2112</v>
      </c>
      <c r="C699" t="s">
        <v>2137</v>
      </c>
      <c r="D699" t="s">
        <v>2138</v>
      </c>
    </row>
    <row r="700" spans="1:4">
      <c r="A700" s="1071">
        <v>699</v>
      </c>
      <c r="B700" t="s">
        <v>2112</v>
      </c>
      <c r="C700" t="s">
        <v>2139</v>
      </c>
      <c r="D700" t="s">
        <v>2140</v>
      </c>
    </row>
    <row r="701" spans="1:4">
      <c r="A701" s="1071">
        <v>700</v>
      </c>
      <c r="B701" t="s">
        <v>2112</v>
      </c>
      <c r="C701" t="s">
        <v>2141</v>
      </c>
      <c r="D701" t="s">
        <v>2142</v>
      </c>
    </row>
    <row r="702" spans="1:4">
      <c r="A702" s="1071">
        <v>701</v>
      </c>
      <c r="B702" t="s">
        <v>2143</v>
      </c>
      <c r="C702" t="s">
        <v>2145</v>
      </c>
      <c r="D702" t="s">
        <v>2146</v>
      </c>
    </row>
    <row r="703" spans="1:4">
      <c r="A703" s="1071">
        <v>702</v>
      </c>
      <c r="B703" t="s">
        <v>2143</v>
      </c>
      <c r="C703" t="s">
        <v>2147</v>
      </c>
      <c r="D703" t="s">
        <v>2148</v>
      </c>
    </row>
    <row r="704" spans="1:4">
      <c r="A704" s="1071">
        <v>703</v>
      </c>
      <c r="B704" t="s">
        <v>2143</v>
      </c>
      <c r="C704" t="s">
        <v>2149</v>
      </c>
      <c r="D704" t="s">
        <v>2150</v>
      </c>
    </row>
    <row r="705" spans="1:4">
      <c r="A705" s="1071">
        <v>704</v>
      </c>
      <c r="B705" t="s">
        <v>2143</v>
      </c>
      <c r="C705" t="s">
        <v>2151</v>
      </c>
      <c r="D705" t="s">
        <v>2152</v>
      </c>
    </row>
    <row r="706" spans="1:4">
      <c r="A706" s="1071">
        <v>705</v>
      </c>
      <c r="B706" t="s">
        <v>2143</v>
      </c>
      <c r="C706" t="s">
        <v>2153</v>
      </c>
      <c r="D706" t="s">
        <v>2154</v>
      </c>
    </row>
    <row r="707" spans="1:4">
      <c r="A707" s="1071">
        <v>706</v>
      </c>
      <c r="B707" t="s">
        <v>2143</v>
      </c>
      <c r="C707" t="s">
        <v>2155</v>
      </c>
      <c r="D707" t="s">
        <v>2156</v>
      </c>
    </row>
    <row r="708" spans="1:4">
      <c r="A708" s="1071">
        <v>707</v>
      </c>
      <c r="B708" t="s">
        <v>2143</v>
      </c>
      <c r="C708" t="s">
        <v>2157</v>
      </c>
      <c r="D708" t="s">
        <v>2158</v>
      </c>
    </row>
    <row r="709" spans="1:4">
      <c r="A709" s="1071">
        <v>708</v>
      </c>
      <c r="B709" t="s">
        <v>2143</v>
      </c>
      <c r="C709" t="s">
        <v>2159</v>
      </c>
      <c r="D709" t="s">
        <v>2160</v>
      </c>
    </row>
    <row r="710" spans="1:4">
      <c r="A710" s="1071">
        <v>709</v>
      </c>
      <c r="B710" t="s">
        <v>2143</v>
      </c>
      <c r="C710" t="s">
        <v>2161</v>
      </c>
      <c r="D710" t="s">
        <v>2162</v>
      </c>
    </row>
    <row r="711" spans="1:4">
      <c r="A711" s="1071">
        <v>710</v>
      </c>
      <c r="B711" t="s">
        <v>2143</v>
      </c>
      <c r="C711" t="s">
        <v>2163</v>
      </c>
      <c r="D711" t="s">
        <v>2164</v>
      </c>
    </row>
    <row r="712" spans="1:4">
      <c r="A712" s="1071">
        <v>711</v>
      </c>
      <c r="B712" t="s">
        <v>2143</v>
      </c>
      <c r="C712" t="s">
        <v>2165</v>
      </c>
      <c r="D712" t="s">
        <v>2166</v>
      </c>
    </row>
    <row r="713" spans="1:4">
      <c r="A713" s="1071">
        <v>712</v>
      </c>
      <c r="B713" t="s">
        <v>2143</v>
      </c>
      <c r="C713" t="s">
        <v>2167</v>
      </c>
      <c r="D713" t="s">
        <v>2168</v>
      </c>
    </row>
    <row r="714" spans="1:4">
      <c r="A714" s="1071">
        <v>713</v>
      </c>
      <c r="B714" t="s">
        <v>2143</v>
      </c>
      <c r="C714" t="s">
        <v>2169</v>
      </c>
      <c r="D714" t="s">
        <v>2170</v>
      </c>
    </row>
    <row r="715" spans="1:4">
      <c r="A715" s="1071">
        <v>714</v>
      </c>
      <c r="B715" t="s">
        <v>2143</v>
      </c>
      <c r="C715" t="s">
        <v>2171</v>
      </c>
      <c r="D715" t="s">
        <v>2172</v>
      </c>
    </row>
    <row r="716" spans="1:4">
      <c r="A716" s="1071">
        <v>715</v>
      </c>
      <c r="B716" t="s">
        <v>2143</v>
      </c>
      <c r="C716" t="s">
        <v>2173</v>
      </c>
      <c r="D716" t="s">
        <v>2174</v>
      </c>
    </row>
    <row r="717" spans="1:4">
      <c r="A717" s="1071">
        <v>716</v>
      </c>
      <c r="B717" t="s">
        <v>2143</v>
      </c>
      <c r="C717" t="s">
        <v>2175</v>
      </c>
      <c r="D717" t="s">
        <v>2176</v>
      </c>
    </row>
    <row r="718" spans="1:4">
      <c r="A718" s="1071">
        <v>717</v>
      </c>
      <c r="B718" t="s">
        <v>2143</v>
      </c>
      <c r="C718" t="s">
        <v>2177</v>
      </c>
      <c r="D718" t="s">
        <v>2178</v>
      </c>
    </row>
    <row r="719" spans="1:4">
      <c r="A719" s="1071">
        <v>718</v>
      </c>
      <c r="B719" t="s">
        <v>2143</v>
      </c>
      <c r="C719" t="s">
        <v>2143</v>
      </c>
      <c r="D719" t="s">
        <v>2144</v>
      </c>
    </row>
    <row r="720" spans="1:4">
      <c r="A720" s="1071">
        <v>719</v>
      </c>
      <c r="B720" t="s">
        <v>2143</v>
      </c>
      <c r="C720" t="s">
        <v>2179</v>
      </c>
      <c r="D720" t="s">
        <v>2180</v>
      </c>
    </row>
    <row r="721" spans="1:4">
      <c r="A721" s="1071">
        <v>720</v>
      </c>
      <c r="B721" t="s">
        <v>2143</v>
      </c>
      <c r="C721" t="s">
        <v>2181</v>
      </c>
      <c r="D721" t="s">
        <v>2182</v>
      </c>
    </row>
    <row r="722" spans="1:4">
      <c r="A722" s="1071">
        <v>721</v>
      </c>
      <c r="B722" t="s">
        <v>2143</v>
      </c>
      <c r="C722" t="s">
        <v>2183</v>
      </c>
      <c r="D722" t="s">
        <v>2184</v>
      </c>
    </row>
    <row r="723" spans="1:4">
      <c r="A723" s="1071">
        <v>722</v>
      </c>
      <c r="B723" t="s">
        <v>2143</v>
      </c>
      <c r="C723" t="s">
        <v>1038</v>
      </c>
      <c r="D723" t="s">
        <v>2185</v>
      </c>
    </row>
    <row r="724" spans="1:4">
      <c r="A724" s="1071">
        <v>723</v>
      </c>
      <c r="B724" t="s">
        <v>2143</v>
      </c>
      <c r="C724" t="s">
        <v>2186</v>
      </c>
      <c r="D724" t="s">
        <v>2187</v>
      </c>
    </row>
    <row r="725" spans="1:4">
      <c r="A725" s="1071">
        <v>724</v>
      </c>
      <c r="B725" t="s">
        <v>2143</v>
      </c>
      <c r="C725" t="s">
        <v>2188</v>
      </c>
      <c r="D725" t="s">
        <v>2189</v>
      </c>
    </row>
    <row r="726" spans="1:4">
      <c r="A726" s="1071">
        <v>725</v>
      </c>
      <c r="B726" t="s">
        <v>2143</v>
      </c>
      <c r="C726" t="s">
        <v>2190</v>
      </c>
      <c r="D726" t="s">
        <v>2191</v>
      </c>
    </row>
    <row r="727" spans="1:4">
      <c r="A727" s="1071">
        <v>726</v>
      </c>
      <c r="B727" t="s">
        <v>2143</v>
      </c>
      <c r="C727" t="s">
        <v>2192</v>
      </c>
      <c r="D727" t="s">
        <v>2193</v>
      </c>
    </row>
    <row r="728" spans="1:4">
      <c r="A728" s="1071">
        <v>727</v>
      </c>
      <c r="B728" t="s">
        <v>2143</v>
      </c>
      <c r="C728" t="s">
        <v>2194</v>
      </c>
      <c r="D728" t="s">
        <v>2195</v>
      </c>
    </row>
    <row r="729" spans="1:4">
      <c r="A729" s="1071">
        <v>728</v>
      </c>
      <c r="B729" t="s">
        <v>2143</v>
      </c>
      <c r="C729" t="s">
        <v>2196</v>
      </c>
      <c r="D729" t="s">
        <v>2197</v>
      </c>
    </row>
    <row r="730" spans="1:4">
      <c r="A730" s="1071">
        <v>729</v>
      </c>
      <c r="B730" t="s">
        <v>2198</v>
      </c>
      <c r="C730" t="s">
        <v>2200</v>
      </c>
      <c r="D730" t="s">
        <v>2201</v>
      </c>
    </row>
    <row r="731" spans="1:4">
      <c r="A731" s="1071">
        <v>730</v>
      </c>
      <c r="B731" t="s">
        <v>2198</v>
      </c>
      <c r="C731" t="s">
        <v>2202</v>
      </c>
      <c r="D731" t="s">
        <v>2203</v>
      </c>
    </row>
    <row r="732" spans="1:4">
      <c r="A732" s="1071">
        <v>731</v>
      </c>
      <c r="B732" t="s">
        <v>2198</v>
      </c>
      <c r="C732" t="s">
        <v>2204</v>
      </c>
      <c r="D732" t="s">
        <v>2205</v>
      </c>
    </row>
    <row r="733" spans="1:4">
      <c r="A733" s="1071">
        <v>732</v>
      </c>
      <c r="B733" t="s">
        <v>2198</v>
      </c>
      <c r="C733" t="s">
        <v>2206</v>
      </c>
      <c r="D733" t="s">
        <v>2207</v>
      </c>
    </row>
    <row r="734" spans="1:4">
      <c r="A734" s="1071">
        <v>733</v>
      </c>
      <c r="B734" t="s">
        <v>2198</v>
      </c>
      <c r="C734" t="s">
        <v>2208</v>
      </c>
      <c r="D734" t="s">
        <v>2209</v>
      </c>
    </row>
    <row r="735" spans="1:4">
      <c r="A735" s="1071">
        <v>734</v>
      </c>
      <c r="B735" t="s">
        <v>2198</v>
      </c>
      <c r="C735" t="s">
        <v>2210</v>
      </c>
      <c r="D735" t="s">
        <v>2211</v>
      </c>
    </row>
    <row r="736" spans="1:4">
      <c r="A736" s="1071">
        <v>735</v>
      </c>
      <c r="B736" t="s">
        <v>2198</v>
      </c>
      <c r="C736" t="s">
        <v>2212</v>
      </c>
      <c r="D736" t="s">
        <v>2213</v>
      </c>
    </row>
    <row r="737" spans="1:4">
      <c r="A737" s="1071">
        <v>736</v>
      </c>
      <c r="B737" t="s">
        <v>2198</v>
      </c>
      <c r="C737" t="s">
        <v>2214</v>
      </c>
      <c r="D737" t="s">
        <v>2215</v>
      </c>
    </row>
    <row r="738" spans="1:4">
      <c r="A738" s="1071">
        <v>737</v>
      </c>
      <c r="B738" t="s">
        <v>2198</v>
      </c>
      <c r="C738" t="s">
        <v>2216</v>
      </c>
      <c r="D738" t="s">
        <v>2217</v>
      </c>
    </row>
    <row r="739" spans="1:4">
      <c r="A739" s="1071">
        <v>738</v>
      </c>
      <c r="B739" t="s">
        <v>2198</v>
      </c>
      <c r="C739" t="s">
        <v>2218</v>
      </c>
      <c r="D739" t="s">
        <v>2219</v>
      </c>
    </row>
    <row r="740" spans="1:4">
      <c r="A740" s="1071">
        <v>739</v>
      </c>
      <c r="B740" t="s">
        <v>2198</v>
      </c>
      <c r="C740" t="s">
        <v>2220</v>
      </c>
      <c r="D740" t="s">
        <v>2221</v>
      </c>
    </row>
    <row r="741" spans="1:4">
      <c r="A741" s="1071">
        <v>740</v>
      </c>
      <c r="B741" t="s">
        <v>2198</v>
      </c>
      <c r="C741" t="s">
        <v>1689</v>
      </c>
      <c r="D741" t="s">
        <v>2222</v>
      </c>
    </row>
    <row r="742" spans="1:4">
      <c r="A742" s="1071">
        <v>741</v>
      </c>
      <c r="B742" t="s">
        <v>2198</v>
      </c>
      <c r="C742" t="s">
        <v>2223</v>
      </c>
      <c r="D742" t="s">
        <v>2224</v>
      </c>
    </row>
    <row r="743" spans="1:4">
      <c r="A743" s="1071">
        <v>742</v>
      </c>
      <c r="B743" t="s">
        <v>2198</v>
      </c>
      <c r="C743" t="s">
        <v>2225</v>
      </c>
      <c r="D743" t="s">
        <v>2226</v>
      </c>
    </row>
    <row r="744" spans="1:4">
      <c r="A744" s="1071">
        <v>743</v>
      </c>
      <c r="B744" t="s">
        <v>2198</v>
      </c>
      <c r="C744" t="s">
        <v>2198</v>
      </c>
      <c r="D744" t="s">
        <v>2199</v>
      </c>
    </row>
    <row r="745" spans="1:4">
      <c r="A745" s="1071">
        <v>744</v>
      </c>
      <c r="B745" t="s">
        <v>2198</v>
      </c>
      <c r="C745" t="s">
        <v>2227</v>
      </c>
      <c r="D745" t="s">
        <v>2228</v>
      </c>
    </row>
    <row r="746" spans="1:4">
      <c r="A746" s="1071">
        <v>745</v>
      </c>
      <c r="B746" t="s">
        <v>2198</v>
      </c>
      <c r="C746" t="s">
        <v>2229</v>
      </c>
      <c r="D746" t="s">
        <v>2230</v>
      </c>
    </row>
    <row r="747" spans="1:4">
      <c r="A747" s="1071">
        <v>746</v>
      </c>
      <c r="B747" t="s">
        <v>2198</v>
      </c>
      <c r="C747" t="s">
        <v>2231</v>
      </c>
      <c r="D747" t="s">
        <v>2232</v>
      </c>
    </row>
    <row r="748" spans="1:4">
      <c r="A748" s="1071">
        <v>747</v>
      </c>
      <c r="B748" t="s">
        <v>2198</v>
      </c>
      <c r="C748" t="s">
        <v>2233</v>
      </c>
      <c r="D748" t="s">
        <v>2234</v>
      </c>
    </row>
    <row r="749" spans="1:4">
      <c r="A749" s="1071">
        <v>748</v>
      </c>
      <c r="B749" t="s">
        <v>2198</v>
      </c>
      <c r="C749" t="s">
        <v>2235</v>
      </c>
      <c r="D749" t="s">
        <v>2236</v>
      </c>
    </row>
    <row r="750" spans="1:4">
      <c r="A750" s="1071">
        <v>749</v>
      </c>
      <c r="B750" t="s">
        <v>2198</v>
      </c>
      <c r="C750" t="s">
        <v>2237</v>
      </c>
      <c r="D750" t="s">
        <v>2238</v>
      </c>
    </row>
    <row r="751" spans="1:4">
      <c r="A751" s="1071">
        <v>750</v>
      </c>
      <c r="B751" t="s">
        <v>2198</v>
      </c>
      <c r="C751" t="s">
        <v>2239</v>
      </c>
      <c r="D751" t="s">
        <v>2240</v>
      </c>
    </row>
    <row r="752" spans="1:4">
      <c r="A752" s="1071">
        <v>751</v>
      </c>
      <c r="B752" t="s">
        <v>2241</v>
      </c>
      <c r="C752" t="s">
        <v>2243</v>
      </c>
      <c r="D752" t="s">
        <v>2244</v>
      </c>
    </row>
    <row r="753" spans="1:4">
      <c r="A753" s="1071">
        <v>752</v>
      </c>
      <c r="B753" t="s">
        <v>2241</v>
      </c>
      <c r="C753" t="s">
        <v>2245</v>
      </c>
      <c r="D753" t="s">
        <v>2246</v>
      </c>
    </row>
    <row r="754" spans="1:4">
      <c r="A754" s="1071">
        <v>753</v>
      </c>
      <c r="B754" t="s">
        <v>2241</v>
      </c>
      <c r="C754" t="s">
        <v>2247</v>
      </c>
      <c r="D754" t="s">
        <v>2248</v>
      </c>
    </row>
    <row r="755" spans="1:4">
      <c r="A755" s="1071">
        <v>754</v>
      </c>
      <c r="B755" t="s">
        <v>2241</v>
      </c>
      <c r="C755" t="s">
        <v>2249</v>
      </c>
      <c r="D755" t="s">
        <v>2250</v>
      </c>
    </row>
    <row r="756" spans="1:4">
      <c r="A756" s="1071">
        <v>755</v>
      </c>
      <c r="B756" t="s">
        <v>2241</v>
      </c>
      <c r="C756" t="s">
        <v>2251</v>
      </c>
      <c r="D756" t="s">
        <v>2252</v>
      </c>
    </row>
    <row r="757" spans="1:4">
      <c r="A757" s="1071">
        <v>756</v>
      </c>
      <c r="B757" t="s">
        <v>2241</v>
      </c>
      <c r="C757" t="s">
        <v>2253</v>
      </c>
      <c r="D757" t="s">
        <v>2254</v>
      </c>
    </row>
    <row r="758" spans="1:4">
      <c r="A758" s="1071">
        <v>757</v>
      </c>
      <c r="B758" t="s">
        <v>2241</v>
      </c>
      <c r="C758" t="s">
        <v>2255</v>
      </c>
      <c r="D758" t="s">
        <v>2256</v>
      </c>
    </row>
    <row r="759" spans="1:4">
      <c r="A759" s="1071">
        <v>758</v>
      </c>
      <c r="B759" t="s">
        <v>2241</v>
      </c>
      <c r="C759" t="s">
        <v>2257</v>
      </c>
      <c r="D759" t="s">
        <v>2258</v>
      </c>
    </row>
    <row r="760" spans="1:4">
      <c r="A760" s="1071">
        <v>759</v>
      </c>
      <c r="B760" t="s">
        <v>2241</v>
      </c>
      <c r="C760" t="s">
        <v>2259</v>
      </c>
      <c r="D760" t="s">
        <v>2260</v>
      </c>
    </row>
    <row r="761" spans="1:4">
      <c r="A761" s="1071">
        <v>760</v>
      </c>
      <c r="B761" t="s">
        <v>2241</v>
      </c>
      <c r="C761" t="s">
        <v>2261</v>
      </c>
      <c r="D761" t="s">
        <v>2262</v>
      </c>
    </row>
    <row r="762" spans="1:4">
      <c r="A762" s="1071">
        <v>761</v>
      </c>
      <c r="B762" t="s">
        <v>2241</v>
      </c>
      <c r="C762" t="s">
        <v>2263</v>
      </c>
      <c r="D762" t="s">
        <v>2264</v>
      </c>
    </row>
    <row r="763" spans="1:4">
      <c r="A763" s="1071">
        <v>762</v>
      </c>
      <c r="B763" t="s">
        <v>2241</v>
      </c>
      <c r="C763" t="s">
        <v>2265</v>
      </c>
      <c r="D763" t="s">
        <v>2266</v>
      </c>
    </row>
    <row r="764" spans="1:4">
      <c r="A764" s="1071">
        <v>763</v>
      </c>
      <c r="B764" t="s">
        <v>2241</v>
      </c>
      <c r="C764" t="s">
        <v>2267</v>
      </c>
      <c r="D764" t="s">
        <v>2268</v>
      </c>
    </row>
    <row r="765" spans="1:4">
      <c r="A765" s="1071">
        <v>764</v>
      </c>
      <c r="B765" t="s">
        <v>2241</v>
      </c>
      <c r="C765" t="s">
        <v>2269</v>
      </c>
      <c r="D765" t="s">
        <v>2270</v>
      </c>
    </row>
    <row r="766" spans="1:4">
      <c r="A766" s="1071">
        <v>765</v>
      </c>
      <c r="B766" t="s">
        <v>2241</v>
      </c>
      <c r="C766" t="s">
        <v>2271</v>
      </c>
      <c r="D766" t="s">
        <v>2272</v>
      </c>
    </row>
    <row r="767" spans="1:4">
      <c r="A767" s="1071">
        <v>766</v>
      </c>
      <c r="B767" t="s">
        <v>2241</v>
      </c>
      <c r="C767" t="s">
        <v>2273</v>
      </c>
      <c r="D767" t="s">
        <v>2274</v>
      </c>
    </row>
    <row r="768" spans="1:4">
      <c r="A768" s="1071">
        <v>767</v>
      </c>
      <c r="B768" t="s">
        <v>2241</v>
      </c>
      <c r="C768" t="s">
        <v>2275</v>
      </c>
      <c r="D768" t="s">
        <v>2276</v>
      </c>
    </row>
    <row r="769" spans="1:4">
      <c r="A769" s="1071">
        <v>768</v>
      </c>
      <c r="B769" t="s">
        <v>2241</v>
      </c>
      <c r="C769" t="s">
        <v>2277</v>
      </c>
      <c r="D769" t="s">
        <v>2278</v>
      </c>
    </row>
    <row r="770" spans="1:4">
      <c r="A770" s="1071">
        <v>769</v>
      </c>
      <c r="B770" t="s">
        <v>2241</v>
      </c>
      <c r="C770" t="s">
        <v>2279</v>
      </c>
      <c r="D770" t="s">
        <v>2280</v>
      </c>
    </row>
    <row r="771" spans="1:4">
      <c r="A771" s="1071">
        <v>770</v>
      </c>
      <c r="B771" t="s">
        <v>2241</v>
      </c>
      <c r="C771" t="s">
        <v>2241</v>
      </c>
      <c r="D771" t="s">
        <v>2242</v>
      </c>
    </row>
    <row r="772" spans="1:4">
      <c r="A772" s="1071">
        <v>771</v>
      </c>
      <c r="B772" t="s">
        <v>2241</v>
      </c>
      <c r="C772" t="s">
        <v>2281</v>
      </c>
      <c r="D772" t="s">
        <v>2282</v>
      </c>
    </row>
    <row r="773" spans="1:4">
      <c r="A773" s="1071">
        <v>772</v>
      </c>
      <c r="B773" t="s">
        <v>2241</v>
      </c>
      <c r="C773" t="s">
        <v>2283</v>
      </c>
      <c r="D773" t="s">
        <v>2284</v>
      </c>
    </row>
    <row r="774" spans="1:4">
      <c r="A774" s="1071">
        <v>773</v>
      </c>
      <c r="B774" t="s">
        <v>2241</v>
      </c>
      <c r="C774" t="s">
        <v>2285</v>
      </c>
      <c r="D774" t="s">
        <v>2286</v>
      </c>
    </row>
    <row r="775" spans="1:4">
      <c r="A775" s="1071">
        <v>774</v>
      </c>
      <c r="B775" t="s">
        <v>2241</v>
      </c>
      <c r="C775" t="s">
        <v>2287</v>
      </c>
      <c r="D775" t="s">
        <v>2288</v>
      </c>
    </row>
    <row r="776" spans="1:4">
      <c r="A776" s="1071">
        <v>775</v>
      </c>
      <c r="B776" t="s">
        <v>2241</v>
      </c>
      <c r="C776" t="s">
        <v>2289</v>
      </c>
      <c r="D776" t="s">
        <v>2290</v>
      </c>
    </row>
    <row r="777" spans="1:4">
      <c r="A777" s="1071">
        <v>776</v>
      </c>
      <c r="B777" t="s">
        <v>2241</v>
      </c>
      <c r="C777" t="s">
        <v>2291</v>
      </c>
      <c r="D777" t="s">
        <v>2292</v>
      </c>
    </row>
    <row r="778" spans="1:4">
      <c r="A778" s="1071">
        <v>777</v>
      </c>
      <c r="B778" t="s">
        <v>2241</v>
      </c>
      <c r="C778" t="s">
        <v>2293</v>
      </c>
      <c r="D778" t="s">
        <v>2294</v>
      </c>
    </row>
    <row r="779" spans="1:4">
      <c r="A779" s="1071">
        <v>778</v>
      </c>
      <c r="B779" t="s">
        <v>2241</v>
      </c>
      <c r="C779" t="s">
        <v>2295</v>
      </c>
      <c r="D779" t="s">
        <v>2296</v>
      </c>
    </row>
    <row r="780" spans="1:4">
      <c r="A780" s="1071">
        <v>779</v>
      </c>
      <c r="B780" t="s">
        <v>2297</v>
      </c>
      <c r="C780" t="s">
        <v>2299</v>
      </c>
      <c r="D780" t="s">
        <v>2300</v>
      </c>
    </row>
    <row r="781" spans="1:4">
      <c r="A781" s="1071">
        <v>780</v>
      </c>
      <c r="B781" t="s">
        <v>2297</v>
      </c>
      <c r="C781" t="s">
        <v>2301</v>
      </c>
      <c r="D781" t="s">
        <v>2302</v>
      </c>
    </row>
    <row r="782" spans="1:4">
      <c r="A782" s="1071">
        <v>781</v>
      </c>
      <c r="B782" t="s">
        <v>2297</v>
      </c>
      <c r="C782" t="s">
        <v>2303</v>
      </c>
      <c r="D782" t="s">
        <v>2304</v>
      </c>
    </row>
    <row r="783" spans="1:4">
      <c r="A783" s="1071">
        <v>782</v>
      </c>
      <c r="B783" t="s">
        <v>2297</v>
      </c>
      <c r="C783" t="s">
        <v>2305</v>
      </c>
      <c r="D783" t="s">
        <v>2306</v>
      </c>
    </row>
    <row r="784" spans="1:4">
      <c r="A784" s="1071">
        <v>783</v>
      </c>
      <c r="B784" t="s">
        <v>2297</v>
      </c>
      <c r="C784" t="s">
        <v>2307</v>
      </c>
      <c r="D784" t="s">
        <v>2308</v>
      </c>
    </row>
    <row r="785" spans="1:4">
      <c r="A785" s="1071">
        <v>784</v>
      </c>
      <c r="B785" t="s">
        <v>2297</v>
      </c>
      <c r="C785" t="s">
        <v>2309</v>
      </c>
      <c r="D785" t="s">
        <v>2310</v>
      </c>
    </row>
    <row r="786" spans="1:4">
      <c r="A786" s="1071">
        <v>785</v>
      </c>
      <c r="B786" t="s">
        <v>2297</v>
      </c>
      <c r="C786" t="s">
        <v>2311</v>
      </c>
      <c r="D786" t="s">
        <v>2312</v>
      </c>
    </row>
    <row r="787" spans="1:4">
      <c r="A787" s="1071">
        <v>786</v>
      </c>
      <c r="B787" t="s">
        <v>2297</v>
      </c>
      <c r="C787" t="s">
        <v>2313</v>
      </c>
      <c r="D787" t="s">
        <v>2314</v>
      </c>
    </row>
    <row r="788" spans="1:4">
      <c r="A788" s="1071">
        <v>787</v>
      </c>
      <c r="B788" t="s">
        <v>2297</v>
      </c>
      <c r="C788" t="s">
        <v>2315</v>
      </c>
      <c r="D788" t="s">
        <v>2316</v>
      </c>
    </row>
    <row r="789" spans="1:4">
      <c r="A789" s="1071">
        <v>788</v>
      </c>
      <c r="B789" t="s">
        <v>2297</v>
      </c>
      <c r="C789" t="s">
        <v>2317</v>
      </c>
      <c r="D789" t="s">
        <v>2318</v>
      </c>
    </row>
    <row r="790" spans="1:4">
      <c r="A790" s="1071">
        <v>789</v>
      </c>
      <c r="B790" t="s">
        <v>2297</v>
      </c>
      <c r="C790" t="s">
        <v>2319</v>
      </c>
      <c r="D790" t="s">
        <v>2320</v>
      </c>
    </row>
    <row r="791" spans="1:4">
      <c r="A791" s="1071">
        <v>790</v>
      </c>
      <c r="B791" t="s">
        <v>2297</v>
      </c>
      <c r="C791" t="s">
        <v>2321</v>
      </c>
      <c r="D791" t="s">
        <v>2322</v>
      </c>
    </row>
    <row r="792" spans="1:4">
      <c r="A792" s="1071">
        <v>791</v>
      </c>
      <c r="B792" t="s">
        <v>2297</v>
      </c>
      <c r="C792" t="s">
        <v>2323</v>
      </c>
      <c r="D792" t="s">
        <v>2324</v>
      </c>
    </row>
    <row r="793" spans="1:4">
      <c r="A793" s="1071">
        <v>792</v>
      </c>
      <c r="B793" t="s">
        <v>2297</v>
      </c>
      <c r="C793" t="s">
        <v>2297</v>
      </c>
      <c r="D793" t="s">
        <v>2298</v>
      </c>
    </row>
    <row r="794" spans="1:4">
      <c r="A794" s="1071">
        <v>793</v>
      </c>
      <c r="B794" t="s">
        <v>2297</v>
      </c>
      <c r="C794" t="s">
        <v>2325</v>
      </c>
      <c r="D794" t="s">
        <v>2326</v>
      </c>
    </row>
    <row r="795" spans="1:4">
      <c r="A795" s="1071">
        <v>794</v>
      </c>
      <c r="B795" t="s">
        <v>2297</v>
      </c>
      <c r="C795" t="s">
        <v>2327</v>
      </c>
      <c r="D795" t="s">
        <v>2328</v>
      </c>
    </row>
    <row r="796" spans="1:4">
      <c r="A796" s="1071">
        <v>795</v>
      </c>
      <c r="B796" t="s">
        <v>2297</v>
      </c>
      <c r="C796" t="s">
        <v>2329</v>
      </c>
      <c r="D796" t="s">
        <v>2330</v>
      </c>
    </row>
    <row r="797" spans="1:4">
      <c r="A797" s="1071">
        <v>796</v>
      </c>
      <c r="B797" t="s">
        <v>2297</v>
      </c>
      <c r="C797" t="s">
        <v>2331</v>
      </c>
      <c r="D797" t="s">
        <v>2332</v>
      </c>
    </row>
    <row r="798" spans="1:4">
      <c r="A798" s="1071">
        <v>797</v>
      </c>
      <c r="B798" t="s">
        <v>2297</v>
      </c>
      <c r="C798" t="s">
        <v>2333</v>
      </c>
      <c r="D798" t="s">
        <v>2334</v>
      </c>
    </row>
    <row r="799" spans="1:4">
      <c r="A799" s="1071">
        <v>798</v>
      </c>
      <c r="B799" t="s">
        <v>2297</v>
      </c>
      <c r="C799" t="s">
        <v>2335</v>
      </c>
      <c r="D799" t="s">
        <v>2336</v>
      </c>
    </row>
    <row r="800" spans="1:4">
      <c r="A800" s="1071">
        <v>799</v>
      </c>
      <c r="B800" t="s">
        <v>2297</v>
      </c>
      <c r="C800" t="s">
        <v>2337</v>
      </c>
      <c r="D800" t="s">
        <v>2338</v>
      </c>
    </row>
    <row r="801" spans="1:4">
      <c r="A801" s="1071">
        <v>800</v>
      </c>
      <c r="B801" t="s">
        <v>2339</v>
      </c>
      <c r="C801" t="s">
        <v>2341</v>
      </c>
      <c r="D801" t="s">
        <v>2342</v>
      </c>
    </row>
    <row r="802" spans="1:4">
      <c r="A802" s="1071">
        <v>801</v>
      </c>
      <c r="B802" t="s">
        <v>2339</v>
      </c>
      <c r="C802" t="s">
        <v>1234</v>
      </c>
      <c r="D802" t="s">
        <v>2343</v>
      </c>
    </row>
    <row r="803" spans="1:4">
      <c r="A803" s="1071">
        <v>802</v>
      </c>
      <c r="B803" t="s">
        <v>2339</v>
      </c>
      <c r="C803" t="s">
        <v>1054</v>
      </c>
      <c r="D803" t="s">
        <v>2344</v>
      </c>
    </row>
    <row r="804" spans="1:4">
      <c r="A804" s="1071">
        <v>803</v>
      </c>
      <c r="B804" t="s">
        <v>2339</v>
      </c>
      <c r="C804" t="s">
        <v>2345</v>
      </c>
      <c r="D804" t="s">
        <v>2346</v>
      </c>
    </row>
    <row r="805" spans="1:4">
      <c r="A805" s="1071">
        <v>804</v>
      </c>
      <c r="B805" t="s">
        <v>2339</v>
      </c>
      <c r="C805" t="s">
        <v>2347</v>
      </c>
      <c r="D805" t="s">
        <v>2348</v>
      </c>
    </row>
    <row r="806" spans="1:4">
      <c r="A806" s="1071">
        <v>805</v>
      </c>
      <c r="B806" t="s">
        <v>2339</v>
      </c>
      <c r="C806" t="s">
        <v>2349</v>
      </c>
      <c r="D806" t="s">
        <v>2350</v>
      </c>
    </row>
    <row r="807" spans="1:4">
      <c r="A807" s="1071">
        <v>806</v>
      </c>
      <c r="B807" t="s">
        <v>2339</v>
      </c>
      <c r="C807" t="s">
        <v>2351</v>
      </c>
      <c r="D807" t="s">
        <v>2352</v>
      </c>
    </row>
    <row r="808" spans="1:4">
      <c r="A808" s="1071">
        <v>807</v>
      </c>
      <c r="B808" t="s">
        <v>2339</v>
      </c>
      <c r="C808" t="s">
        <v>2353</v>
      </c>
      <c r="D808" t="s">
        <v>2354</v>
      </c>
    </row>
    <row r="809" spans="1:4">
      <c r="A809" s="1071">
        <v>808</v>
      </c>
      <c r="B809" t="s">
        <v>2339</v>
      </c>
      <c r="C809" t="s">
        <v>2355</v>
      </c>
      <c r="D809" t="s">
        <v>2356</v>
      </c>
    </row>
    <row r="810" spans="1:4">
      <c r="A810" s="1071">
        <v>809</v>
      </c>
      <c r="B810" t="s">
        <v>2339</v>
      </c>
      <c r="C810" t="s">
        <v>2357</v>
      </c>
      <c r="D810" t="s">
        <v>2358</v>
      </c>
    </row>
    <row r="811" spans="1:4">
      <c r="A811" s="1071">
        <v>810</v>
      </c>
      <c r="B811" t="s">
        <v>2339</v>
      </c>
      <c r="C811" t="s">
        <v>2359</v>
      </c>
      <c r="D811" t="s">
        <v>2360</v>
      </c>
    </row>
    <row r="812" spans="1:4">
      <c r="A812" s="1071">
        <v>811</v>
      </c>
      <c r="B812" t="s">
        <v>2339</v>
      </c>
      <c r="C812" t="s">
        <v>2361</v>
      </c>
      <c r="D812" t="s">
        <v>2362</v>
      </c>
    </row>
    <row r="813" spans="1:4">
      <c r="A813" s="1071">
        <v>812</v>
      </c>
      <c r="B813" t="s">
        <v>2339</v>
      </c>
      <c r="C813" t="s">
        <v>2363</v>
      </c>
      <c r="D813" t="s">
        <v>2364</v>
      </c>
    </row>
    <row r="814" spans="1:4">
      <c r="A814" s="1071">
        <v>813</v>
      </c>
      <c r="B814" t="s">
        <v>2339</v>
      </c>
      <c r="C814" t="s">
        <v>2365</v>
      </c>
      <c r="D814" t="s">
        <v>2366</v>
      </c>
    </row>
    <row r="815" spans="1:4">
      <c r="A815" s="1071">
        <v>814</v>
      </c>
      <c r="B815" t="s">
        <v>2339</v>
      </c>
      <c r="C815" t="s">
        <v>2367</v>
      </c>
      <c r="D815" t="s">
        <v>2368</v>
      </c>
    </row>
    <row r="816" spans="1:4">
      <c r="A816" s="1071">
        <v>815</v>
      </c>
      <c r="B816" t="s">
        <v>2339</v>
      </c>
      <c r="C816" t="s">
        <v>2339</v>
      </c>
      <c r="D816" t="s">
        <v>2340</v>
      </c>
    </row>
    <row r="817" spans="1:4">
      <c r="A817" s="1071">
        <v>816</v>
      </c>
      <c r="B817" t="s">
        <v>2339</v>
      </c>
      <c r="C817" t="s">
        <v>2369</v>
      </c>
      <c r="D817" t="s">
        <v>2370</v>
      </c>
    </row>
    <row r="818" spans="1:4">
      <c r="A818" s="1071">
        <v>817</v>
      </c>
      <c r="B818" t="s">
        <v>2339</v>
      </c>
      <c r="C818" t="s">
        <v>2371</v>
      </c>
      <c r="D818" t="s">
        <v>2372</v>
      </c>
    </row>
    <row r="819" spans="1:4">
      <c r="A819" s="1071">
        <v>818</v>
      </c>
      <c r="B819" t="s">
        <v>2339</v>
      </c>
      <c r="C819" t="s">
        <v>2373</v>
      </c>
      <c r="D819" t="s">
        <v>2374</v>
      </c>
    </row>
    <row r="820" spans="1:4">
      <c r="A820" s="1071">
        <v>819</v>
      </c>
      <c r="B820" t="s">
        <v>2339</v>
      </c>
      <c r="C820" t="s">
        <v>2375</v>
      </c>
      <c r="D820" t="s">
        <v>2376</v>
      </c>
    </row>
    <row r="821" spans="1:4">
      <c r="A821" s="1071">
        <v>820</v>
      </c>
      <c r="B821" t="s">
        <v>2339</v>
      </c>
      <c r="C821" t="s">
        <v>2377</v>
      </c>
      <c r="D821" t="s">
        <v>2378</v>
      </c>
    </row>
    <row r="822" spans="1:4">
      <c r="A822" s="1071">
        <v>821</v>
      </c>
      <c r="B822" t="s">
        <v>2339</v>
      </c>
      <c r="C822" t="s">
        <v>2379</v>
      </c>
      <c r="D822" t="s">
        <v>2380</v>
      </c>
    </row>
    <row r="823" spans="1:4">
      <c r="A823" s="1071">
        <v>822</v>
      </c>
      <c r="B823" t="s">
        <v>2339</v>
      </c>
      <c r="C823" t="s">
        <v>2381</v>
      </c>
      <c r="D823" t="s">
        <v>2382</v>
      </c>
    </row>
    <row r="824" spans="1:4">
      <c r="A824" s="1071">
        <v>823</v>
      </c>
      <c r="B824" t="s">
        <v>2339</v>
      </c>
      <c r="C824" t="s">
        <v>2383</v>
      </c>
      <c r="D824" t="s">
        <v>2384</v>
      </c>
    </row>
    <row r="825" spans="1:4">
      <c r="A825" s="1071">
        <v>824</v>
      </c>
      <c r="B825" t="s">
        <v>2385</v>
      </c>
      <c r="C825" t="s">
        <v>2387</v>
      </c>
      <c r="D825" t="s">
        <v>2388</v>
      </c>
    </row>
    <row r="826" spans="1:4">
      <c r="A826" s="1071">
        <v>825</v>
      </c>
      <c r="B826" t="s">
        <v>2385</v>
      </c>
      <c r="C826" t="s">
        <v>2389</v>
      </c>
      <c r="D826" t="s">
        <v>2390</v>
      </c>
    </row>
    <row r="827" spans="1:4">
      <c r="A827" s="1071">
        <v>826</v>
      </c>
      <c r="B827" t="s">
        <v>2385</v>
      </c>
      <c r="C827" t="s">
        <v>2391</v>
      </c>
      <c r="D827" t="s">
        <v>2392</v>
      </c>
    </row>
    <row r="828" spans="1:4">
      <c r="A828" s="1071">
        <v>827</v>
      </c>
      <c r="B828" t="s">
        <v>2385</v>
      </c>
      <c r="C828" t="s">
        <v>2393</v>
      </c>
      <c r="D828" t="s">
        <v>2394</v>
      </c>
    </row>
    <row r="829" spans="1:4">
      <c r="A829" s="1071">
        <v>828</v>
      </c>
      <c r="B829" t="s">
        <v>2385</v>
      </c>
      <c r="C829" t="s">
        <v>2395</v>
      </c>
      <c r="D829" t="s">
        <v>2396</v>
      </c>
    </row>
    <row r="830" spans="1:4">
      <c r="A830" s="1071">
        <v>829</v>
      </c>
      <c r="B830" t="s">
        <v>2385</v>
      </c>
      <c r="C830" t="s">
        <v>2397</v>
      </c>
      <c r="D830" t="s">
        <v>2398</v>
      </c>
    </row>
    <row r="831" spans="1:4">
      <c r="A831" s="1071">
        <v>830</v>
      </c>
      <c r="B831" t="s">
        <v>2385</v>
      </c>
      <c r="C831" t="s">
        <v>2399</v>
      </c>
      <c r="D831" t="s">
        <v>2400</v>
      </c>
    </row>
    <row r="832" spans="1:4">
      <c r="A832" s="1071">
        <v>831</v>
      </c>
      <c r="B832" t="s">
        <v>2385</v>
      </c>
      <c r="C832" t="s">
        <v>2401</v>
      </c>
      <c r="D832" t="s">
        <v>2402</v>
      </c>
    </row>
    <row r="833" spans="1:4">
      <c r="A833" s="1071">
        <v>832</v>
      </c>
      <c r="B833" t="s">
        <v>2385</v>
      </c>
      <c r="C833" t="s">
        <v>2403</v>
      </c>
      <c r="D833" t="s">
        <v>2404</v>
      </c>
    </row>
    <row r="834" spans="1:4">
      <c r="A834" s="1071">
        <v>833</v>
      </c>
      <c r="B834" t="s">
        <v>2385</v>
      </c>
      <c r="C834" t="s">
        <v>1420</v>
      </c>
      <c r="D834" t="s">
        <v>2405</v>
      </c>
    </row>
    <row r="835" spans="1:4">
      <c r="A835" s="1071">
        <v>834</v>
      </c>
      <c r="B835" t="s">
        <v>2385</v>
      </c>
      <c r="C835" t="s">
        <v>1834</v>
      </c>
      <c r="D835" t="s">
        <v>2406</v>
      </c>
    </row>
    <row r="836" spans="1:4">
      <c r="A836" s="1071">
        <v>835</v>
      </c>
      <c r="B836" t="s">
        <v>2385</v>
      </c>
      <c r="C836" t="s">
        <v>2277</v>
      </c>
      <c r="D836" t="s">
        <v>2407</v>
      </c>
    </row>
    <row r="837" spans="1:4">
      <c r="A837" s="1071">
        <v>836</v>
      </c>
      <c r="B837" t="s">
        <v>2385</v>
      </c>
      <c r="C837" t="s">
        <v>2408</v>
      </c>
      <c r="D837" t="s">
        <v>2409</v>
      </c>
    </row>
    <row r="838" spans="1:4">
      <c r="A838" s="1071">
        <v>837</v>
      </c>
      <c r="B838" t="s">
        <v>2385</v>
      </c>
      <c r="C838" t="s">
        <v>2385</v>
      </c>
      <c r="D838" t="s">
        <v>2386</v>
      </c>
    </row>
    <row r="839" spans="1:4">
      <c r="A839" s="1071">
        <v>838</v>
      </c>
      <c r="B839" t="s">
        <v>2385</v>
      </c>
      <c r="C839" t="s">
        <v>2410</v>
      </c>
      <c r="D839" t="s">
        <v>2411</v>
      </c>
    </row>
    <row r="840" spans="1:4">
      <c r="A840" s="1071">
        <v>839</v>
      </c>
      <c r="B840" t="s">
        <v>2385</v>
      </c>
      <c r="C840" t="s">
        <v>2412</v>
      </c>
      <c r="D840" t="s">
        <v>2413</v>
      </c>
    </row>
    <row r="841" spans="1:4">
      <c r="A841" s="1071">
        <v>840</v>
      </c>
      <c r="B841" t="s">
        <v>2385</v>
      </c>
      <c r="C841" t="s">
        <v>2414</v>
      </c>
      <c r="D841" t="s">
        <v>2415</v>
      </c>
    </row>
    <row r="842" spans="1:4">
      <c r="A842" s="1071">
        <v>841</v>
      </c>
      <c r="B842" t="s">
        <v>2385</v>
      </c>
      <c r="C842" t="s">
        <v>2416</v>
      </c>
      <c r="D842" t="s">
        <v>2417</v>
      </c>
    </row>
    <row r="843" spans="1:4">
      <c r="A843" s="1071">
        <v>842</v>
      </c>
      <c r="B843" t="s">
        <v>2418</v>
      </c>
      <c r="C843" t="s">
        <v>2420</v>
      </c>
      <c r="D843" t="s">
        <v>2421</v>
      </c>
    </row>
    <row r="844" spans="1:4">
      <c r="A844" s="1071">
        <v>843</v>
      </c>
      <c r="B844" t="s">
        <v>2418</v>
      </c>
      <c r="C844" t="s">
        <v>2422</v>
      </c>
      <c r="D844" t="s">
        <v>2423</v>
      </c>
    </row>
    <row r="845" spans="1:4">
      <c r="A845" s="1071">
        <v>844</v>
      </c>
      <c r="B845" t="s">
        <v>2418</v>
      </c>
      <c r="C845" t="s">
        <v>1128</v>
      </c>
      <c r="D845" t="s">
        <v>2424</v>
      </c>
    </row>
    <row r="846" spans="1:4">
      <c r="A846" s="1071">
        <v>845</v>
      </c>
      <c r="B846" t="s">
        <v>2418</v>
      </c>
      <c r="C846" t="s">
        <v>2425</v>
      </c>
      <c r="D846" t="s">
        <v>2426</v>
      </c>
    </row>
    <row r="847" spans="1:4">
      <c r="A847" s="1071">
        <v>846</v>
      </c>
      <c r="B847" t="s">
        <v>2418</v>
      </c>
      <c r="C847" t="s">
        <v>2427</v>
      </c>
      <c r="D847" t="s">
        <v>2428</v>
      </c>
    </row>
    <row r="848" spans="1:4">
      <c r="A848" s="1071">
        <v>847</v>
      </c>
      <c r="B848" t="s">
        <v>2418</v>
      </c>
      <c r="C848" t="s">
        <v>2429</v>
      </c>
      <c r="D848" t="s">
        <v>2430</v>
      </c>
    </row>
    <row r="849" spans="1:4">
      <c r="A849" s="1071">
        <v>848</v>
      </c>
      <c r="B849" t="s">
        <v>2418</v>
      </c>
      <c r="C849" t="s">
        <v>2431</v>
      </c>
      <c r="D849" t="s">
        <v>2432</v>
      </c>
    </row>
    <row r="850" spans="1:4">
      <c r="A850" s="1071">
        <v>849</v>
      </c>
      <c r="B850" t="s">
        <v>2418</v>
      </c>
      <c r="C850" t="s">
        <v>2433</v>
      </c>
      <c r="D850" t="s">
        <v>2434</v>
      </c>
    </row>
    <row r="851" spans="1:4">
      <c r="A851" s="1071">
        <v>850</v>
      </c>
      <c r="B851" t="s">
        <v>2418</v>
      </c>
      <c r="C851" t="s">
        <v>2435</v>
      </c>
      <c r="D851" t="s">
        <v>2436</v>
      </c>
    </row>
    <row r="852" spans="1:4">
      <c r="A852" s="1071">
        <v>851</v>
      </c>
      <c r="B852" t="s">
        <v>2418</v>
      </c>
      <c r="C852" t="s">
        <v>2437</v>
      </c>
      <c r="D852" t="s">
        <v>2438</v>
      </c>
    </row>
    <row r="853" spans="1:4">
      <c r="A853" s="1071">
        <v>852</v>
      </c>
      <c r="B853" t="s">
        <v>2418</v>
      </c>
      <c r="C853" t="s">
        <v>2439</v>
      </c>
      <c r="D853" t="s">
        <v>2440</v>
      </c>
    </row>
    <row r="854" spans="1:4">
      <c r="A854" s="1071">
        <v>853</v>
      </c>
      <c r="B854" t="s">
        <v>2418</v>
      </c>
      <c r="C854" t="s">
        <v>2441</v>
      </c>
      <c r="D854" t="s">
        <v>2442</v>
      </c>
    </row>
    <row r="855" spans="1:4">
      <c r="A855" s="1071">
        <v>854</v>
      </c>
      <c r="B855" t="s">
        <v>2418</v>
      </c>
      <c r="C855" t="s">
        <v>2443</v>
      </c>
      <c r="D855" t="s">
        <v>2444</v>
      </c>
    </row>
    <row r="856" spans="1:4">
      <c r="A856" s="1071">
        <v>855</v>
      </c>
      <c r="B856" t="s">
        <v>2418</v>
      </c>
      <c r="C856" t="s">
        <v>2445</v>
      </c>
      <c r="D856" t="s">
        <v>2446</v>
      </c>
    </row>
    <row r="857" spans="1:4">
      <c r="A857" s="1071">
        <v>856</v>
      </c>
      <c r="B857" t="s">
        <v>2418</v>
      </c>
      <c r="C857" t="s">
        <v>2447</v>
      </c>
      <c r="D857" t="s">
        <v>2448</v>
      </c>
    </row>
    <row r="858" spans="1:4">
      <c r="A858" s="1071">
        <v>857</v>
      </c>
      <c r="B858" t="s">
        <v>2418</v>
      </c>
      <c r="C858" t="s">
        <v>2449</v>
      </c>
      <c r="D858" t="s">
        <v>2450</v>
      </c>
    </row>
    <row r="859" spans="1:4">
      <c r="A859" s="1071">
        <v>858</v>
      </c>
      <c r="B859" t="s">
        <v>2418</v>
      </c>
      <c r="C859" t="s">
        <v>2451</v>
      </c>
      <c r="D859" t="s">
        <v>2452</v>
      </c>
    </row>
    <row r="860" spans="1:4">
      <c r="A860" s="1071">
        <v>859</v>
      </c>
      <c r="B860" t="s">
        <v>2418</v>
      </c>
      <c r="C860" t="s">
        <v>1832</v>
      </c>
      <c r="D860" t="s">
        <v>2453</v>
      </c>
    </row>
    <row r="861" spans="1:4">
      <c r="A861" s="1071">
        <v>860</v>
      </c>
      <c r="B861" t="s">
        <v>2418</v>
      </c>
      <c r="C861" t="s">
        <v>2454</v>
      </c>
      <c r="D861" t="s">
        <v>2455</v>
      </c>
    </row>
    <row r="862" spans="1:4">
      <c r="A862" s="1071">
        <v>861</v>
      </c>
      <c r="B862" t="s">
        <v>2418</v>
      </c>
      <c r="C862" t="s">
        <v>2418</v>
      </c>
      <c r="D862" t="s">
        <v>2419</v>
      </c>
    </row>
    <row r="863" spans="1:4">
      <c r="A863" s="1071">
        <v>862</v>
      </c>
      <c r="B863" t="s">
        <v>2418</v>
      </c>
      <c r="C863" t="s">
        <v>2456</v>
      </c>
      <c r="D863" t="s">
        <v>2457</v>
      </c>
    </row>
    <row r="864" spans="1:4">
      <c r="A864" s="1071">
        <v>863</v>
      </c>
      <c r="B864" t="s">
        <v>2418</v>
      </c>
      <c r="C864" t="s">
        <v>1695</v>
      </c>
      <c r="D864" t="s">
        <v>2458</v>
      </c>
    </row>
    <row r="865" spans="1:4">
      <c r="A865" s="1071">
        <v>864</v>
      </c>
      <c r="B865" t="s">
        <v>2459</v>
      </c>
      <c r="C865" t="s">
        <v>2461</v>
      </c>
      <c r="D865" t="s">
        <v>2462</v>
      </c>
    </row>
    <row r="866" spans="1:4">
      <c r="A866" s="1071">
        <v>865</v>
      </c>
      <c r="B866" t="s">
        <v>2459</v>
      </c>
      <c r="C866" t="s">
        <v>2463</v>
      </c>
      <c r="D866" t="s">
        <v>2464</v>
      </c>
    </row>
    <row r="867" spans="1:4">
      <c r="A867" s="1071">
        <v>866</v>
      </c>
      <c r="B867" t="s">
        <v>2459</v>
      </c>
      <c r="C867" t="s">
        <v>2465</v>
      </c>
      <c r="D867" t="s">
        <v>2466</v>
      </c>
    </row>
    <row r="868" spans="1:4">
      <c r="A868" s="1071">
        <v>867</v>
      </c>
      <c r="B868" t="s">
        <v>2459</v>
      </c>
      <c r="C868" t="s">
        <v>2467</v>
      </c>
      <c r="D868" t="s">
        <v>2468</v>
      </c>
    </row>
    <row r="869" spans="1:4">
      <c r="A869" s="1071">
        <v>868</v>
      </c>
      <c r="B869" t="s">
        <v>2459</v>
      </c>
      <c r="C869" t="s">
        <v>2469</v>
      </c>
      <c r="D869" t="s">
        <v>2470</v>
      </c>
    </row>
    <row r="870" spans="1:4">
      <c r="A870" s="1071">
        <v>869</v>
      </c>
      <c r="B870" t="s">
        <v>2459</v>
      </c>
      <c r="C870" t="s">
        <v>2471</v>
      </c>
      <c r="D870" t="s">
        <v>2472</v>
      </c>
    </row>
    <row r="871" spans="1:4">
      <c r="A871" s="1071">
        <v>870</v>
      </c>
      <c r="B871" t="s">
        <v>2459</v>
      </c>
      <c r="C871" t="s">
        <v>2473</v>
      </c>
      <c r="D871" t="s">
        <v>2474</v>
      </c>
    </row>
    <row r="872" spans="1:4">
      <c r="A872" s="1071">
        <v>871</v>
      </c>
      <c r="B872" t="s">
        <v>2459</v>
      </c>
      <c r="C872" t="s">
        <v>2475</v>
      </c>
      <c r="D872" t="s">
        <v>2476</v>
      </c>
    </row>
    <row r="873" spans="1:4">
      <c r="A873" s="1071">
        <v>872</v>
      </c>
      <c r="B873" t="s">
        <v>2459</v>
      </c>
      <c r="C873" t="s">
        <v>2477</v>
      </c>
      <c r="D873" t="s">
        <v>2478</v>
      </c>
    </row>
    <row r="874" spans="1:4">
      <c r="A874" s="1071">
        <v>873</v>
      </c>
      <c r="B874" t="s">
        <v>2459</v>
      </c>
      <c r="C874" t="s">
        <v>2479</v>
      </c>
      <c r="D874" t="s">
        <v>2480</v>
      </c>
    </row>
    <row r="875" spans="1:4">
      <c r="A875" s="1071">
        <v>874</v>
      </c>
      <c r="B875" t="s">
        <v>2459</v>
      </c>
      <c r="C875" t="s">
        <v>2481</v>
      </c>
      <c r="D875" t="s">
        <v>2482</v>
      </c>
    </row>
    <row r="876" spans="1:4">
      <c r="A876" s="1071">
        <v>875</v>
      </c>
      <c r="B876" t="s">
        <v>2459</v>
      </c>
      <c r="C876" t="s">
        <v>2483</v>
      </c>
      <c r="D876" t="s">
        <v>2484</v>
      </c>
    </row>
    <row r="877" spans="1:4">
      <c r="A877" s="1071">
        <v>876</v>
      </c>
      <c r="B877" t="s">
        <v>2459</v>
      </c>
      <c r="C877" t="s">
        <v>2485</v>
      </c>
      <c r="D877" t="s">
        <v>2486</v>
      </c>
    </row>
    <row r="878" spans="1:4">
      <c r="A878" s="1071">
        <v>877</v>
      </c>
      <c r="B878" t="s">
        <v>2459</v>
      </c>
      <c r="C878" t="s">
        <v>2487</v>
      </c>
      <c r="D878" t="s">
        <v>2488</v>
      </c>
    </row>
    <row r="879" spans="1:4">
      <c r="A879" s="1071">
        <v>878</v>
      </c>
      <c r="B879" t="s">
        <v>2459</v>
      </c>
      <c r="C879" t="s">
        <v>2489</v>
      </c>
      <c r="D879" t="s">
        <v>2490</v>
      </c>
    </row>
    <row r="880" spans="1:4">
      <c r="A880" s="1071">
        <v>879</v>
      </c>
      <c r="B880" t="s">
        <v>2459</v>
      </c>
      <c r="C880" t="s">
        <v>2491</v>
      </c>
      <c r="D880" t="s">
        <v>2492</v>
      </c>
    </row>
    <row r="881" spans="1:4">
      <c r="A881" s="1071">
        <v>880</v>
      </c>
      <c r="B881" t="s">
        <v>2459</v>
      </c>
      <c r="C881" t="s">
        <v>1104</v>
      </c>
      <c r="D881" t="s">
        <v>2493</v>
      </c>
    </row>
    <row r="882" spans="1:4">
      <c r="A882" s="1071">
        <v>881</v>
      </c>
      <c r="B882" t="s">
        <v>2459</v>
      </c>
      <c r="C882" t="s">
        <v>2494</v>
      </c>
      <c r="D882" t="s">
        <v>2495</v>
      </c>
    </row>
    <row r="883" spans="1:4">
      <c r="A883" s="1071">
        <v>882</v>
      </c>
      <c r="B883" t="s">
        <v>2459</v>
      </c>
      <c r="C883" t="s">
        <v>2496</v>
      </c>
      <c r="D883" t="s">
        <v>2497</v>
      </c>
    </row>
    <row r="884" spans="1:4">
      <c r="A884" s="1071">
        <v>883</v>
      </c>
      <c r="B884" t="s">
        <v>2459</v>
      </c>
      <c r="C884" t="s">
        <v>2498</v>
      </c>
      <c r="D884" t="s">
        <v>2499</v>
      </c>
    </row>
    <row r="885" spans="1:4">
      <c r="A885" s="1071">
        <v>884</v>
      </c>
      <c r="B885" t="s">
        <v>2459</v>
      </c>
      <c r="C885" t="s">
        <v>2500</v>
      </c>
      <c r="D885" t="s">
        <v>2501</v>
      </c>
    </row>
    <row r="886" spans="1:4">
      <c r="A886" s="1071">
        <v>885</v>
      </c>
      <c r="B886" t="s">
        <v>2459</v>
      </c>
      <c r="C886" t="s">
        <v>2459</v>
      </c>
      <c r="D886" t="s">
        <v>2460</v>
      </c>
    </row>
    <row r="887" spans="1:4">
      <c r="A887" s="1071">
        <v>886</v>
      </c>
      <c r="B887" t="s">
        <v>2459</v>
      </c>
      <c r="C887" t="s">
        <v>2502</v>
      </c>
      <c r="D887" t="s">
        <v>2503</v>
      </c>
    </row>
    <row r="888" spans="1:4">
      <c r="A888" s="1071">
        <v>887</v>
      </c>
      <c r="B888" t="s">
        <v>2459</v>
      </c>
      <c r="C888" t="s">
        <v>2504</v>
      </c>
      <c r="D888" t="s">
        <v>2505</v>
      </c>
    </row>
    <row r="889" spans="1:4">
      <c r="A889" s="1071">
        <v>888</v>
      </c>
      <c r="B889" t="s">
        <v>2506</v>
      </c>
      <c r="C889" t="s">
        <v>2508</v>
      </c>
      <c r="D889" t="s">
        <v>2509</v>
      </c>
    </row>
    <row r="890" spans="1:4">
      <c r="A890" s="1071">
        <v>889</v>
      </c>
      <c r="B890" t="s">
        <v>2506</v>
      </c>
      <c r="C890" t="s">
        <v>2510</v>
      </c>
      <c r="D890" t="s">
        <v>2511</v>
      </c>
    </row>
    <row r="891" spans="1:4">
      <c r="A891" s="1071">
        <v>890</v>
      </c>
      <c r="B891" t="s">
        <v>2506</v>
      </c>
      <c r="C891" t="s">
        <v>2512</v>
      </c>
      <c r="D891" t="s">
        <v>2513</v>
      </c>
    </row>
    <row r="892" spans="1:4">
      <c r="A892" s="1071">
        <v>891</v>
      </c>
      <c r="B892" t="s">
        <v>2506</v>
      </c>
      <c r="C892" t="s">
        <v>2514</v>
      </c>
      <c r="D892" t="s">
        <v>2515</v>
      </c>
    </row>
    <row r="893" spans="1:4">
      <c r="A893" s="1071">
        <v>892</v>
      </c>
      <c r="B893" t="s">
        <v>2506</v>
      </c>
      <c r="C893" t="s">
        <v>2516</v>
      </c>
      <c r="D893" t="s">
        <v>2517</v>
      </c>
    </row>
    <row r="894" spans="1:4">
      <c r="A894" s="1071">
        <v>893</v>
      </c>
      <c r="B894" t="s">
        <v>2506</v>
      </c>
      <c r="C894" t="s">
        <v>2518</v>
      </c>
      <c r="D894" t="s">
        <v>2519</v>
      </c>
    </row>
    <row r="895" spans="1:4">
      <c r="A895" s="1071">
        <v>894</v>
      </c>
      <c r="B895" t="s">
        <v>2506</v>
      </c>
      <c r="C895" t="s">
        <v>2520</v>
      </c>
      <c r="D895" t="s">
        <v>2521</v>
      </c>
    </row>
    <row r="896" spans="1:4">
      <c r="A896" s="1071">
        <v>895</v>
      </c>
      <c r="B896" t="s">
        <v>2506</v>
      </c>
      <c r="C896" t="s">
        <v>2522</v>
      </c>
      <c r="D896" t="s">
        <v>2523</v>
      </c>
    </row>
    <row r="897" spans="1:4">
      <c r="A897" s="1071">
        <v>896</v>
      </c>
      <c r="B897" t="s">
        <v>2506</v>
      </c>
      <c r="C897" t="s">
        <v>2524</v>
      </c>
      <c r="D897" t="s">
        <v>2525</v>
      </c>
    </row>
    <row r="898" spans="1:4">
      <c r="A898" s="1071">
        <v>897</v>
      </c>
      <c r="B898" t="s">
        <v>2506</v>
      </c>
      <c r="C898" t="s">
        <v>2526</v>
      </c>
      <c r="D898" t="s">
        <v>2527</v>
      </c>
    </row>
    <row r="899" spans="1:4">
      <c r="A899" s="1071">
        <v>898</v>
      </c>
      <c r="B899" t="s">
        <v>2506</v>
      </c>
      <c r="C899" t="s">
        <v>2506</v>
      </c>
      <c r="D899" t="s">
        <v>2507</v>
      </c>
    </row>
    <row r="900" spans="1:4">
      <c r="A900" s="1071">
        <v>899</v>
      </c>
      <c r="B900" t="s">
        <v>2506</v>
      </c>
      <c r="C900" t="s">
        <v>2528</v>
      </c>
      <c r="D900" t="s">
        <v>2529</v>
      </c>
    </row>
    <row r="901" spans="1:4">
      <c r="A901" s="1071">
        <v>900</v>
      </c>
      <c r="B901" t="s">
        <v>2506</v>
      </c>
      <c r="C901" t="s">
        <v>2530</v>
      </c>
      <c r="D901" t="s">
        <v>2531</v>
      </c>
    </row>
    <row r="902" spans="1:4">
      <c r="A902" s="1071">
        <v>901</v>
      </c>
      <c r="B902" t="s">
        <v>2506</v>
      </c>
      <c r="C902" t="s">
        <v>2532</v>
      </c>
      <c r="D902" t="s">
        <v>2533</v>
      </c>
    </row>
    <row r="903" spans="1:4">
      <c r="A903" s="1071">
        <v>902</v>
      </c>
      <c r="B903" t="s">
        <v>2534</v>
      </c>
      <c r="C903" t="s">
        <v>2536</v>
      </c>
      <c r="D903" t="s">
        <v>2537</v>
      </c>
    </row>
    <row r="904" spans="1:4">
      <c r="A904" s="1071">
        <v>903</v>
      </c>
      <c r="B904" t="s">
        <v>2534</v>
      </c>
      <c r="C904" t="s">
        <v>2538</v>
      </c>
      <c r="D904" t="s">
        <v>2539</v>
      </c>
    </row>
    <row r="905" spans="1:4">
      <c r="A905" s="1071">
        <v>904</v>
      </c>
      <c r="B905" t="s">
        <v>2534</v>
      </c>
      <c r="C905" t="s">
        <v>2540</v>
      </c>
      <c r="D905" t="s">
        <v>2541</v>
      </c>
    </row>
    <row r="906" spans="1:4">
      <c r="A906" s="1071">
        <v>905</v>
      </c>
      <c r="B906" t="s">
        <v>2534</v>
      </c>
      <c r="C906" t="s">
        <v>2542</v>
      </c>
      <c r="D906" t="s">
        <v>2543</v>
      </c>
    </row>
    <row r="907" spans="1:4">
      <c r="A907" s="1071">
        <v>906</v>
      </c>
      <c r="B907" t="s">
        <v>2534</v>
      </c>
      <c r="C907" t="s">
        <v>2544</v>
      </c>
      <c r="D907" t="s">
        <v>2545</v>
      </c>
    </row>
    <row r="908" spans="1:4">
      <c r="A908" s="1071">
        <v>907</v>
      </c>
      <c r="B908" t="s">
        <v>2534</v>
      </c>
      <c r="C908" t="s">
        <v>2546</v>
      </c>
      <c r="D908" t="s">
        <v>2547</v>
      </c>
    </row>
    <row r="909" spans="1:4">
      <c r="A909" s="1071">
        <v>908</v>
      </c>
      <c r="B909" t="s">
        <v>2534</v>
      </c>
      <c r="C909" t="s">
        <v>2548</v>
      </c>
      <c r="D909" t="s">
        <v>2549</v>
      </c>
    </row>
    <row r="910" spans="1:4">
      <c r="A910" s="1071">
        <v>909</v>
      </c>
      <c r="B910" t="s">
        <v>2534</v>
      </c>
      <c r="C910" t="s">
        <v>2550</v>
      </c>
      <c r="D910" t="s">
        <v>2551</v>
      </c>
    </row>
    <row r="911" spans="1:4">
      <c r="A911" s="1071">
        <v>910</v>
      </c>
      <c r="B911" t="s">
        <v>2534</v>
      </c>
      <c r="C911" t="s">
        <v>2552</v>
      </c>
      <c r="D911" t="s">
        <v>2553</v>
      </c>
    </row>
    <row r="912" spans="1:4">
      <c r="A912" s="1071">
        <v>911</v>
      </c>
      <c r="B912" t="s">
        <v>2534</v>
      </c>
      <c r="C912" t="s">
        <v>1522</v>
      </c>
      <c r="D912" t="s">
        <v>2554</v>
      </c>
    </row>
    <row r="913" spans="1:4">
      <c r="A913" s="1071">
        <v>912</v>
      </c>
      <c r="B913" t="s">
        <v>2534</v>
      </c>
      <c r="C913" t="s">
        <v>2555</v>
      </c>
      <c r="D913" t="s">
        <v>2556</v>
      </c>
    </row>
    <row r="914" spans="1:4">
      <c r="A914" s="1071">
        <v>913</v>
      </c>
      <c r="B914" t="s">
        <v>2534</v>
      </c>
      <c r="C914" t="s">
        <v>2557</v>
      </c>
      <c r="D914" t="s">
        <v>2558</v>
      </c>
    </row>
    <row r="915" spans="1:4">
      <c r="A915" s="1071">
        <v>914</v>
      </c>
      <c r="B915" t="s">
        <v>2534</v>
      </c>
      <c r="C915" t="s">
        <v>2559</v>
      </c>
      <c r="D915" t="s">
        <v>2560</v>
      </c>
    </row>
    <row r="916" spans="1:4">
      <c r="A916" s="1071">
        <v>915</v>
      </c>
      <c r="B916" t="s">
        <v>2534</v>
      </c>
      <c r="C916" t="s">
        <v>2561</v>
      </c>
      <c r="D916" t="s">
        <v>2562</v>
      </c>
    </row>
    <row r="917" spans="1:4">
      <c r="A917" s="1071">
        <v>916</v>
      </c>
      <c r="B917" t="s">
        <v>2534</v>
      </c>
      <c r="C917" t="s">
        <v>2563</v>
      </c>
      <c r="D917" t="s">
        <v>2564</v>
      </c>
    </row>
    <row r="918" spans="1:4">
      <c r="A918" s="1071">
        <v>917</v>
      </c>
      <c r="B918" t="s">
        <v>2534</v>
      </c>
      <c r="C918" t="s">
        <v>2565</v>
      </c>
      <c r="D918" t="s">
        <v>2566</v>
      </c>
    </row>
    <row r="919" spans="1:4">
      <c r="A919" s="1071">
        <v>918</v>
      </c>
      <c r="B919" t="s">
        <v>2534</v>
      </c>
      <c r="C919" t="s">
        <v>2534</v>
      </c>
      <c r="D919" t="s">
        <v>2535</v>
      </c>
    </row>
    <row r="920" spans="1:4">
      <c r="A920" s="1071">
        <v>919</v>
      </c>
      <c r="B920" t="s">
        <v>2534</v>
      </c>
      <c r="C920" t="s">
        <v>1162</v>
      </c>
      <c r="D920" t="s">
        <v>2567</v>
      </c>
    </row>
    <row r="921" spans="1:4">
      <c r="A921" s="1071">
        <v>920</v>
      </c>
      <c r="B921" t="s">
        <v>2534</v>
      </c>
      <c r="C921" t="s">
        <v>2568</v>
      </c>
      <c r="D921" t="s">
        <v>2569</v>
      </c>
    </row>
    <row r="922" spans="1:4">
      <c r="A922" s="1071">
        <v>921</v>
      </c>
      <c r="B922" t="s">
        <v>2570</v>
      </c>
      <c r="C922" t="s">
        <v>2572</v>
      </c>
      <c r="D922" t="s">
        <v>2573</v>
      </c>
    </row>
    <row r="923" spans="1:4">
      <c r="A923" s="1071">
        <v>922</v>
      </c>
      <c r="B923" t="s">
        <v>2570</v>
      </c>
      <c r="C923" t="s">
        <v>2574</v>
      </c>
      <c r="D923" t="s">
        <v>2575</v>
      </c>
    </row>
    <row r="924" spans="1:4">
      <c r="A924" s="1071">
        <v>923</v>
      </c>
      <c r="B924" t="s">
        <v>2570</v>
      </c>
      <c r="C924" t="s">
        <v>2576</v>
      </c>
      <c r="D924" t="s">
        <v>2577</v>
      </c>
    </row>
    <row r="925" spans="1:4">
      <c r="A925" s="1071">
        <v>924</v>
      </c>
      <c r="B925" t="s">
        <v>2570</v>
      </c>
      <c r="C925" t="s">
        <v>2578</v>
      </c>
      <c r="D925" t="s">
        <v>2579</v>
      </c>
    </row>
    <row r="926" spans="1:4">
      <c r="A926" s="1071">
        <v>925</v>
      </c>
      <c r="B926" t="s">
        <v>2570</v>
      </c>
      <c r="C926" t="s">
        <v>2580</v>
      </c>
      <c r="D926" t="s">
        <v>2581</v>
      </c>
    </row>
    <row r="927" spans="1:4">
      <c r="A927" s="1071">
        <v>926</v>
      </c>
      <c r="B927" t="s">
        <v>2570</v>
      </c>
      <c r="C927" t="s">
        <v>2582</v>
      </c>
      <c r="D927" t="s">
        <v>2583</v>
      </c>
    </row>
    <row r="928" spans="1:4">
      <c r="A928" s="1071">
        <v>927</v>
      </c>
      <c r="B928" t="s">
        <v>2570</v>
      </c>
      <c r="C928" t="s">
        <v>2584</v>
      </c>
      <c r="D928" t="s">
        <v>2585</v>
      </c>
    </row>
    <row r="929" spans="1:4">
      <c r="A929" s="1071">
        <v>928</v>
      </c>
      <c r="B929" t="s">
        <v>2570</v>
      </c>
      <c r="C929" t="s">
        <v>2586</v>
      </c>
      <c r="D929" t="s">
        <v>2587</v>
      </c>
    </row>
    <row r="930" spans="1:4">
      <c r="A930" s="1071">
        <v>929</v>
      </c>
      <c r="B930" t="s">
        <v>2570</v>
      </c>
      <c r="C930" t="s">
        <v>2588</v>
      </c>
      <c r="D930" t="s">
        <v>2589</v>
      </c>
    </row>
    <row r="931" spans="1:4">
      <c r="A931" s="1071">
        <v>930</v>
      </c>
      <c r="B931" t="s">
        <v>2570</v>
      </c>
      <c r="C931" t="s">
        <v>2590</v>
      </c>
      <c r="D931" t="s">
        <v>2591</v>
      </c>
    </row>
    <row r="932" spans="1:4">
      <c r="A932" s="1071">
        <v>931</v>
      </c>
      <c r="B932" t="s">
        <v>2570</v>
      </c>
      <c r="C932" t="s">
        <v>2592</v>
      </c>
      <c r="D932" t="s">
        <v>2593</v>
      </c>
    </row>
    <row r="933" spans="1:4">
      <c r="A933" s="1071">
        <v>932</v>
      </c>
      <c r="B933" t="s">
        <v>2570</v>
      </c>
      <c r="C933" t="s">
        <v>2594</v>
      </c>
      <c r="D933" t="s">
        <v>2595</v>
      </c>
    </row>
    <row r="934" spans="1:4">
      <c r="A934" s="1071">
        <v>933</v>
      </c>
      <c r="B934" t="s">
        <v>2570</v>
      </c>
      <c r="C934" t="s">
        <v>2596</v>
      </c>
      <c r="D934" t="s">
        <v>2597</v>
      </c>
    </row>
    <row r="935" spans="1:4">
      <c r="A935" s="1071">
        <v>934</v>
      </c>
      <c r="B935" t="s">
        <v>2570</v>
      </c>
      <c r="C935" t="s">
        <v>2598</v>
      </c>
      <c r="D935" t="s">
        <v>2599</v>
      </c>
    </row>
    <row r="936" spans="1:4">
      <c r="A936" s="1071">
        <v>935</v>
      </c>
      <c r="B936" t="s">
        <v>2570</v>
      </c>
      <c r="C936" t="s">
        <v>2600</v>
      </c>
      <c r="D936" t="s">
        <v>2601</v>
      </c>
    </row>
    <row r="937" spans="1:4">
      <c r="A937" s="1071">
        <v>936</v>
      </c>
      <c r="B937" t="s">
        <v>2570</v>
      </c>
      <c r="C937" t="s">
        <v>2602</v>
      </c>
      <c r="D937" t="s">
        <v>2603</v>
      </c>
    </row>
    <row r="938" spans="1:4">
      <c r="A938" s="1071">
        <v>937</v>
      </c>
      <c r="B938" t="s">
        <v>2570</v>
      </c>
      <c r="C938" t="s">
        <v>2604</v>
      </c>
      <c r="D938" t="s">
        <v>2605</v>
      </c>
    </row>
    <row r="939" spans="1:4">
      <c r="A939" s="1071">
        <v>938</v>
      </c>
      <c r="B939" t="s">
        <v>2570</v>
      </c>
      <c r="C939" t="s">
        <v>2606</v>
      </c>
      <c r="D939" t="s">
        <v>2607</v>
      </c>
    </row>
    <row r="940" spans="1:4">
      <c r="A940" s="1071">
        <v>939</v>
      </c>
      <c r="B940" t="s">
        <v>2570</v>
      </c>
      <c r="C940" t="s">
        <v>2608</v>
      </c>
      <c r="D940" t="s">
        <v>2609</v>
      </c>
    </row>
    <row r="941" spans="1:4">
      <c r="A941" s="1071">
        <v>940</v>
      </c>
      <c r="B941" t="s">
        <v>2570</v>
      </c>
      <c r="C941" t="s">
        <v>2610</v>
      </c>
      <c r="D941" t="s">
        <v>2611</v>
      </c>
    </row>
    <row r="942" spans="1:4">
      <c r="A942" s="1071">
        <v>941</v>
      </c>
      <c r="B942" t="s">
        <v>2570</v>
      </c>
      <c r="C942" t="s">
        <v>2612</v>
      </c>
      <c r="D942" t="s">
        <v>2613</v>
      </c>
    </row>
    <row r="943" spans="1:4">
      <c r="A943" s="1071">
        <v>942</v>
      </c>
      <c r="B943" t="s">
        <v>2570</v>
      </c>
      <c r="C943" t="s">
        <v>2570</v>
      </c>
      <c r="D943" t="s">
        <v>2571</v>
      </c>
    </row>
    <row r="944" spans="1:4">
      <c r="A944" s="1071">
        <v>943</v>
      </c>
      <c r="B944" t="s">
        <v>2570</v>
      </c>
      <c r="C944" t="s">
        <v>2614</v>
      </c>
      <c r="D944" t="s">
        <v>2615</v>
      </c>
    </row>
    <row r="945" spans="1:4">
      <c r="A945" s="1071">
        <v>944</v>
      </c>
      <c r="B945" t="s">
        <v>2570</v>
      </c>
      <c r="C945" t="s">
        <v>2616</v>
      </c>
      <c r="D945" t="s">
        <v>2617</v>
      </c>
    </row>
    <row r="946" spans="1:4">
      <c r="A946" s="1071">
        <v>945</v>
      </c>
      <c r="B946" t="s">
        <v>2570</v>
      </c>
      <c r="C946" t="s">
        <v>2618</v>
      </c>
      <c r="D946" t="s">
        <v>2619</v>
      </c>
    </row>
    <row r="947" spans="1:4">
      <c r="A947" s="1071">
        <v>946</v>
      </c>
      <c r="B947" t="s">
        <v>2620</v>
      </c>
      <c r="C947" t="s">
        <v>2622</v>
      </c>
      <c r="D947" t="s">
        <v>2623</v>
      </c>
    </row>
    <row r="948" spans="1:4">
      <c r="A948" s="1071">
        <v>947</v>
      </c>
      <c r="B948" t="s">
        <v>2620</v>
      </c>
      <c r="C948" t="s">
        <v>1302</v>
      </c>
      <c r="D948" t="s">
        <v>2624</v>
      </c>
    </row>
    <row r="949" spans="1:4">
      <c r="A949" s="1071">
        <v>948</v>
      </c>
      <c r="B949" t="s">
        <v>2620</v>
      </c>
      <c r="C949" t="s">
        <v>2625</v>
      </c>
      <c r="D949" t="s">
        <v>2626</v>
      </c>
    </row>
    <row r="950" spans="1:4">
      <c r="A950" s="1071">
        <v>949</v>
      </c>
      <c r="B950" t="s">
        <v>2620</v>
      </c>
      <c r="C950" t="s">
        <v>2627</v>
      </c>
      <c r="D950" t="s">
        <v>2628</v>
      </c>
    </row>
    <row r="951" spans="1:4">
      <c r="A951" s="1071">
        <v>950</v>
      </c>
      <c r="B951" t="s">
        <v>2620</v>
      </c>
      <c r="C951" t="s">
        <v>2629</v>
      </c>
      <c r="D951" t="s">
        <v>2630</v>
      </c>
    </row>
    <row r="952" spans="1:4">
      <c r="A952" s="1071">
        <v>951</v>
      </c>
      <c r="B952" t="s">
        <v>2620</v>
      </c>
      <c r="C952" t="s">
        <v>2631</v>
      </c>
      <c r="D952" t="s">
        <v>2632</v>
      </c>
    </row>
    <row r="953" spans="1:4">
      <c r="A953" s="1071">
        <v>952</v>
      </c>
      <c r="B953" t="s">
        <v>2620</v>
      </c>
      <c r="C953" t="s">
        <v>2633</v>
      </c>
      <c r="D953" t="s">
        <v>2634</v>
      </c>
    </row>
    <row r="954" spans="1:4">
      <c r="A954" s="1071">
        <v>953</v>
      </c>
      <c r="B954" t="s">
        <v>2620</v>
      </c>
      <c r="C954" t="s">
        <v>2635</v>
      </c>
      <c r="D954" t="s">
        <v>2636</v>
      </c>
    </row>
    <row r="955" spans="1:4">
      <c r="A955" s="1071">
        <v>954</v>
      </c>
      <c r="B955" t="s">
        <v>2620</v>
      </c>
      <c r="C955" t="s">
        <v>2637</v>
      </c>
      <c r="D955" t="s">
        <v>2638</v>
      </c>
    </row>
    <row r="956" spans="1:4">
      <c r="A956" s="1071">
        <v>955</v>
      </c>
      <c r="B956" t="s">
        <v>2620</v>
      </c>
      <c r="C956" t="s">
        <v>2620</v>
      </c>
      <c r="D956" t="s">
        <v>2621</v>
      </c>
    </row>
    <row r="957" spans="1:4">
      <c r="A957" s="1071">
        <v>956</v>
      </c>
      <c r="B957" t="s">
        <v>2620</v>
      </c>
      <c r="C957" t="s">
        <v>2639</v>
      </c>
      <c r="D957" t="s">
        <v>2640</v>
      </c>
    </row>
    <row r="958" spans="1:4">
      <c r="A958" s="1071">
        <v>957</v>
      </c>
      <c r="B958" t="s">
        <v>2620</v>
      </c>
      <c r="C958" t="s">
        <v>2641</v>
      </c>
      <c r="D958" t="s">
        <v>2642</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3" t="s">
        <v>470</v>
      </c>
      <c r="G2" s="1274"/>
      <c r="H2" s="1275"/>
      <c r="I2" s="609"/>
    </row>
    <row r="3" spans="1:14" ht="3" customHeight="1"/>
    <row r="4" spans="1:14" s="539" customFormat="1" ht="11.25">
      <c r="A4" s="559"/>
      <c r="B4" s="559"/>
      <c r="C4" s="559"/>
      <c r="D4" s="559"/>
      <c r="F4" s="1227" t="s">
        <v>445</v>
      </c>
      <c r="G4" s="1227"/>
      <c r="H4" s="1227"/>
      <c r="I4" s="1276" t="s">
        <v>446</v>
      </c>
      <c r="J4" s="559"/>
      <c r="K4" s="559"/>
      <c r="L4" s="559"/>
      <c r="M4" s="559"/>
      <c r="N4" s="559"/>
    </row>
    <row r="5" spans="1:14" s="539" customFormat="1" ht="11.25" customHeight="1">
      <c r="A5" s="559"/>
      <c r="B5" s="559"/>
      <c r="C5" s="559"/>
      <c r="D5" s="559"/>
      <c r="F5" s="575" t="s">
        <v>91</v>
      </c>
      <c r="G5" s="587" t="s">
        <v>448</v>
      </c>
      <c r="H5" s="574" t="s">
        <v>439</v>
      </c>
      <c r="I5" s="1276"/>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03.11.2022</v>
      </c>
      <c r="I7" s="550" t="s">
        <v>472</v>
      </c>
      <c r="J7" s="584"/>
      <c r="K7" s="559"/>
      <c r="L7" s="559"/>
      <c r="M7" s="559"/>
      <c r="N7" s="559"/>
    </row>
    <row r="8" spans="1:14" s="539" customFormat="1" ht="45">
      <c r="A8" s="1277">
        <v>1</v>
      </c>
      <c r="B8" s="559"/>
      <c r="C8" s="559"/>
      <c r="D8" s="559"/>
      <c r="F8" s="585" t="e">
        <f ca="1">"2." &amp;mergeValue(A8)</f>
        <v>#NAME?</v>
      </c>
      <c r="G8" s="601" t="s">
        <v>473</v>
      </c>
      <c r="H8" s="573"/>
      <c r="I8" s="550" t="s">
        <v>568</v>
      </c>
      <c r="J8" s="584"/>
      <c r="K8" s="559"/>
      <c r="L8" s="559"/>
      <c r="M8" s="559"/>
      <c r="N8" s="559"/>
    </row>
    <row r="9" spans="1:14" s="539" customFormat="1" ht="22.5">
      <c r="A9" s="1277"/>
      <c r="B9" s="559"/>
      <c r="C9" s="559"/>
      <c r="D9" s="559"/>
      <c r="F9" s="585" t="e">
        <f ca="1">"3." &amp;mergeValue(A9)</f>
        <v>#NAME?</v>
      </c>
      <c r="G9" s="601" t="s">
        <v>474</v>
      </c>
      <c r="H9" s="573"/>
      <c r="I9" s="550" t="s">
        <v>566</v>
      </c>
      <c r="J9" s="584"/>
      <c r="K9" s="559"/>
      <c r="L9" s="559"/>
      <c r="M9" s="559"/>
      <c r="N9" s="559"/>
    </row>
    <row r="10" spans="1:14" s="539" customFormat="1" ht="22.5">
      <c r="A10" s="1277"/>
      <c r="B10" s="559"/>
      <c r="C10" s="559"/>
      <c r="D10" s="559"/>
      <c r="F10" s="585" t="e">
        <f ca="1">"4."&amp;mergeValue(A10)</f>
        <v>#NAME?</v>
      </c>
      <c r="G10" s="601" t="s">
        <v>475</v>
      </c>
      <c r="H10" s="574" t="s">
        <v>449</v>
      </c>
      <c r="I10" s="550"/>
      <c r="J10" s="584"/>
      <c r="K10" s="559"/>
      <c r="L10" s="559"/>
      <c r="M10" s="559"/>
      <c r="N10" s="559"/>
    </row>
    <row r="11" spans="1:14" s="539" customFormat="1" ht="18.75">
      <c r="A11" s="1277"/>
      <c r="B11" s="127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row>
    <row r="12" spans="1:14" s="539" customFormat="1" ht="22.5">
      <c r="A12" s="1277"/>
      <c r="B12" s="1277"/>
      <c r="C12" s="1277">
        <v>1</v>
      </c>
      <c r="D12" s="592"/>
      <c r="F12" s="585" t="e">
        <f ca="1">"4."&amp;mergeValue(A12) &amp;"."&amp;mergeValue(B12)&amp;"."&amp;mergeValue(C12)</f>
        <v>#NAME?</v>
      </c>
      <c r="G12" s="591" t="s">
        <v>476</v>
      </c>
      <c r="H12" s="573"/>
      <c r="I12" s="550" t="s">
        <v>479</v>
      </c>
      <c r="J12" s="584"/>
      <c r="K12" s="559"/>
      <c r="L12" s="559"/>
      <c r="M12" s="559"/>
      <c r="N12" s="559"/>
    </row>
    <row r="13" spans="1:14" s="539" customFormat="1" ht="39" customHeight="1">
      <c r="A13" s="1277"/>
      <c r="B13" s="1277"/>
      <c r="C13" s="1277"/>
      <c r="D13" s="592">
        <v>1</v>
      </c>
      <c r="F13" s="585" t="e">
        <f ca="1">"4."&amp;mergeValue(A13) &amp;"."&amp;mergeValue(B13)&amp;"."&amp;mergeValue(C13)&amp;"."&amp;mergeValue(D13)</f>
        <v>#NAME?</v>
      </c>
      <c r="G13" s="602" t="s">
        <v>477</v>
      </c>
      <c r="H13" s="573"/>
      <c r="I13" s="1278" t="s">
        <v>569</v>
      </c>
      <c r="J13" s="584"/>
      <c r="K13" s="559"/>
      <c r="L13" s="559"/>
      <c r="M13" s="559"/>
      <c r="N13" s="559"/>
    </row>
    <row r="14" spans="1:14" s="539" customFormat="1" ht="18.75">
      <c r="A14" s="1277"/>
      <c r="B14" s="1277"/>
      <c r="C14" s="1277"/>
      <c r="D14" s="592"/>
      <c r="F14" s="588"/>
      <c r="G14" s="520" t="s">
        <v>4</v>
      </c>
      <c r="H14" s="593"/>
      <c r="I14" s="1278"/>
      <c r="J14" s="584"/>
      <c r="K14" s="559"/>
      <c r="L14" s="559"/>
      <c r="M14" s="559"/>
      <c r="N14" s="559"/>
    </row>
    <row r="15" spans="1:14" s="539" customFormat="1" ht="18.75">
      <c r="A15" s="1277"/>
      <c r="B15" s="1277"/>
      <c r="C15" s="592"/>
      <c r="D15" s="592"/>
      <c r="F15" s="603"/>
      <c r="G15" s="546" t="s">
        <v>401</v>
      </c>
      <c r="H15" s="604"/>
      <c r="I15" s="605"/>
      <c r="J15" s="584"/>
      <c r="K15" s="559"/>
      <c r="L15" s="559"/>
      <c r="M15" s="559"/>
      <c r="N15" s="559"/>
    </row>
    <row r="16" spans="1:14" s="539" customFormat="1" ht="18.75">
      <c r="A16" s="1277"/>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2" t="s">
        <v>571</v>
      </c>
      <c r="H19" s="1272"/>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294" t="s">
        <v>717</v>
      </c>
      <c r="M5" s="1294"/>
      <c r="N5" s="1294"/>
      <c r="O5" s="1294"/>
      <c r="P5" s="1294"/>
      <c r="Q5" s="1294"/>
      <c r="R5" s="1294"/>
      <c r="S5" s="1294"/>
      <c r="T5" s="1294"/>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28.10.2022</v>
      </c>
      <c r="P8" s="1301"/>
      <c r="Q8" s="1301"/>
      <c r="R8" s="1301"/>
      <c r="S8" s="1301"/>
      <c r="T8" s="1301"/>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№6351/05-02 (Вх.№9729)</v>
      </c>
      <c r="P9" s="1301"/>
      <c r="Q9" s="1301"/>
      <c r="R9" s="1301"/>
      <c r="S9" s="1301"/>
      <c r="T9" s="1301"/>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300"/>
      <c r="P10" s="1300"/>
      <c r="Q10" s="1300"/>
      <c r="R10" s="1300"/>
      <c r="S10" s="1300"/>
      <c r="T10" s="1300"/>
      <c r="U10" s="780"/>
      <c r="V10" s="780"/>
      <c r="X10" s="1121"/>
      <c r="Y10" s="1121"/>
      <c r="Z10" s="1121"/>
      <c r="AA10" s="1121"/>
      <c r="AB10" s="1121"/>
    </row>
    <row r="11" spans="1:28" s="539" customFormat="1" ht="11.25" hidden="1">
      <c r="A11" s="559"/>
      <c r="B11" s="559"/>
      <c r="C11" s="559"/>
      <c r="D11" s="559"/>
      <c r="E11" s="559"/>
      <c r="F11" s="559"/>
      <c r="G11" s="559"/>
      <c r="H11" s="559"/>
      <c r="L11" s="1295"/>
      <c r="M11" s="1295"/>
      <c r="N11" s="536"/>
      <c r="O11" s="551"/>
      <c r="P11" s="551"/>
      <c r="Q11" s="551"/>
      <c r="R11" s="551"/>
      <c r="S11" s="551"/>
      <c r="T11" s="551"/>
      <c r="U11" s="557" t="s">
        <v>371</v>
      </c>
      <c r="X11" s="559"/>
      <c r="Y11" s="559"/>
      <c r="Z11" s="559"/>
      <c r="AA11" s="559"/>
      <c r="AB11" s="559"/>
    </row>
    <row r="12" spans="1:28">
      <c r="J12" s="499"/>
      <c r="K12" s="499"/>
      <c r="L12" s="494"/>
      <c r="M12" s="494"/>
      <c r="N12" s="472"/>
      <c r="O12" s="1302"/>
      <c r="P12" s="1302"/>
      <c r="Q12" s="1302"/>
      <c r="R12" s="1302"/>
      <c r="S12" s="1302"/>
      <c r="T12" s="1302"/>
      <c r="U12" s="1302"/>
    </row>
    <row r="13" spans="1:28">
      <c r="J13" s="499"/>
      <c r="K13" s="499"/>
      <c r="L13" s="1227" t="s">
        <v>445</v>
      </c>
      <c r="M13" s="1227"/>
      <c r="N13" s="1227"/>
      <c r="O13" s="1227"/>
      <c r="P13" s="1227"/>
      <c r="Q13" s="1227"/>
      <c r="R13" s="1227"/>
      <c r="S13" s="1227"/>
      <c r="T13" s="1227"/>
      <c r="U13" s="1227"/>
      <c r="V13" s="1227"/>
      <c r="W13" s="1227" t="s">
        <v>446</v>
      </c>
    </row>
    <row r="14" spans="1:28" ht="14.25" customHeight="1">
      <c r="J14" s="499"/>
      <c r="K14" s="499"/>
      <c r="L14" s="1308" t="s">
        <v>91</v>
      </c>
      <c r="M14" s="1308" t="s">
        <v>602</v>
      </c>
      <c r="N14" s="630"/>
      <c r="O14" s="1309" t="s">
        <v>604</v>
      </c>
      <c r="P14" s="1310"/>
      <c r="Q14" s="1310"/>
      <c r="R14" s="1310"/>
      <c r="S14" s="1310"/>
      <c r="T14" s="1311"/>
      <c r="U14" s="1291" t="s">
        <v>339</v>
      </c>
      <c r="V14" s="1305" t="s">
        <v>274</v>
      </c>
      <c r="W14" s="1227"/>
    </row>
    <row r="15" spans="1:28" ht="14.25" customHeight="1">
      <c r="J15" s="499"/>
      <c r="K15" s="499"/>
      <c r="L15" s="1308"/>
      <c r="M15" s="1308"/>
      <c r="N15" s="631"/>
      <c r="O15" s="1314" t="s">
        <v>578</v>
      </c>
      <c r="P15" s="1312" t="s">
        <v>270</v>
      </c>
      <c r="Q15" s="1313"/>
      <c r="R15" s="1288" t="s">
        <v>615</v>
      </c>
      <c r="S15" s="1289"/>
      <c r="T15" s="1290"/>
      <c r="U15" s="1292"/>
      <c r="V15" s="1306"/>
      <c r="W15" s="1227"/>
    </row>
    <row r="16" spans="1:28" ht="33.75" customHeight="1">
      <c r="J16" s="499"/>
      <c r="K16" s="499"/>
      <c r="L16" s="1308"/>
      <c r="M16" s="1308"/>
      <c r="N16" s="632"/>
      <c r="O16" s="1315"/>
      <c r="P16" s="505" t="s">
        <v>579</v>
      </c>
      <c r="Q16" s="505" t="s">
        <v>6</v>
      </c>
      <c r="R16" s="506" t="s">
        <v>273</v>
      </c>
      <c r="S16" s="1303" t="s">
        <v>272</v>
      </c>
      <c r="T16" s="1304"/>
      <c r="U16" s="1293"/>
      <c r="V16" s="1307"/>
      <c r="W16" s="1227"/>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296">
        <f ca="1">OFFSET(S17,0,-1)+1</f>
        <v>7</v>
      </c>
      <c r="T17" s="1296"/>
      <c r="U17" s="617">
        <f ca="1">OFFSET(U17,0,-2)+1</f>
        <v>8</v>
      </c>
      <c r="V17" s="618">
        <f ca="1">OFFSET(V17,0,-1)</f>
        <v>8</v>
      </c>
      <c r="W17" s="617">
        <f ca="1">OFFSET(W17,0,-1)+1</f>
        <v>9</v>
      </c>
    </row>
    <row r="18" spans="1:28" ht="22.5">
      <c r="A18" s="1279">
        <v>1</v>
      </c>
      <c r="B18" s="795"/>
      <c r="C18" s="795"/>
      <c r="D18" s="795"/>
      <c r="E18" s="796"/>
      <c r="F18" s="797"/>
      <c r="G18" s="797"/>
      <c r="H18" s="797"/>
      <c r="I18" s="798"/>
      <c r="J18" s="793"/>
      <c r="K18" s="800"/>
      <c r="L18" s="562" t="e">
        <f ca="1">mergeValue(A18)</f>
        <v>#NAME?</v>
      </c>
      <c r="M18" s="610" t="s">
        <v>19</v>
      </c>
      <c r="N18" s="615"/>
      <c r="O18" s="1280"/>
      <c r="P18" s="1280"/>
      <c r="Q18" s="1280"/>
      <c r="R18" s="1280"/>
      <c r="S18" s="1280"/>
      <c r="T18" s="1280"/>
      <c r="U18" s="1280"/>
      <c r="V18" s="1280"/>
      <c r="W18" s="599" t="s">
        <v>718</v>
      </c>
      <c r="Y18" s="558"/>
      <c r="Z18" s="558" t="str">
        <f t="shared" ref="Z18:Z31" si="0">IF(M18="","",M18 )</f>
        <v>Наименование тарифа</v>
      </c>
      <c r="AA18" s="558"/>
      <c r="AB18" s="558"/>
    </row>
    <row r="19" spans="1:28" ht="22.5">
      <c r="A19" s="1279"/>
      <c r="B19" s="1279">
        <v>1</v>
      </c>
      <c r="C19" s="795"/>
      <c r="D19" s="795"/>
      <c r="E19" s="797"/>
      <c r="F19" s="797"/>
      <c r="G19" s="797"/>
      <c r="H19" s="797"/>
      <c r="I19" s="792"/>
      <c r="J19" s="791"/>
      <c r="K19" s="794"/>
      <c r="L19" s="562" t="e">
        <f ca="1">mergeValue(A19) &amp;"."&amp; mergeValue(B19)</f>
        <v>#NAME?</v>
      </c>
      <c r="M19" s="516" t="s">
        <v>15</v>
      </c>
      <c r="N19" s="615"/>
      <c r="O19" s="1280"/>
      <c r="P19" s="1280"/>
      <c r="Q19" s="1280"/>
      <c r="R19" s="1280"/>
      <c r="S19" s="1280"/>
      <c r="T19" s="1280"/>
      <c r="U19" s="1280"/>
      <c r="V19" s="1280"/>
      <c r="W19" s="599" t="s">
        <v>459</v>
      </c>
      <c r="Y19" s="558"/>
      <c r="Z19" s="558" t="str">
        <f t="shared" si="0"/>
        <v>Территория действия тарифа</v>
      </c>
      <c r="AA19" s="558"/>
      <c r="AB19" s="558"/>
    </row>
    <row r="20" spans="1:28" ht="22.5">
      <c r="A20" s="1279"/>
      <c r="B20" s="1279"/>
      <c r="C20" s="1279">
        <v>1</v>
      </c>
      <c r="D20" s="795"/>
      <c r="E20" s="797"/>
      <c r="F20" s="797"/>
      <c r="G20" s="797"/>
      <c r="H20" s="797"/>
      <c r="I20" s="799"/>
      <c r="J20" s="791"/>
      <c r="K20" s="794"/>
      <c r="L20" s="562" t="e">
        <f ca="1">mergeValue(A20) &amp;"."&amp; mergeValue(B20)&amp;"."&amp; mergeValue(C20)</f>
        <v>#NAME?</v>
      </c>
      <c r="M20" s="517" t="s">
        <v>7</v>
      </c>
      <c r="N20" s="615"/>
      <c r="O20" s="1280"/>
      <c r="P20" s="1280"/>
      <c r="Q20" s="1280"/>
      <c r="R20" s="1280"/>
      <c r="S20" s="1280"/>
      <c r="T20" s="1280"/>
      <c r="U20" s="1280"/>
      <c r="V20" s="1280"/>
      <c r="W20" s="599" t="s">
        <v>600</v>
      </c>
      <c r="Y20" s="558"/>
      <c r="Z20" s="558" t="str">
        <f t="shared" si="0"/>
        <v xml:space="preserve">Наименование системы теплоснабжения </v>
      </c>
      <c r="AA20" s="558"/>
      <c r="AB20" s="558"/>
    </row>
    <row r="21" spans="1:28" ht="22.5">
      <c r="A21" s="1279"/>
      <c r="B21" s="1279"/>
      <c r="C21" s="1279"/>
      <c r="D21" s="1279">
        <v>1</v>
      </c>
      <c r="E21" s="797"/>
      <c r="F21" s="797"/>
      <c r="G21" s="797"/>
      <c r="H21" s="797"/>
      <c r="I21" s="799"/>
      <c r="J21" s="791"/>
      <c r="K21" s="794"/>
      <c r="L21" s="562" t="e">
        <f ca="1">mergeValue(A21) &amp;"."&amp; mergeValue(B21)&amp;"."&amp; mergeValue(C21)&amp;"."&amp; mergeValue(D21)</f>
        <v>#NAME?</v>
      </c>
      <c r="M21" s="518" t="s">
        <v>21</v>
      </c>
      <c r="N21" s="615"/>
      <c r="O21" s="1280"/>
      <c r="P21" s="1280"/>
      <c r="Q21" s="1280"/>
      <c r="R21" s="1280"/>
      <c r="S21" s="1280"/>
      <c r="T21" s="1280"/>
      <c r="U21" s="1280"/>
      <c r="V21" s="1280"/>
      <c r="W21" s="599" t="s">
        <v>601</v>
      </c>
      <c r="Y21" s="558"/>
      <c r="Z21" s="558" t="str">
        <f t="shared" si="0"/>
        <v xml:space="preserve">Источник тепловой энергии  </v>
      </c>
      <c r="AA21" s="558"/>
      <c r="AB21" s="558"/>
    </row>
    <row r="22" spans="1:28" ht="78.75">
      <c r="A22" s="1279"/>
      <c r="B22" s="1279"/>
      <c r="C22" s="1279"/>
      <c r="D22" s="1279"/>
      <c r="E22" s="1279">
        <v>1</v>
      </c>
      <c r="F22" s="797"/>
      <c r="G22" s="797"/>
      <c r="H22" s="795">
        <v>1</v>
      </c>
      <c r="I22" s="1279">
        <v>1</v>
      </c>
      <c r="J22" s="797"/>
      <c r="K22" s="802"/>
      <c r="L22" s="562" t="e">
        <f ca="1">mergeValue(A22) &amp;"."&amp; mergeValue(B22)&amp;"."&amp; mergeValue(C22)&amp;"."&amp; mergeValue(D22)&amp;"."&amp; mergeValue(E22)</f>
        <v>#NAME?</v>
      </c>
      <c r="M22" s="524" t="s">
        <v>8</v>
      </c>
      <c r="N22" s="615"/>
      <c r="O22" s="1281"/>
      <c r="P22" s="1281"/>
      <c r="Q22" s="1281"/>
      <c r="R22" s="1281"/>
      <c r="S22" s="1281"/>
      <c r="T22" s="1281"/>
      <c r="U22" s="1281"/>
      <c r="V22" s="1281"/>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279"/>
      <c r="B23" s="1279"/>
      <c r="C23" s="1279"/>
      <c r="D23" s="1279"/>
      <c r="E23" s="1279"/>
      <c r="F23" s="1279">
        <v>1</v>
      </c>
      <c r="G23" s="795"/>
      <c r="H23" s="795"/>
      <c r="I23" s="1279"/>
      <c r="J23" s="1279">
        <v>1</v>
      </c>
      <c r="K23" s="803"/>
      <c r="L23" s="562" t="e">
        <f ca="1">mergeValue(A23) &amp;"."&amp; mergeValue(B23)&amp;"."&amp; mergeValue(C23)&amp;"."&amp; mergeValue(D23)&amp;"."&amp; mergeValue(E23)&amp;"."&amp; mergeValue(F23)</f>
        <v>#NAME?</v>
      </c>
      <c r="M23" s="525" t="s">
        <v>9</v>
      </c>
      <c r="N23" s="615"/>
      <c r="O23" s="1282"/>
      <c r="P23" s="1283"/>
      <c r="Q23" s="1283"/>
      <c r="R23" s="1283"/>
      <c r="S23" s="1283"/>
      <c r="T23" s="1283"/>
      <c r="U23" s="1283"/>
      <c r="V23" s="1284"/>
      <c r="W23" s="599" t="s">
        <v>720</v>
      </c>
      <c r="Y23" s="558"/>
      <c r="Z23" s="558" t="str">
        <f t="shared" si="0"/>
        <v>Группа потребителей</v>
      </c>
      <c r="AA23" s="558"/>
      <c r="AB23" s="558"/>
    </row>
    <row r="24" spans="1:28" ht="122.1" customHeight="1">
      <c r="A24" s="1279"/>
      <c r="B24" s="1279"/>
      <c r="C24" s="1279"/>
      <c r="D24" s="1279"/>
      <c r="E24" s="1279"/>
      <c r="F24" s="1279"/>
      <c r="G24" s="795">
        <v>1</v>
      </c>
      <c r="H24" s="795"/>
      <c r="I24" s="1279"/>
      <c r="J24" s="1279"/>
      <c r="K24" s="803">
        <v>1</v>
      </c>
      <c r="L24" s="562" t="e">
        <f ca="1">mergeValue(A24) &amp;"."&amp; mergeValue(B24)&amp;"."&amp; mergeValue(C24)&amp;"."&amp; mergeValue(D24)&amp;"."&amp; mergeValue(E24)&amp;"."&amp; mergeValue(F24)&amp;"."&amp; mergeValue(G24)</f>
        <v>#NAME?</v>
      </c>
      <c r="M24" s="1088"/>
      <c r="N24" s="615"/>
      <c r="O24" s="532"/>
      <c r="P24" s="532"/>
      <c r="Q24" s="1040"/>
      <c r="R24" s="1285"/>
      <c r="S24" s="1287" t="s">
        <v>83</v>
      </c>
      <c r="T24" s="1286"/>
      <c r="U24" s="1287" t="s">
        <v>84</v>
      </c>
      <c r="V24" s="532"/>
      <c r="W24" s="1297" t="s">
        <v>721</v>
      </c>
      <c r="X24" s="554" t="e">
        <f ca="1">strCheckDate(O25:V25)</f>
        <v>#NAME?</v>
      </c>
      <c r="Y24" s="558"/>
      <c r="Z24" s="558" t="str">
        <f t="shared" si="0"/>
        <v/>
      </c>
      <c r="AA24" s="558"/>
      <c r="AB24" s="558"/>
    </row>
    <row r="25" spans="1:28" ht="11.25" hidden="1">
      <c r="A25" s="1279"/>
      <c r="B25" s="1279"/>
      <c r="C25" s="1279"/>
      <c r="D25" s="1279"/>
      <c r="E25" s="1279"/>
      <c r="F25" s="1279"/>
      <c r="G25" s="795"/>
      <c r="H25" s="795"/>
      <c r="I25" s="1279"/>
      <c r="J25" s="1279"/>
      <c r="K25" s="803"/>
      <c r="L25" s="569"/>
      <c r="M25" s="615"/>
      <c r="N25" s="615"/>
      <c r="O25" s="532"/>
      <c r="P25" s="532"/>
      <c r="Q25" s="553" t="str">
        <f>R24 &amp; "-" &amp; T24</f>
        <v>-</v>
      </c>
      <c r="R25" s="1286"/>
      <c r="S25" s="1287"/>
      <c r="T25" s="1286"/>
      <c r="U25" s="1287"/>
      <c r="V25" s="532"/>
      <c r="W25" s="1298"/>
      <c r="Y25" s="558"/>
      <c r="Z25" s="558" t="str">
        <f t="shared" si="0"/>
        <v/>
      </c>
      <c r="AA25" s="558"/>
      <c r="AB25" s="558"/>
    </row>
    <row r="26" spans="1:28" ht="15" customHeight="1">
      <c r="A26" s="1279"/>
      <c r="B26" s="1279"/>
      <c r="C26" s="1279"/>
      <c r="D26" s="1279"/>
      <c r="E26" s="1279"/>
      <c r="F26" s="1279"/>
      <c r="G26" s="797"/>
      <c r="H26" s="795"/>
      <c r="I26" s="1279"/>
      <c r="J26" s="1279"/>
      <c r="K26" s="802"/>
      <c r="L26" s="508"/>
      <c r="M26" s="527" t="s">
        <v>24</v>
      </c>
      <c r="N26" s="534"/>
      <c r="O26" s="534"/>
      <c r="P26" s="534"/>
      <c r="Q26" s="534"/>
      <c r="R26" s="534"/>
      <c r="S26" s="534"/>
      <c r="T26" s="534"/>
      <c r="U26" s="534"/>
      <c r="V26" s="530"/>
      <c r="W26" s="1299"/>
      <c r="Y26" s="558"/>
      <c r="Z26" s="558" t="str">
        <f t="shared" si="0"/>
        <v>Добавить вид теплоносителя (параметры теплоносителя)</v>
      </c>
      <c r="AA26" s="558"/>
      <c r="AB26" s="558"/>
    </row>
    <row r="27" spans="1:28" ht="15" customHeight="1">
      <c r="A27" s="1279"/>
      <c r="B27" s="1279"/>
      <c r="C27" s="1279"/>
      <c r="D27" s="1279"/>
      <c r="E27" s="1279"/>
      <c r="F27" s="797"/>
      <c r="G27" s="797"/>
      <c r="H27" s="795"/>
      <c r="I27" s="1279"/>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79"/>
      <c r="B28" s="1279"/>
      <c r="C28" s="1279"/>
      <c r="D28" s="1279"/>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79"/>
      <c r="B29" s="1279"/>
      <c r="C29" s="1279"/>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79"/>
      <c r="B30" s="1279"/>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79"/>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3" t="s">
        <v>470</v>
      </c>
      <c r="G2" s="1274"/>
      <c r="H2" s="1275"/>
      <c r="I2" s="407"/>
    </row>
    <row r="3" spans="1:20" ht="3" customHeight="1"/>
    <row r="4" spans="1:20" s="182" customFormat="1" ht="11.25">
      <c r="A4" s="206"/>
      <c r="B4" s="206"/>
      <c r="C4" s="206"/>
      <c r="D4" s="206"/>
      <c r="F4" s="1227" t="s">
        <v>445</v>
      </c>
      <c r="G4" s="1227"/>
      <c r="H4" s="1227"/>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03.11.2022</v>
      </c>
      <c r="I7" s="188" t="s">
        <v>472</v>
      </c>
      <c r="J7" s="312"/>
      <c r="K7" s="206"/>
      <c r="L7" s="206"/>
      <c r="M7" s="206"/>
      <c r="N7" s="206"/>
      <c r="O7" s="206"/>
      <c r="P7" s="206"/>
      <c r="Q7" s="206"/>
      <c r="R7" s="206"/>
      <c r="S7" s="206"/>
      <c r="T7" s="206"/>
    </row>
    <row r="8" spans="1:20" s="182" customFormat="1" ht="45">
      <c r="A8" s="1277">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77"/>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77"/>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7"/>
      <c r="B12" s="1277"/>
      <c r="C12" s="1277">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77"/>
      <c r="B13" s="1277"/>
      <c r="C13" s="1277"/>
      <c r="D13" s="321">
        <v>1</v>
      </c>
      <c r="F13" s="313" t="e">
        <f ca="1">"4."&amp;mergeValue(A13) &amp;"."&amp;mergeValue(B13)&amp;"."&amp;mergeValue(C13)&amp;"."&amp;mergeValue(D13)</f>
        <v>#NAME?</v>
      </c>
      <c r="G13" s="392" t="s">
        <v>477</v>
      </c>
      <c r="H13" s="297"/>
      <c r="I13" s="1278" t="s">
        <v>569</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93"/>
      <c r="G15" s="187" t="s">
        <v>401</v>
      </c>
      <c r="H15" s="394"/>
      <c r="I15" s="395"/>
      <c r="J15" s="312"/>
      <c r="K15" s="206"/>
      <c r="L15" s="206"/>
      <c r="M15" s="206"/>
      <c r="N15" s="206"/>
      <c r="O15" s="206"/>
      <c r="P15" s="206"/>
      <c r="Q15" s="206"/>
      <c r="R15" s="206"/>
      <c r="S15" s="206"/>
      <c r="T15" s="206"/>
    </row>
    <row r="16" spans="1:20" s="182" customFormat="1" ht="18.75">
      <c r="A16" s="1277"/>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822</vt:i4>
      </vt:variant>
    </vt:vector>
  </HeadingPairs>
  <TitlesOfParts>
    <vt:vector size="834"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4.9</vt:lpstr>
      <vt:lpstr>Форма 4.9</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Шилов Артур Сергеевич</cp:lastModifiedBy>
  <cp:lastPrinted>2013-08-29T08:11:20Z</cp:lastPrinted>
  <dcterms:created xsi:type="dcterms:W3CDTF">2004-05-21T07:18:45Z</dcterms:created>
  <dcterms:modified xsi:type="dcterms:W3CDTF">2022-11-09T12:51:04Z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