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shilov\Desktop\на сайт раскрытие информации\2. Информаци о предложении об установлении тарифов\2021\"/>
    </mc:Choice>
  </mc:AlternateContent>
  <bookViews>
    <workbookView xWindow="0" yWindow="0" windowWidth="22275" windowHeight="13290" tabRatio="903" firstSheet="20" activeTab="3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r:id="rId9"/>
    <sheet name="Форма 4.10.2 | Т-ТЭ | ТСО" sheetId="625"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r:id="rId17"/>
    <sheet name="Форма 4.10.2 | Резерв мощности" sheetId="631" r:id="rId18"/>
    <sheet name="Форма 1.0.1 | Т-ТН" sheetId="637" state="veryHidden" r:id="rId19"/>
    <sheet name="Форма 4.10.3 | Т-ТН" sheetId="627" state="veryHidden" r:id="rId20"/>
    <sheet name="Форма 1.0.1 | Т-передача ТЭ" sheetId="638" r:id="rId21"/>
    <sheet name="Форма 4.10.3 | Т-передача ТЭ" sheetId="629" r:id="rId22"/>
    <sheet name="Форма 1.0.1 | Т-передача ТН" sheetId="639" r:id="rId23"/>
    <sheet name="Форма 4.10.3 | Т-передача ТН" sheetId="630"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тарифов'!$F$20:$F$41</definedName>
    <definedName name="add_CS_List05_1">'Форма 1.0.1 | Т-ТЭ | &gt;=25МВт'!$G$17</definedName>
    <definedName name="add_CS_List05_10">'Форма 1.0.1 | Т-подкл'!$G$17</definedName>
    <definedName name="add_CS_List05_13">'Форма 1.0.1 | Т-ТЭ | потр'!$G$17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тарифов'!$E$20:$W$41</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ТСО'!$M$18:$AD$28</definedName>
    <definedName name="checkCell_List06_2_double_date">'Форма 4.10.2 | Т-ТЭ | ТСО'!$AE$18:$AE$28</definedName>
    <definedName name="checkCell_List06_2_unique_t">'Форма 4.10.2 | Т-ТЭ | ТСО'!$M$18:$M$28</definedName>
    <definedName name="checkCell_List06_2_unique_t1">'Форма 4.10.2 | Т-ТЭ | ТСО'!$AF$18:$AF$28</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ТЭ'!$M$18:$AD$28</definedName>
    <definedName name="checkCell_List06_6_double_date">'Форма 4.10.3 | Т-передача ТЭ'!$AE$18:$AE$28</definedName>
    <definedName name="checkCell_List06_6_unique_t">'Форма 4.10.3 | Т-передача ТЭ'!$M$18:$M$28</definedName>
    <definedName name="checkCell_List06_6_unique_t1">'Форма 4.10.3 | Т-передача ТЭ'!$AF$18:$AF$29</definedName>
    <definedName name="checkCell_List06_7">'Форма 4.10.3 | Т-передача ТН'!$M$18:$AD$28</definedName>
    <definedName name="checkCell_List06_7_double_date">'Форма 4.10.3 | Т-передача ТН'!$AE$18:$AE$28</definedName>
    <definedName name="checkCell_List06_7_unique_t">'Форма 4.10.3 | Т-передача ТН'!$M$18:$M$28</definedName>
    <definedName name="checkCell_List06_7_unique_t1">'Форма 4.10.3 | Т-передача ТН'!$AF$18:$AF$28</definedName>
    <definedName name="checkCell_List06_8">'Форма 4.10.2 | Резерв мощности'!$M$18:$W$28</definedName>
    <definedName name="checkCell_List06_8_double_date">'Форма 4.10.2 | Резерв мощности'!$X$18:$X$28</definedName>
    <definedName name="checkCell_List06_8_unique_t">'Форма 4.10.2 | Резерв мощности'!$M$18:$M$28</definedName>
    <definedName name="checkCell_List06_8_unique_t1">'Форма 4.10.2 | Резерв мощности'!$Y$18:$Y$29</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4.9'!$F$7:$I$31</definedName>
    <definedName name="checkCells_List05_13">'Форма 1.0.1 | Т-ТЭ | потр'!$F$7:$I$17</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ТН'!$F$7:$I$13</definedName>
    <definedName name="checkCells_List05_8">'Форма 1.0.1 | Резерв мощности'!$F$7:$I$13</definedName>
    <definedName name="checkCells_List05_9">'Форма 1.0.1 | Т-подкл(инд)'!$F$7:$I$17</definedName>
    <definedName name="checkCells_List14_1">'Форма 4.10.1'!$D$14:$L$77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et_union_hor!$O$49:$AC$54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et_union_hor!$O$125:$AC$130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et_union_hor!$O$143:$AC$148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et_union_hor!$AC$49:$AC$62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et_union_hor!$AC$125:$AC$138</definedName>
    <definedName name="et_pIns_List06_7_Period">et_union_hor!$AC$143:$AC$156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тарифов'!$K$20:$K$41</definedName>
    <definedName name="flagSource">'Перечень тарифов'!$S$20:$S$41</definedName>
    <definedName name="flagST">'Перечень тарифов'!$O$20:$O$41</definedName>
    <definedName name="flagTN">'Форма 4.10.5 | Т-подкл'!$N$18:$N$31</definedName>
    <definedName name="flagTS">'Форма 4.10.5 | Т-подкл'!$R$18:$R$31</definedName>
    <definedName name="flagTwoTariff">'Перечень тарифов'!$G$20:$G$41</definedName>
    <definedName name="flagUsedTer_List01">Территории!$P$11:$P$15</definedName>
    <definedName name="group_rates">'Перечень тарифов'!$E$20:$E$41</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тарифов'!$A$20:$A$41</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TEHSHEET!$AQ$2:$AQ$7</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ТСО'!$O$18:$O$28</definedName>
    <definedName name="List06_2_MC2">'Форма 4.10.2 | Т-ТЭ | ТСО'!$AC$18:$AC$28</definedName>
    <definedName name="List06_2_note">'Форма 4.10.2 | Т-ТЭ | ТСО'!$AD$18:$AD$28</definedName>
    <definedName name="List06_2_Period">'Форма 4.10.2 | Т-ТЭ | ТСО'!$O$18:$U$28</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ТЭ'!$O$18:$O$28</definedName>
    <definedName name="List06_6_MC2">'Форма 4.10.3 | Т-передача ТЭ'!$AC$18:$AC$28</definedName>
    <definedName name="List06_6_note">'Форма 4.10.3 | Т-передача ТЭ'!$AD$18:$AD$28</definedName>
    <definedName name="List06_6_Period">'Форма 4.10.3 | Т-передача ТЭ'!$O$18:$U$28</definedName>
    <definedName name="List06_7_DP">'Форма 4.10.3 | Т-передача ТН'!$11:$11</definedName>
    <definedName name="List06_7_MC">'Форма 4.10.3 | Т-передача ТН'!$O$18:$O$28</definedName>
    <definedName name="List06_7_MC2">'Форма 4.10.3 | Т-передача ТН'!$AC$18:$AC$28</definedName>
    <definedName name="List06_7_note">'Форма 4.10.3 | Т-передача ТН'!$AD$18:$AD$28</definedName>
    <definedName name="List06_7_Period">'Форма 4.10.3 | Т-передача ТН'!$O$18:$U$28</definedName>
    <definedName name="List06_8_DP">'Форма 4.10.2 | Резерв мощности'!$11:$11</definedName>
    <definedName name="List06_8_MC">'Форма 4.10.2 | Резерв мощности'!$O$18:$O$28</definedName>
    <definedName name="List06_8_MC2">'Форма 4.10.2 | Резерв мощности'!$V$18:$V$28</definedName>
    <definedName name="List06_8_note">'Форма 4.10.2 | Резерв мощности'!$W$18:$W$28</definedName>
    <definedName name="List06_8_Period">'Форма 4.10.2 | Резерв мощности'!$O$18:$U$28</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4.10.1'!$H$17:$I$27</definedName>
    <definedName name="List14_1_Date_1">'Форма 4.10.1'!$H$31:$I$77</definedName>
    <definedName name="List14_1_DPR">'Форма 4.10.1'!$K$29</definedName>
    <definedName name="List14_1_flagIPR">'Форма 4.10.1'!$J$15</definedName>
    <definedName name="List14_1_GroundMaterials_1">'Форма 4.10.1'!$K$15:$K$77</definedName>
    <definedName name="List14_1_hypIPR">'Форма 4.10.1'!$K$15</definedName>
    <definedName name="List14_1_method">'Форма 4.10.1'!$J$17:$J$27</definedName>
    <definedName name="List14_1_note">'Форма 4.10.1'!$L$14:$L$77</definedName>
    <definedName name="ListForms">modSheetMain!$A:$A</definedName>
    <definedName name="logical">TEHSHEET!$D$2:$D$3</definedName>
    <definedName name="mo_List01">Территории!$K$11:$K$15</definedName>
    <definedName name="MODesc">'Перечень тарифов'!$N$20:$N$41</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тарифов'!$J$20:$J$41</definedName>
    <definedName name="name_rates_4">TEHSHEET!$AA$2:$AA$3</definedName>
    <definedName name="name_rates_4_filter">TEHSHEET!$AB$2:$AB$3</definedName>
    <definedName name="name_rates_8">TEHSHEET!$AC$2:$AC$4</definedName>
    <definedName name="name_rates_8_filter">TEHSHEET!$AD$2:$AD$3</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тарифов'!$C$20:$C$41</definedName>
    <definedName name="pDel_List02_1">'Перечень тарифов'!$H$20:$H$41</definedName>
    <definedName name="pDel_List02_2">'Перечень тарифов'!$L$20:$L$41</definedName>
    <definedName name="pDel_List02_3">'Перечень тарифов'!$P$20:$P$41</definedName>
    <definedName name="pDel_List02_4">'Перечень тарифов'!$T$20:$T$41</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ТСО'!$K$18:$K$28</definedName>
    <definedName name="pDel_List06_2_2">'Форма 4.10.2 | Т-ТЭ | ТСО'!$J$18:$J$28</definedName>
    <definedName name="pDel_List06_2_3">'Форма 4.10.2 | Т-ТЭ | ТСО'!$I$18:$I$28</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ТЭ'!$K$18:$K$28</definedName>
    <definedName name="pDel_List06_6_2">'Форма 4.10.3 | Т-передача ТЭ'!$J$18:$J$28</definedName>
    <definedName name="pDel_List06_6_3">'Форма 4.10.3 | Т-передача ТЭ'!$I$18:$I$28</definedName>
    <definedName name="pDel_List06_7_1">'Форма 4.10.3 | Т-передача ТН'!$K$18:$K$28</definedName>
    <definedName name="pDel_List06_7_2">'Форма 4.10.3 | Т-передача ТН'!$J$18:$J$28</definedName>
    <definedName name="pDel_List06_7_3">'Форма 4.10.3 | Т-передача ТН'!$I$18:$I$28</definedName>
    <definedName name="pDel_List06_8_1">'Форма 4.10.2 | Резерв мощности'!$K$18:$K$28</definedName>
    <definedName name="pDel_List06_8_2">'Форма 4.10.2 | Резерв мощности'!$J$18:$J$28</definedName>
    <definedName name="pDel_List06_8_3">'Форма 4.10.2 | Резерв мощности'!$I$18:$I$28</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4.10.1'!$C$17:$C$27</definedName>
    <definedName name="pDel_List14_1_1_2">'Форма 4.10.1'!$G$17:$G$27</definedName>
    <definedName name="pDel_List14_1_2">'Форма 4.10.1'!$C$31:$C$41</definedName>
    <definedName name="pDel_List14_1_2_2">'Форма 4.10.1'!$G$31:$G$41</definedName>
    <definedName name="pDel_List14_1_3">'Форма 4.10.1'!$C$43:$C$53</definedName>
    <definedName name="pDel_List14_1_3_2">'Форма 4.10.1'!$G$43:$G$53</definedName>
    <definedName name="pDel_List14_1_4">'Форма 4.10.1'!$C$55:$C$65</definedName>
    <definedName name="pDel_List14_1_4_2">'Форма 4.10.1'!$G$55:$G$65</definedName>
    <definedName name="pDel_List14_1_5">'Форма 4.10.1'!$C$67:$C$77</definedName>
    <definedName name="pDel_List14_1_5_2">'Форма 4.10.1'!$G$67:$G$77</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тарифов'!$E$41</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ТСО'!$AC$13:$AC$28</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ТЭ'!$AC$14:$AC$28</definedName>
    <definedName name="pIns_List06_7_Period">'Форма 4.10.3 | Т-передача ТН'!$AC$14:$AC$28</definedName>
    <definedName name="pIns_List06_8_Period">'Форма 4.10.2 | Резерв мощности'!$V$14:$V$28</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REESTR_ORG!$A$2:$J$209</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тарифов'!$R$20:$R$41</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тарифов'!$W$20:$W$41</definedName>
    <definedName name="warmSource">'Перечень тарифов'!$V$20:$V$41</definedName>
    <definedName name="year_list">TEHSHEET!$C$2:$C$6</definedName>
    <definedName name="year_list1">TEHSHEET!$B$2:$B$27</definedName>
  </definedNames>
  <calcPr calcId="162913"/>
</workbook>
</file>

<file path=xl/calcChain.xml><?xml version="1.0" encoding="utf-8"?>
<calcChain xmlns="http://schemas.openxmlformats.org/spreadsheetml/2006/main">
  <c r="A248" i="612" l="1"/>
  <c r="A249" i="612"/>
  <c r="A250" i="612"/>
  <c r="A245" i="612"/>
  <c r="A246" i="612"/>
  <c r="A247" i="612"/>
  <c r="A242" i="612"/>
  <c r="A243" i="612"/>
  <c r="A244" i="612"/>
  <c r="A239" i="612"/>
  <c r="A240" i="612"/>
  <c r="A241" i="612"/>
  <c r="A236" i="612"/>
  <c r="A237" i="612"/>
  <c r="A238" i="612"/>
  <c r="A233" i="612"/>
  <c r="A234" i="612"/>
  <c r="A235" i="612"/>
  <c r="A230" i="612"/>
  <c r="A231" i="612"/>
  <c r="A232" i="612"/>
  <c r="A227" i="612"/>
  <c r="A228" i="612"/>
  <c r="A229" i="612"/>
  <c r="A224" i="612"/>
  <c r="A225" i="612"/>
  <c r="A226" i="612"/>
  <c r="A221" i="612"/>
  <c r="A222" i="612"/>
  <c r="A223" i="612"/>
  <c r="A218" i="612"/>
  <c r="A219" i="612"/>
  <c r="A220" i="612"/>
  <c r="A217"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M8" i="630"/>
  <c r="O8" i="630"/>
  <c r="M9" i="630"/>
  <c r="O9" i="630"/>
  <c r="O17" i="630"/>
  <c r="P17" i="630" s="1"/>
  <c r="Q17" i="630" s="1"/>
  <c r="R17" i="630" s="1"/>
  <c r="S17" i="630" s="1"/>
  <c r="U17" i="630" s="1"/>
  <c r="V17" i="630" s="1"/>
  <c r="W17" i="630" s="1"/>
  <c r="X17" i="630" s="1"/>
  <c r="Y17" i="630" s="1"/>
  <c r="Z17" i="630" s="1"/>
  <c r="AB17" i="630" s="1"/>
  <c r="AC17" i="630" s="1"/>
  <c r="AD17" i="630" s="1"/>
  <c r="O18" i="630"/>
  <c r="AG24" i="630"/>
  <c r="Q25" i="630"/>
  <c r="X25" i="630"/>
  <c r="X150" i="471"/>
  <c r="M8" i="629"/>
  <c r="O8" i="629"/>
  <c r="M9" i="629"/>
  <c r="O9" i="629"/>
  <c r="O17" i="629"/>
  <c r="P17" i="629" s="1"/>
  <c r="Q17" i="629" s="1"/>
  <c r="R17" i="629" s="1"/>
  <c r="S17" i="629" s="1"/>
  <c r="U17" i="629" s="1"/>
  <c r="V17" i="629" s="1"/>
  <c r="W17" i="629" s="1"/>
  <c r="X17" i="629" s="1"/>
  <c r="Y17" i="629" s="1"/>
  <c r="Z17" i="629" s="1"/>
  <c r="AB17" i="629" s="1"/>
  <c r="AC17" i="629" s="1"/>
  <c r="AD17" i="629" s="1"/>
  <c r="O18" i="629"/>
  <c r="AG24" i="629"/>
  <c r="Q25" i="629"/>
  <c r="X25" i="629"/>
  <c r="X132" i="471"/>
  <c r="M8" i="631"/>
  <c r="O8" i="631"/>
  <c r="M9" i="631"/>
  <c r="O9" i="631"/>
  <c r="O17" i="631"/>
  <c r="P17" i="631" s="1"/>
  <c r="Q17" i="631" s="1"/>
  <c r="R17" i="631" s="1"/>
  <c r="S17" i="631" s="1"/>
  <c r="U17" i="631" s="1"/>
  <c r="V17" i="631" s="1"/>
  <c r="W17" i="631" s="1"/>
  <c r="O18" i="631"/>
  <c r="Z24" i="631"/>
  <c r="AA23" i="631"/>
  <c r="Q25" i="631"/>
  <c r="L23" i="630"/>
  <c r="L20" i="629"/>
  <c r="AF23" i="629"/>
  <c r="AE24" i="629"/>
  <c r="L22" i="631"/>
  <c r="L19" i="629"/>
  <c r="L21" i="631"/>
  <c r="X24" i="631"/>
  <c r="L19" i="630"/>
  <c r="L18" i="629"/>
  <c r="L21" i="629"/>
  <c r="L24" i="629"/>
  <c r="L19" i="631"/>
  <c r="L23" i="631"/>
  <c r="L24" i="631"/>
  <c r="L20" i="631"/>
  <c r="L21" i="630"/>
  <c r="L18" i="631"/>
  <c r="Y23" i="631"/>
  <c r="L20" i="630"/>
  <c r="AF23" i="630"/>
  <c r="AE24" i="630"/>
  <c r="L23" i="629"/>
  <c r="L18" i="630"/>
  <c r="L24" i="630"/>
  <c r="M8" i="625" l="1"/>
  <c r="O8" i="625"/>
  <c r="M9" i="625"/>
  <c r="O9" i="625"/>
  <c r="N17" i="625"/>
  <c r="O17" i="625" s="1"/>
  <c r="P17" i="625" s="1"/>
  <c r="Q17" i="625" s="1"/>
  <c r="R17" i="625" s="1"/>
  <c r="S17" i="625" s="1"/>
  <c r="U17" i="625" s="1"/>
  <c r="V17" i="625" s="1"/>
  <c r="W17" i="625" s="1"/>
  <c r="X17" i="625" s="1"/>
  <c r="Y17" i="625" s="1"/>
  <c r="Z17" i="625" s="1"/>
  <c r="AB17" i="625" s="1"/>
  <c r="AC17" i="625" s="1"/>
  <c r="AD17" i="625" s="1"/>
  <c r="O18" i="625"/>
  <c r="AG18" i="625"/>
  <c r="AG19" i="625"/>
  <c r="AG20" i="625"/>
  <c r="AG21" i="625"/>
  <c r="AG22" i="625"/>
  <c r="AG23" i="625"/>
  <c r="Q25" i="625"/>
  <c r="X25" i="625"/>
  <c r="AG24" i="625"/>
  <c r="AG25" i="625"/>
  <c r="AG26" i="625"/>
  <c r="AG27" i="625"/>
  <c r="AG28" i="625"/>
  <c r="X56" i="471"/>
  <c r="H30" i="649"/>
  <c r="H29" i="649"/>
  <c r="H27" i="649"/>
  <c r="H26" i="649"/>
  <c r="H24" i="649"/>
  <c r="H23" i="649"/>
  <c r="H21" i="649"/>
  <c r="H20" i="649"/>
  <c r="H18" i="649"/>
  <c r="H17" i="649"/>
  <c r="H15" i="649"/>
  <c r="H14" i="649"/>
  <c r="H12" i="649"/>
  <c r="H11" i="649"/>
  <c r="H9" i="649"/>
  <c r="H8" i="649"/>
  <c r="H7" i="649"/>
  <c r="H30" i="645"/>
  <c r="H27" i="645"/>
  <c r="H26" i="645"/>
  <c r="H29" i="645"/>
  <c r="H24" i="645"/>
  <c r="H21" i="645"/>
  <c r="H20" i="645"/>
  <c r="H23" i="645"/>
  <c r="H18" i="645"/>
  <c r="H15" i="645"/>
  <c r="H14" i="645"/>
  <c r="H17" i="645"/>
  <c r="H12" i="645"/>
  <c r="H9" i="645"/>
  <c r="H8" i="645"/>
  <c r="F76" i="647"/>
  <c r="E76" i="647"/>
  <c r="F64" i="647"/>
  <c r="E64" i="647"/>
  <c r="F52" i="647"/>
  <c r="E52" i="647"/>
  <c r="F40" i="647"/>
  <c r="E40" i="647"/>
  <c r="F26" i="647"/>
  <c r="E26" i="647"/>
  <c r="F73" i="647"/>
  <c r="E73" i="647"/>
  <c r="F61" i="647"/>
  <c r="E61" i="647"/>
  <c r="F49" i="647"/>
  <c r="E49" i="647"/>
  <c r="F37" i="647"/>
  <c r="E37" i="647"/>
  <c r="F23" i="647"/>
  <c r="E23" i="647"/>
  <c r="F70" i="647"/>
  <c r="E70" i="647"/>
  <c r="F58" i="647"/>
  <c r="E58" i="647"/>
  <c r="F46" i="647"/>
  <c r="E46" i="647"/>
  <c r="F34" i="647"/>
  <c r="E34" i="647"/>
  <c r="F20" i="647"/>
  <c r="E20" i="647"/>
  <c r="F67" i="647"/>
  <c r="E67" i="647"/>
  <c r="F55" i="647"/>
  <c r="E55" i="647"/>
  <c r="F43" i="647"/>
  <c r="E43" i="647"/>
  <c r="F31" i="647"/>
  <c r="E31" i="647"/>
  <c r="F17" i="647"/>
  <c r="E17" i="647"/>
  <c r="H12" i="636"/>
  <c r="H9" i="636"/>
  <c r="H8" i="636"/>
  <c r="H12" i="614"/>
  <c r="H9" i="614"/>
  <c r="H8" i="614"/>
  <c r="H12" i="639"/>
  <c r="H9" i="639"/>
  <c r="H8" i="639"/>
  <c r="H12" i="638"/>
  <c r="H9" i="638"/>
  <c r="H8" i="638"/>
  <c r="L19" i="625"/>
  <c r="L21" i="625"/>
  <c r="L23" i="625"/>
  <c r="F26" i="645"/>
  <c r="L18" i="625"/>
  <c r="AE24" i="625"/>
  <c r="F30" i="649"/>
  <c r="F20" i="649"/>
  <c r="F10" i="649"/>
  <c r="F27" i="649"/>
  <c r="F23" i="649"/>
  <c r="F13" i="649"/>
  <c r="F28" i="645"/>
  <c r="F30" i="645"/>
  <c r="F23" i="645"/>
  <c r="F16" i="645"/>
  <c r="F18" i="645"/>
  <c r="F17" i="649"/>
  <c r="F29" i="645"/>
  <c r="L20" i="625"/>
  <c r="L22" i="625"/>
  <c r="L24" i="625"/>
  <c r="F29" i="649"/>
  <c r="F19" i="649"/>
  <c r="F9" i="649"/>
  <c r="F26" i="649"/>
  <c r="F16" i="649"/>
  <c r="F12" i="649"/>
  <c r="F31" i="645"/>
  <c r="F20" i="645"/>
  <c r="F24" i="645"/>
  <c r="F19" i="645"/>
  <c r="F18" i="649"/>
  <c r="F25" i="649"/>
  <c r="F11" i="649"/>
  <c r="F22" i="645"/>
  <c r="F25" i="645"/>
  <c r="F21" i="649"/>
  <c r="F28" i="649"/>
  <c r="F14" i="649"/>
  <c r="F21" i="645"/>
  <c r="F17" i="645"/>
  <c r="F22" i="649"/>
  <c r="F8" i="649"/>
  <c r="F15" i="649"/>
  <c r="F27" i="645"/>
  <c r="F15" i="645"/>
  <c r="F31" i="649"/>
  <c r="F24" i="649"/>
  <c r="F14" i="645"/>
  <c r="R14" i="601" l="1"/>
  <c r="R13" i="601"/>
  <c r="R12" i="601"/>
  <c r="P12" i="601"/>
  <c r="M13" i="601"/>
  <c r="M14" i="601"/>
  <c r="M12" i="601"/>
  <c r="H25" i="649" l="1"/>
  <c r="H13" i="649"/>
  <c r="H31" i="645"/>
  <c r="H19" i="645"/>
  <c r="H13" i="636"/>
  <c r="H13" i="639"/>
  <c r="H31" i="649"/>
  <c r="H19" i="649"/>
  <c r="H25" i="645"/>
  <c r="H13" i="645"/>
  <c r="H13" i="614"/>
  <c r="H13" i="638"/>
  <c r="B3" i="525"/>
  <c r="B2"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1" i="624"/>
  <c r="L20" i="624"/>
  <c r="X24" i="624"/>
  <c r="L19" i="624"/>
  <c r="L23" i="624"/>
  <c r="L18" i="624"/>
  <c r="L24" i="624"/>
  <c r="L22" i="624"/>
  <c r="F8" i="647" l="1"/>
  <c r="E8" i="647"/>
  <c r="F7" i="647"/>
  <c r="E7" i="647"/>
  <c r="H11" i="645"/>
  <c r="H7" i="645"/>
  <c r="F11" i="645"/>
  <c r="F13" i="645"/>
  <c r="F9" i="645"/>
  <c r="F12" i="645"/>
  <c r="F8" i="645"/>
  <c r="F10" i="645"/>
  <c r="O9" i="632" l="1"/>
  <c r="M9" i="632"/>
  <c r="O8" i="632"/>
  <c r="M8" i="632"/>
  <c r="N9" i="633"/>
  <c r="M9" i="633"/>
  <c r="N8" i="633"/>
  <c r="M8" i="633"/>
  <c r="O9" i="628"/>
  <c r="M9" i="628"/>
  <c r="O8" i="628"/>
  <c r="M8" i="628"/>
  <c r="O9" i="627"/>
  <c r="M9" i="627"/>
  <c r="O8" i="627"/>
  <c r="M8" i="627"/>
  <c r="O11" i="640"/>
  <c r="M11" i="640"/>
  <c r="O10" i="640"/>
  <c r="M10" i="640"/>
  <c r="O11" i="626"/>
  <c r="M11" i="626"/>
  <c r="O10" i="626"/>
  <c r="M10" i="626"/>
  <c r="O9" i="642"/>
  <c r="M9" i="642"/>
  <c r="O8" i="642"/>
  <c r="M8" i="642"/>
  <c r="E3" i="437"/>
  <c r="E2" i="437"/>
  <c r="O17" i="627" l="1"/>
  <c r="P17" i="627" s="1"/>
  <c r="Q17" i="627" s="1"/>
  <c r="R17" i="627" s="1"/>
  <c r="S17" i="627" s="1"/>
  <c r="U17" i="627" s="1"/>
  <c r="V17" i="627" s="1"/>
  <c r="W17" i="627" s="1"/>
  <c r="Z24" i="627"/>
  <c r="Q25" i="627"/>
  <c r="X24" i="627"/>
  <c r="L20" i="627"/>
  <c r="L24" i="627"/>
  <c r="Y23" i="627"/>
  <c r="L19" i="627"/>
  <c r="L23" i="627"/>
  <c r="L21" i="627"/>
  <c r="L18" i="627"/>
  <c r="O18" i="632" l="1"/>
  <c r="P18" i="632" s="1"/>
  <c r="Q18" i="632" s="1"/>
  <c r="R18" i="632" s="1"/>
  <c r="S18" i="632" s="1"/>
  <c r="T18" i="632" s="1"/>
  <c r="V18" i="632" s="1"/>
  <c r="R24" i="632"/>
  <c r="L22" i="632"/>
  <c r="Y23" i="632"/>
  <c r="L20" i="632"/>
  <c r="L19" i="632"/>
  <c r="L23" i="632"/>
  <c r="L21"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F11" i="643"/>
  <c r="L20" i="642"/>
  <c r="L240" i="471"/>
  <c r="F10" i="643"/>
  <c r="L19" i="642"/>
  <c r="L22" i="642"/>
  <c r="X24" i="642"/>
  <c r="F13" i="643"/>
  <c r="L238" i="471"/>
  <c r="L239" i="471"/>
  <c r="L244" i="471"/>
  <c r="F8" i="643"/>
  <c r="L242" i="471"/>
  <c r="L21" i="642"/>
  <c r="L241" i="471"/>
  <c r="L24" i="642"/>
  <c r="F12" i="643"/>
  <c r="L18" i="642"/>
  <c r="L243" i="471"/>
  <c r="L23" i="642"/>
  <c r="F9" i="643"/>
  <c r="X244"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5" i="640"/>
  <c r="L20" i="640"/>
  <c r="L226" i="471"/>
  <c r="F13" i="641"/>
  <c r="L22" i="640"/>
  <c r="L24" i="640"/>
  <c r="X226" i="471"/>
  <c r="F11" i="641"/>
  <c r="L223" i="471"/>
  <c r="L224" i="471"/>
  <c r="L225" i="471"/>
  <c r="F10" i="641"/>
  <c r="L221" i="471"/>
  <c r="L23" i="640"/>
  <c r="F8" i="641"/>
  <c r="L21" i="640"/>
  <c r="F9" i="641"/>
  <c r="X26" i="640"/>
  <c r="L26" i="640"/>
  <c r="F12" i="641"/>
  <c r="L220" i="471"/>
  <c r="L222" i="471"/>
  <c r="V19" i="640" l="1"/>
  <c r="W19" i="640" s="1"/>
  <c r="AA198" i="471" l="1"/>
  <c r="AI197" i="471"/>
  <c r="R184" i="471"/>
  <c r="V120" i="471"/>
  <c r="AF111" i="471"/>
  <c r="V110" i="471"/>
  <c r="AE109" i="471"/>
  <c r="V109" i="471"/>
  <c r="Q150" i="471"/>
  <c r="AG149" i="471"/>
  <c r="Q132" i="471"/>
  <c r="AG131" i="471"/>
  <c r="Q92" i="471"/>
  <c r="Z91" i="471"/>
  <c r="Q168" i="471"/>
  <c r="Z167" i="471"/>
  <c r="AA166" i="471"/>
  <c r="Z80" i="471"/>
  <c r="Z79" i="471"/>
  <c r="Z78" i="471"/>
  <c r="Z77" i="471"/>
  <c r="Z76" i="471"/>
  <c r="Z75" i="471"/>
  <c r="Z74" i="471"/>
  <c r="Q74" i="471"/>
  <c r="Z73" i="471"/>
  <c r="Z72" i="471"/>
  <c r="Z71" i="471"/>
  <c r="Z70" i="471"/>
  <c r="Z69" i="471"/>
  <c r="Z68" i="471"/>
  <c r="Z67" i="471"/>
  <c r="AG62" i="471"/>
  <c r="AG61" i="471"/>
  <c r="AG60" i="471"/>
  <c r="AG59" i="471"/>
  <c r="AG58" i="471"/>
  <c r="AG57" i="471"/>
  <c r="AG56" i="471"/>
  <c r="Q56" i="471"/>
  <c r="AG55" i="471"/>
  <c r="AG54" i="471"/>
  <c r="AG53" i="471"/>
  <c r="AG52" i="471"/>
  <c r="AG51" i="471"/>
  <c r="AG50" i="471"/>
  <c r="AG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L148" i="471"/>
  <c r="L36" i="471"/>
  <c r="AC120" i="471"/>
  <c r="F11" i="639"/>
  <c r="L33" i="471"/>
  <c r="F12" i="635"/>
  <c r="F9" i="634"/>
  <c r="F11" i="634"/>
  <c r="L34" i="471"/>
  <c r="L149" i="471"/>
  <c r="L183" i="471"/>
  <c r="L51" i="471"/>
  <c r="F10" i="636"/>
  <c r="L120" i="471"/>
  <c r="L105" i="471"/>
  <c r="AF130" i="471"/>
  <c r="X91" i="471"/>
  <c r="Y90" i="471"/>
  <c r="AE149" i="471"/>
  <c r="AE55" i="471"/>
  <c r="L53" i="471"/>
  <c r="L68" i="471"/>
  <c r="L130" i="471"/>
  <c r="AF148" i="471"/>
  <c r="AE131" i="471"/>
  <c r="L103" i="471"/>
  <c r="L54" i="471"/>
  <c r="X37" i="471"/>
  <c r="L143" i="471"/>
  <c r="F9" i="637"/>
  <c r="L163" i="471"/>
  <c r="L35" i="471"/>
  <c r="L70" i="471"/>
  <c r="L87" i="471"/>
  <c r="Y183" i="471"/>
  <c r="L110" i="471"/>
  <c r="L125" i="471"/>
  <c r="F13" i="637"/>
  <c r="L37" i="471"/>
  <c r="F9" i="636"/>
  <c r="F13" i="636"/>
  <c r="F13" i="639"/>
  <c r="F8" i="638"/>
  <c r="F11" i="638"/>
  <c r="L90" i="471"/>
  <c r="L55" i="471"/>
  <c r="F8" i="637"/>
  <c r="L161" i="471"/>
  <c r="L104" i="471"/>
  <c r="F12" i="639"/>
  <c r="F10" i="638"/>
  <c r="L86" i="471"/>
  <c r="X73" i="471"/>
  <c r="L69" i="471"/>
  <c r="L52" i="471"/>
  <c r="L126" i="471"/>
  <c r="L71" i="471"/>
  <c r="F13" i="635"/>
  <c r="L193" i="471"/>
  <c r="AC110" i="471"/>
  <c r="F12" i="637"/>
  <c r="L167" i="471"/>
  <c r="F8" i="634"/>
  <c r="F8" i="639"/>
  <c r="AH197" i="471"/>
  <c r="L73" i="471"/>
  <c r="F10" i="637"/>
  <c r="L85" i="471"/>
  <c r="X167" i="471"/>
  <c r="L31" i="471"/>
  <c r="L144" i="471"/>
  <c r="F9" i="639"/>
  <c r="F12" i="638"/>
  <c r="Y166" i="471"/>
  <c r="L164" i="471"/>
  <c r="F11" i="637"/>
  <c r="L179" i="471"/>
  <c r="L181" i="471"/>
  <c r="L166" i="471"/>
  <c r="L106" i="471"/>
  <c r="F9" i="635"/>
  <c r="L146" i="471"/>
  <c r="F10" i="635"/>
  <c r="F10" i="634"/>
  <c r="L108" i="471"/>
  <c r="L91" i="471"/>
  <c r="L182" i="471"/>
  <c r="L165" i="471"/>
  <c r="F11" i="635"/>
  <c r="L50" i="471"/>
  <c r="AD108" i="471"/>
  <c r="L127" i="471"/>
  <c r="L194" i="471"/>
  <c r="F11" i="636"/>
  <c r="F10" i="639"/>
  <c r="L195" i="471"/>
  <c r="L67" i="471"/>
  <c r="L162" i="471"/>
  <c r="L128" i="471"/>
  <c r="L196" i="471"/>
  <c r="L109" i="471"/>
  <c r="L88" i="471"/>
  <c r="L131" i="471"/>
  <c r="L197" i="471"/>
  <c r="L49" i="471"/>
  <c r="F12" i="636"/>
  <c r="F13" i="638"/>
  <c r="L145" i="471"/>
  <c r="F13" i="634"/>
  <c r="L72" i="471"/>
  <c r="AC109" i="471"/>
  <c r="L180" i="471"/>
  <c r="F12" i="634"/>
  <c r="F8" i="635"/>
  <c r="L32" i="471"/>
  <c r="F8" i="636"/>
  <c r="F9" i="638"/>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L24" i="626"/>
  <c r="L23" i="626"/>
  <c r="L26" i="626"/>
  <c r="L25" i="626"/>
  <c r="L22" i="626"/>
  <c r="X26" i="626"/>
  <c r="L21" i="626"/>
  <c r="L20" i="626"/>
  <c r="V19" i="626" l="1"/>
  <c r="W19" i="626" s="1"/>
  <c r="AA24" i="633"/>
  <c r="AI23" i="633"/>
  <c r="N18" i="633"/>
  <c r="R18" i="633" s="1"/>
  <c r="Y18" i="633" s="1"/>
  <c r="Z18" i="633" s="1"/>
  <c r="AA18" i="633" s="1"/>
  <c r="AB18" i="633" s="1"/>
  <c r="AC18" i="633" s="1"/>
  <c r="AE18" i="633" s="1"/>
  <c r="L19" i="633"/>
  <c r="L23" i="633"/>
  <c r="L22" i="633"/>
  <c r="AH23" i="633"/>
  <c r="L20" i="633"/>
  <c r="L21" i="633"/>
  <c r="AG18" i="633" l="1"/>
  <c r="AF26" i="628"/>
  <c r="V25" i="628"/>
  <c r="AE24" i="628"/>
  <c r="V24" i="628"/>
  <c r="O17" i="628"/>
  <c r="P17" i="628" s="1"/>
  <c r="Q17" i="628" s="1"/>
  <c r="R17" i="628" s="1"/>
  <c r="S17" i="628" s="1"/>
  <c r="T17" i="628" s="1"/>
  <c r="U17" i="628" s="1"/>
  <c r="V17" i="628" s="1"/>
  <c r="W17" i="628" s="1"/>
  <c r="L20" i="628"/>
  <c r="AD23" i="628"/>
  <c r="L24" i="628"/>
  <c r="AC24" i="628"/>
  <c r="L21" i="628"/>
  <c r="L25" i="628"/>
  <c r="AC25" i="628"/>
  <c r="L18" i="628"/>
  <c r="L19" i="628"/>
  <c r="L23" i="628"/>
  <c r="X17" i="628" l="1"/>
  <c r="Z17" i="628" s="1"/>
  <c r="AB17" i="628" l="1"/>
  <c r="M292" i="471"/>
  <c r="R307" i="471"/>
  <c r="P297" i="471"/>
  <c r="R302" i="471"/>
  <c r="R297" i="471"/>
  <c r="H11" i="618"/>
  <c r="H7" i="618"/>
  <c r="H11" i="617"/>
  <c r="H7" i="617"/>
  <c r="H11" i="616"/>
  <c r="H7" i="616"/>
  <c r="H11" i="614"/>
  <c r="H7" i="614"/>
  <c r="H340" i="471"/>
  <c r="E29" i="205"/>
  <c r="F29" i="205"/>
  <c r="E327" i="471"/>
  <c r="E332" i="471"/>
  <c r="F341" i="471"/>
  <c r="F10" i="614"/>
  <c r="F338" i="471"/>
  <c r="M302" i="471"/>
  <c r="F337" i="471"/>
  <c r="F339" i="471"/>
  <c r="F9" i="618"/>
  <c r="F10" i="616"/>
  <c r="F12" i="616"/>
  <c r="F13" i="614"/>
  <c r="F9" i="616"/>
  <c r="F11" i="616"/>
  <c r="F8" i="616"/>
  <c r="F13" i="618"/>
  <c r="F340" i="471"/>
  <c r="F10" i="617"/>
  <c r="F8" i="614"/>
  <c r="F11" i="614"/>
  <c r="F12" i="614"/>
  <c r="M297" i="471"/>
  <c r="F13" i="617"/>
  <c r="F10" i="618"/>
  <c r="F12" i="617"/>
  <c r="F12" i="618"/>
  <c r="F342" i="471"/>
  <c r="F13" i="616"/>
  <c r="F9" i="617"/>
  <c r="F9" i="614"/>
  <c r="M307" i="471"/>
  <c r="F8" i="618"/>
  <c r="F8" i="617"/>
  <c r="F11" i="618"/>
  <c r="F11" i="617"/>
</calcChain>
</file>

<file path=xl/sharedStrings.xml><?xml version="1.0" encoding="utf-8"?>
<sst xmlns="http://schemas.openxmlformats.org/spreadsheetml/2006/main" count="6816" uniqueCount="3405">
  <si>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</si>
  <si>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</si>
  <si>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</si>
  <si>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</si>
  <si>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</si>
  <si>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</si>
  <si>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</si>
  <si>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</si>
  <si>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</si>
  <si>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</si>
  <si>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</si>
  <si>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</si>
  <si>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</si>
  <si>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</si>
  <si>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</si>
  <si>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</si>
  <si>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</si>
  <si>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</si>
  <si>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</si>
  <si>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</si>
  <si>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</si>
  <si>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</si>
  <si>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</si>
  <si>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</si>
  <si>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</si>
  <si>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</si>
  <si>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</si>
  <si>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</si>
  <si>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</si>
  <si>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</si>
  <si>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</si>
  <si>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</si>
  <si>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</si>
  <si>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</si>
  <si>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</si>
  <si>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</si>
  <si>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</si>
  <si>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</si>
  <si>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</si>
  <si>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</si>
  <si>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</si>
  <si>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</si>
  <si>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</si>
  <si>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</si>
  <si>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</si>
  <si>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</si>
  <si>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</si>
  <si>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</si>
  <si>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</si>
  <si>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</si>
  <si>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</si>
  <si>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</si>
  <si>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</si>
  <si>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</si>
  <si>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</si>
  <si>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</si>
  <si>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</si>
  <si>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</si>
  <si>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</si>
  <si>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</si>
  <si>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</si>
  <si>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</si>
  <si>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</si>
  <si>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</si>
  <si>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</si>
  <si>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</si>
  <si>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</si>
  <si>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</si>
  <si>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</si>
  <si>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</si>
  <si>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</si>
  <si>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</si>
  <si>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</si>
  <si>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</si>
  <si>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</si>
  <si>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</si>
  <si>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</si>
  <si>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</si>
  <si>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</si>
  <si>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</si>
  <si>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</si>
  <si>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</si>
  <si>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</si>
  <si>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</si>
  <si>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</si>
  <si>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</si>
  <si>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</si>
  <si>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</si>
  <si>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</si>
  <si>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</si>
  <si>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</si>
  <si>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</si>
  <si>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</si>
  <si>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</si>
  <si>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</si>
  <si>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</si>
  <si>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</si>
  <si>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</si>
  <si>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</si>
  <si>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</si>
  <si>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</si>
  <si>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</si>
  <si>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</si>
  <si>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</si>
  <si>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</si>
  <si>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</si>
  <si>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</si>
  <si>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</si>
  <si>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</si>
  <si>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</si>
  <si>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</si>
  <si>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</si>
  <si>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</si>
  <si>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</si>
  <si>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</si>
  <si>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</si>
  <si>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</si>
  <si>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</si>
  <si>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</si>
  <si>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</si>
  <si>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</si>
  <si>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</si>
  <si>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</si>
  <si>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</si>
  <si>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</si>
  <si>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</si>
  <si>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</si>
  <si>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</si>
  <si>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</si>
  <si>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</si>
  <si>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</si>
  <si>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</si>
  <si>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</si>
  <si>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</si>
  <si>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</si>
  <si>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</si>
  <si>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</si>
  <si>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</si>
  <si>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</si>
  <si>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</si>
  <si>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</si>
  <si>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</si>
  <si>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</si>
  <si>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</si>
  <si>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</si>
  <si>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</si>
  <si>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</si>
  <si>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</si>
  <si>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</si>
  <si>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</si>
  <si>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</si>
  <si>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</si>
  <si>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</si>
  <si>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</si>
  <si>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</si>
  <si>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</si>
  <si>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</si>
  <si>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</si>
  <si>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</si>
  <si>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</si>
  <si>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</si>
  <si>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</si>
  <si>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</si>
  <si>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</si>
  <si>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</si>
  <si>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</si>
  <si>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</si>
  <si>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</si>
  <si>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</si>
  <si>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</si>
  <si>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</si>
  <si>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</si>
  <si>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</si>
  <si>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</si>
  <si>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</si>
  <si>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</si>
  <si>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</si>
  <si>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</si>
  <si>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</si>
  <si>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</si>
  <si>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</si>
  <si>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</si>
  <si>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</si>
  <si>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</si>
  <si>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</si>
  <si>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</si>
  <si>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</si>
  <si>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</si>
  <si>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</si>
  <si>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</si>
  <si>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</si>
  <si>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</si>
  <si>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</si>
  <si>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</si>
  <si>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</si>
  <si>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</si>
  <si>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</si>
  <si>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</si>
  <si>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</si>
  <si>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</si>
  <si>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</si>
  <si>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</si>
  <si>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</si>
  <si>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</si>
  <si>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</si>
  <si>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</si>
  <si>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</si>
  <si>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</si>
  <si>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</si>
  <si>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</si>
  <si>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</si>
  <si>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</si>
  <si>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</si>
  <si>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</si>
  <si>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</si>
  <si>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</si>
  <si>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</si>
  <si>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</si>
  <si>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</si>
  <si>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</si>
  <si>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</si>
  <si>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</si>
  <si>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</si>
  <si>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</si>
  <si>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</si>
  <si>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</si>
  <si>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</si>
  <si>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</si>
  <si>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</si>
  <si>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</si>
  <si>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</si>
  <si>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</si>
  <si>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</si>
  <si>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</si>
  <si>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</si>
  <si>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</si>
  <si>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</si>
  <si>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</si>
  <si>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</si>
  <si>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</si>
  <si>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</si>
  <si>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</si>
  <si>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</si>
  <si>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</si>
  <si>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</si>
  <si>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</si>
  <si>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</si>
  <si>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</si>
  <si>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</si>
  <si>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</si>
  <si>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</si>
  <si>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</si>
  <si>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</si>
  <si>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</si>
  <si>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</si>
  <si>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</si>
  <si>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</si>
  <si>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</si>
  <si>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</si>
  <si>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</si>
  <si>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</si>
  <si>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</si>
  <si>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</si>
  <si>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</si>
  <si>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</si>
  <si>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</si>
  <si>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</si>
  <si>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</si>
  <si>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</si>
  <si>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</si>
  <si>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</si>
  <si>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</si>
  <si>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</si>
  <si>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</si>
  <si>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</si>
  <si>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</si>
  <si>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</si>
  <si>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</si>
  <si>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</si>
  <si>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</si>
  <si>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</si>
  <si>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</si>
  <si>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</si>
  <si>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</si>
  <si>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</si>
  <si>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</si>
  <si>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</si>
  <si>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</si>
  <si>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</si>
  <si>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</si>
  <si>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</si>
  <si>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</si>
  <si>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</si>
  <si>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</si>
  <si>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</si>
  <si>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</si>
  <si>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</si>
  <si>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</si>
  <si>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</si>
  <si>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</si>
  <si>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</si>
  <si>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</si>
  <si>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</si>
  <si>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</si>
  <si>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</si>
  <si>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</si>
  <si>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</si>
  <si>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</si>
  <si>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</si>
  <si>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</si>
  <si>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</si>
  <si>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</si>
  <si>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</si>
  <si>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</si>
  <si>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</si>
  <si>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</si>
  <si>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</si>
  <si>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</si>
  <si>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</si>
  <si>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</si>
  <si>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</si>
  <si>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</si>
  <si>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</si>
  <si>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</si>
  <si>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</si>
  <si>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</si>
  <si>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</si>
  <si>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</si>
  <si>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</si>
  <si>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</si>
  <si>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</si>
  <si>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</si>
  <si>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</si>
  <si>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</si>
  <si>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</si>
  <si>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</si>
  <si>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</si>
  <si>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</si>
  <si>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</si>
  <si>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</si>
  <si>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</si>
  <si>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</si>
  <si>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</si>
  <si>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</si>
  <si>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</si>
  <si>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</si>
  <si>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</si>
  <si>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</si>
  <si>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</si>
  <si>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</si>
  <si>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</si>
  <si>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</si>
  <si>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</si>
  <si>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</si>
  <si>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</si>
  <si>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</si>
  <si>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</si>
  <si>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</si>
  <si>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</si>
  <si>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</si>
  <si>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</si>
  <si>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</si>
  <si>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</si>
  <si>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</si>
  <si>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</si>
  <si>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</si>
  <si>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</si>
  <si>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</si>
  <si>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</si>
  <si>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</si>
  <si>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</si>
  <si>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</si>
  <si>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</si>
  <si>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</si>
  <si>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</si>
  <si>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</si>
  <si>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</si>
  <si>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</si>
  <si>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</si>
  <si>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</si>
  <si>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</si>
  <si>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</si>
  <si>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</si>
  <si>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</si>
  <si>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</si>
  <si>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</si>
  <si>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</si>
  <si>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</si>
  <si>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</si>
  <si>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</si>
  <si>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</si>
  <si>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</si>
  <si>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</si>
  <si>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</si>
  <si>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</si>
  <si>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</si>
  <si>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</si>
  <si>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</si>
  <si>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</si>
  <si>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</si>
  <si>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</si>
  <si>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</si>
  <si>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</si>
  <si>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</si>
  <si>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</si>
  <si>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</si>
  <si>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</si>
  <si>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</si>
  <si>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</si>
  <si>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</si>
  <si>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</si>
  <si>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</si>
  <si>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</si>
  <si>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</si>
  <si>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</si>
  <si>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</si>
  <si>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</si>
  <si>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</si>
  <si>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</si>
  <si>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</si>
  <si>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</si>
  <si>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</si>
  <si>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</si>
  <si>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</si>
  <si>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</si>
  <si>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</si>
  <si>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</si>
  <si>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</si>
  <si>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</si>
  <si>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</si>
  <si>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</si>
  <si>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</si>
  <si>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</si>
  <si>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</si>
  <si>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</si>
  <si>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</si>
  <si>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</si>
  <si>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</si>
  <si>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</si>
  <si>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</si>
  <si>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</si>
  <si>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</si>
  <si>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</si>
  <si>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</si>
  <si>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</si>
  <si>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</si>
  <si>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</si>
  <si>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</si>
  <si>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</si>
  <si>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</si>
  <si>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</si>
  <si>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</si>
  <si>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</si>
  <si>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</si>
  <si>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</si>
  <si>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</si>
  <si>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</si>
  <si>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</si>
  <si>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</si>
  <si>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</si>
  <si>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</si>
  <si>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</si>
  <si>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</si>
  <si>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</si>
  <si>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</si>
  <si>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</si>
  <si>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</si>
  <si>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</si>
  <si>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</si>
  <si>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</si>
  <si>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</si>
  <si>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</si>
  <si>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</si>
  <si>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</si>
  <si>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</si>
  <si>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</si>
  <si>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</si>
  <si>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</si>
  <si>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</si>
  <si>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</si>
  <si>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</si>
  <si>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</si>
  <si>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</si>
  <si>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</si>
  <si>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</si>
  <si>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</si>
  <si>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</si>
  <si>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</si>
  <si>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</si>
  <si>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</si>
  <si>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</si>
  <si>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</si>
  <si>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</si>
  <si>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</si>
  <si>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</si>
  <si>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</si>
  <si>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</si>
  <si>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</si>
  <si>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</si>
  <si>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</si>
  <si>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</si>
  <si>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</si>
  <si>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</si>
  <si>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</si>
  <si>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</si>
  <si>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</si>
  <si>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</si>
  <si>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</si>
  <si>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</si>
  <si>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</si>
  <si>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</si>
  <si>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</si>
  <si>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</si>
  <si>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</si>
  <si>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</si>
  <si>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</si>
  <si>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</si>
  <si>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</si>
  <si>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</si>
  <si>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</si>
  <si>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</si>
  <si>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</si>
  <si>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</si>
  <si>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</si>
  <si>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</si>
  <si>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</si>
  <si>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</si>
  <si>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</si>
  <si>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</si>
  <si>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</si>
  <si>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</si>
  <si>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</si>
  <si>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</si>
  <si>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</si>
  <si>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</si>
  <si>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</si>
  <si>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</si>
  <si>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</si>
  <si>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</si>
  <si>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</si>
  <si>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</si>
  <si>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</si>
  <si>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</si>
  <si>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</si>
  <si>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</si>
  <si>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</si>
  <si>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</si>
  <si>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</si>
  <si>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</si>
  <si>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</si>
  <si>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</si>
  <si>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</si>
  <si>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</si>
  <si>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</si>
  <si>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</si>
  <si>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</si>
  <si>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</si>
  <si>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</si>
  <si>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</si>
  <si>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</si>
  <si>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</si>
  <si>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</si>
  <si>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</si>
  <si>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</si>
  <si>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</si>
  <si>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</si>
  <si>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</si>
  <si>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</si>
  <si>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</si>
  <si>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</si>
  <si>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</si>
  <si>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</si>
  <si>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</si>
  <si>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</si>
  <si>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</si>
  <si>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</si>
  <si>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</si>
  <si>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</si>
  <si>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</si>
  <si>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</si>
  <si>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</si>
  <si>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</si>
  <si>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</si>
  <si>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</si>
  <si>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</si>
  <si>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</si>
  <si>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</si>
  <si>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</si>
  <si>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</si>
  <si>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</si>
  <si>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</si>
  <si>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</si>
  <si>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</si>
  <si>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</si>
  <si>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</si>
  <si>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</si>
  <si>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</si>
  <si>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</si>
  <si>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</si>
  <si>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</si>
  <si>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</si>
  <si>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</si>
  <si>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</si>
  <si>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</si>
  <si>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</si>
  <si>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</si>
  <si>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</si>
  <si>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</si>
  <si>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</si>
  <si>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</si>
  <si>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</si>
  <si>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</si>
  <si>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</si>
  <si>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</si>
  <si>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</si>
  <si>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</si>
  <si>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</si>
  <si>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</si>
  <si>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</si>
  <si>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</si>
  <si>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</si>
  <si>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</si>
  <si>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</si>
  <si>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</si>
  <si>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</si>
  <si>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</si>
  <si>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</si>
  <si>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</si>
  <si>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</si>
  <si>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</si>
  <si>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</si>
  <si>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</si>
  <si>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</si>
  <si>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</si>
  <si>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</si>
  <si>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</si>
  <si>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</si>
  <si>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</si>
  <si>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</si>
  <si>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</si>
  <si>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</si>
  <si>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</si>
  <si>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</si>
  <si>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</si>
  <si>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</si>
  <si>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</si>
  <si>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</si>
  <si>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</si>
  <si>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</si>
  <si>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</si>
  <si>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</si>
  <si>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</si>
  <si>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</si>
  <si>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</si>
  <si>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</si>
  <si>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</si>
  <si>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</si>
  <si>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</si>
  <si>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</si>
  <si>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</si>
  <si>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</si>
  <si>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</si>
  <si>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</si>
  <si>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</si>
  <si>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</si>
  <si>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</si>
  <si>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</si>
  <si>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</si>
  <si>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</si>
  <si>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</si>
  <si>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</si>
  <si>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</si>
  <si>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</si>
  <si>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</si>
  <si>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</si>
  <si>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</si>
  <si>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</si>
  <si>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</si>
  <si>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</si>
  <si>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</si>
  <si>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</si>
  <si>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</si>
  <si>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</si>
  <si>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</si>
  <si>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</si>
  <si>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</si>
  <si>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</si>
  <si>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</si>
  <si>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</si>
  <si>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</si>
  <si>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</si>
  <si>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</si>
  <si>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</si>
  <si>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</si>
  <si>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</si>
  <si>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</si>
  <si>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</si>
  <si>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</si>
  <si>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</si>
  <si>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</si>
  <si>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</si>
  <si>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</si>
  <si>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</si>
  <si>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</si>
  <si>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</si>
  <si>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</si>
  <si>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</si>
  <si>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</si>
  <si>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</si>
  <si>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</si>
  <si>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</si>
  <si>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</si>
  <si>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</si>
  <si>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</si>
  <si>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</si>
  <si>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</si>
  <si>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</si>
  <si>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</si>
  <si>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</si>
  <si>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</si>
  <si>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</si>
  <si>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</si>
  <si>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</si>
  <si>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</si>
  <si>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</si>
  <si>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</si>
  <si>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</si>
  <si>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</si>
  <si>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</si>
  <si>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</si>
  <si>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</si>
  <si>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</si>
  <si>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</si>
  <si>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</si>
  <si>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</si>
  <si>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</si>
  <si>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</si>
  <si>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</si>
  <si>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</si>
  <si>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</si>
  <si>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</si>
  <si>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</si>
  <si>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</si>
  <si>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</si>
  <si>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</si>
  <si>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</si>
  <si>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</si>
  <si>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</si>
  <si>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</si>
  <si>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</si>
  <si>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</si>
  <si>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</si>
  <si>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</si>
  <si>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</si>
  <si>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</si>
  <si>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</si>
  <si>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</si>
  <si>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</si>
  <si>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</si>
  <si>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</si>
  <si>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</si>
  <si>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</si>
  <si>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U:\10.ПФО\ПФО\КРТТ\Раскрытие информации\2021\Предложение\1.BKP.xlsb</t>
  </si>
  <si>
    <t>Резервная копия создана: U:\10.ПФО\ПФО\КРТТ\Раскрытие информации\2021\Предложение\1.BKP.xlsb</t>
  </si>
  <si>
    <t>Создание книги для установки обновлений...</t>
  </si>
  <si>
    <t>Файл обновления загружен: C:\Users\borisova\Downloads\UPDATE.FAS.JKH.OPEN.INFO.REQUEST.WARM.TO.1.0.2.33.xls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</si>
  <si>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</si>
  <si>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</si>
  <si>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</si>
  <si>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Обновление завершилось удачно! Шаблон FAS.JKH.OPEN.INFO.REQUEST.WARM(v1.0).xlsb сохранен под именем 'FAS.JKH.OPEN.INFO.REQUEST.WARM(v1.0.2).xlsb'</t>
  </si>
  <si>
    <t>Нет доступных обновлений для отчёта с кодом FAS.JKH.OPEN.INFO.REQUEST.WARM!</t>
  </si>
  <si>
    <t>08.05.2020</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</si>
  <si>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</si>
  <si>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</si>
  <si>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</si>
  <si>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</si>
  <si>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</si>
  <si>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</si>
  <si>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</si>
  <si>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</si>
  <si>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</si>
  <si>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</si>
  <si>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</si>
  <si>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</si>
  <si>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</si>
  <si>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</si>
  <si>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</si>
  <si>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</si>
  <si>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</si>
  <si>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</si>
  <si>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</si>
  <si>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</si>
  <si>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</si>
  <si>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</si>
  <si>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</si>
  <si>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</si>
  <si>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</si>
  <si>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</si>
  <si>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</si>
  <si>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</si>
  <si>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</si>
  <si>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</si>
  <si>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</si>
  <si>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</si>
  <si>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</si>
  <si>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</si>
  <si>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</si>
  <si>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</si>
  <si>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</si>
  <si>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</si>
  <si>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</si>
  <si>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</si>
  <si>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</si>
  <si>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</si>
  <si>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</si>
  <si>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</si>
  <si>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</si>
  <si>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</si>
  <si>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</si>
  <si>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</si>
  <si>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</si>
  <si>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</si>
  <si>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</si>
  <si>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</si>
  <si>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</si>
  <si>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</si>
  <si>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</si>
  <si>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</si>
  <si>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</si>
  <si>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</si>
  <si>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</si>
  <si>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</si>
  <si>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</si>
  <si>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</si>
  <si>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</si>
  <si>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</si>
  <si>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</si>
  <si>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</si>
  <si>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</si>
  <si>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</si>
  <si>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</si>
  <si>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</si>
  <si>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</si>
  <si>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</si>
  <si>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</si>
  <si>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</si>
  <si>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</si>
  <si>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</si>
  <si>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</si>
  <si>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</si>
  <si>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</si>
  <si>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</si>
  <si>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</si>
  <si>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</si>
  <si>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</si>
  <si>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</si>
  <si>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</si>
  <si>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</si>
  <si>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</si>
  <si>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</si>
  <si>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</si>
  <si>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</si>
  <si>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</si>
  <si>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</si>
  <si>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</si>
  <si>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</si>
  <si>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</si>
  <si>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</si>
  <si>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</si>
  <si>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</si>
  <si>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</si>
  <si>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</si>
  <si>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</si>
  <si>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</si>
  <si>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</si>
  <si>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</si>
  <si>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</si>
  <si>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</si>
  <si>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</si>
  <si>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</si>
  <si>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</si>
  <si>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</si>
  <si>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</si>
  <si>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</si>
  <si>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</si>
  <si>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</si>
  <si>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</si>
  <si>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</si>
  <si>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</si>
  <si>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</si>
  <si>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</si>
  <si>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</si>
  <si>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</si>
  <si>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</si>
  <si>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</si>
  <si>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</si>
  <si>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</si>
  <si>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</si>
  <si>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</si>
  <si>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</si>
  <si>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</si>
  <si>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</si>
  <si>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</si>
  <si>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</si>
  <si>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</si>
  <si>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</si>
  <si>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</si>
  <si>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</si>
  <si>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</si>
  <si>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</si>
  <si>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</si>
  <si>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</si>
  <si>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</si>
  <si>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</si>
  <si>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</si>
  <si>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</si>
  <si>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</si>
  <si>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</si>
  <si>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</si>
  <si>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</si>
  <si>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</si>
  <si>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</si>
  <si>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</si>
  <si>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</si>
  <si>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</si>
  <si>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</si>
  <si>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</si>
  <si>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</si>
  <si>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</si>
  <si>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</si>
  <si>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</si>
  <si>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</si>
  <si>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</si>
  <si>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</si>
  <si>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</si>
  <si>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</si>
  <si>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</si>
  <si>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</si>
  <si>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</si>
  <si>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</si>
  <si>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</si>
  <si>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</si>
  <si>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</si>
  <si>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</si>
  <si>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</si>
  <si>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</si>
  <si>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</si>
  <si>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</si>
  <si>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</si>
  <si>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</si>
  <si>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</si>
  <si>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</si>
  <si>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</si>
  <si>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</si>
  <si>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</si>
  <si>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</si>
  <si>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</si>
  <si>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</si>
  <si>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</si>
  <si>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</si>
  <si>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</si>
  <si>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</si>
  <si>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</si>
  <si>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</si>
  <si>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</si>
  <si>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</si>
  <si>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</si>
  <si>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</si>
  <si>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</si>
  <si>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</si>
  <si>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</si>
  <si>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</si>
  <si>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</si>
  <si>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</si>
  <si>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</si>
  <si>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</si>
  <si>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</si>
  <si>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</si>
  <si>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</si>
  <si>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</si>
  <si>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</si>
  <si>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</si>
  <si>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</si>
  <si>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</si>
  <si>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</si>
  <si>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</si>
  <si>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</si>
  <si>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</si>
  <si>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</si>
  <si>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</si>
  <si>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</si>
  <si>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</si>
  <si>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</si>
  <si>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</si>
  <si>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</si>
  <si>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</si>
  <si>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</si>
  <si>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</si>
  <si>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</si>
  <si>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</si>
  <si>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</si>
  <si>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</si>
  <si>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</si>
  <si>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</si>
  <si>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</si>
  <si>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</si>
  <si>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</si>
  <si>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</si>
  <si>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</si>
  <si>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</si>
  <si>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</si>
  <si>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</si>
  <si>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</si>
  <si>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</si>
  <si>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</si>
  <si>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</si>
  <si>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</si>
  <si>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</si>
  <si>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</si>
  <si>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</si>
  <si>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</si>
  <si>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</si>
  <si>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</si>
  <si>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</si>
  <si>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</si>
  <si>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</si>
  <si>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</si>
  <si>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</si>
  <si>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</si>
  <si>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</si>
  <si>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</si>
  <si>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</si>
  <si>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</si>
  <si>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</si>
  <si>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</si>
  <si>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</si>
  <si>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</si>
  <si>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</si>
  <si>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</si>
  <si>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</si>
  <si>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</si>
  <si>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</si>
  <si>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</si>
  <si>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</si>
  <si>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</si>
  <si>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</si>
  <si>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</si>
  <si>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</si>
  <si>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</si>
  <si>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</si>
  <si>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</si>
  <si>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</si>
  <si>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</si>
  <si>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</si>
  <si>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</si>
  <si>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</si>
  <si>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</si>
  <si>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</si>
  <si>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</si>
  <si>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</si>
  <si>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</si>
  <si>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</si>
  <si>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</si>
  <si>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</si>
  <si>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</si>
  <si>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</si>
  <si>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</si>
  <si>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</si>
  <si>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</si>
  <si>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</si>
  <si>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</si>
  <si>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</si>
  <si>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</si>
  <si>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</si>
  <si>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</si>
  <si>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</si>
  <si>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</si>
  <si>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</si>
  <si>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</si>
  <si>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</si>
  <si>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</si>
  <si>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</si>
  <si>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</si>
  <si>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</si>
  <si>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</si>
  <si>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</si>
  <si>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</si>
  <si>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</si>
  <si>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</si>
  <si>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</si>
  <si>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</si>
  <si>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</si>
  <si>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</si>
  <si>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</si>
  <si>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</si>
  <si>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</si>
  <si>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</si>
  <si>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</si>
  <si>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</si>
  <si>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</si>
  <si>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</si>
  <si>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</si>
  <si>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</si>
  <si>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</si>
  <si>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</si>
  <si>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</si>
  <si>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</si>
  <si>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</si>
  <si>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</si>
  <si>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</si>
  <si>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</si>
  <si>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</si>
  <si>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</si>
  <si>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</si>
  <si>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</si>
  <si>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</si>
  <si>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</si>
  <si>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</si>
  <si>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</si>
  <si>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</si>
  <si>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</si>
  <si>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</si>
  <si>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</si>
  <si>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</si>
  <si>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</si>
  <si>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</si>
  <si>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</si>
  <si>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</si>
  <si>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</si>
  <si>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</si>
  <si>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</si>
  <si>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</si>
  <si>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</si>
  <si>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</si>
  <si>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</si>
  <si>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</si>
  <si>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</si>
  <si>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</si>
  <si>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</si>
  <si>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</si>
  <si>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</si>
  <si>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</si>
  <si>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</si>
  <si>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</si>
  <si>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</si>
  <si>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</si>
  <si>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</si>
  <si>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</si>
  <si>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</si>
  <si>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</si>
  <si>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</si>
  <si>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</si>
  <si>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</si>
  <si>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</si>
  <si>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</si>
  <si>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</si>
  <si>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</si>
  <si>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</si>
  <si>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</si>
  <si>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</si>
  <si>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</si>
  <si>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</si>
  <si>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</si>
  <si>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</si>
  <si>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</si>
  <si>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</si>
  <si>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</si>
  <si>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</si>
  <si>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</si>
  <si>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</si>
  <si>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</si>
  <si>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</si>
  <si>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</si>
  <si>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</si>
  <si>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</si>
  <si>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</si>
  <si>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</si>
  <si>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</si>
  <si>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</si>
  <si>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</si>
  <si>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</si>
  <si>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</si>
  <si>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</si>
  <si>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</si>
  <si>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</si>
  <si>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</si>
  <si>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</si>
  <si>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</si>
  <si>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</si>
  <si>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</si>
  <si>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</si>
  <si>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</si>
  <si>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</si>
  <si>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</si>
  <si>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</si>
  <si>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</si>
  <si>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</si>
  <si>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</si>
  <si>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</si>
  <si>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</si>
  <si>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</si>
  <si>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</si>
  <si>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</si>
  <si>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</si>
  <si>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</si>
  <si>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</si>
  <si>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</si>
  <si>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</si>
  <si>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</si>
  <si>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</si>
  <si>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</si>
  <si>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</si>
  <si>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</si>
  <si>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</si>
  <si>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</si>
  <si>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</si>
  <si>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</si>
  <si>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</si>
  <si>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</si>
  <si>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</si>
  <si>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</si>
  <si>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</si>
  <si>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</si>
  <si>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</si>
  <si>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</si>
  <si>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</si>
  <si>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</si>
  <si>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</si>
  <si>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</si>
  <si>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</si>
  <si>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</si>
  <si>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</si>
  <si>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</si>
  <si>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</si>
  <si>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</si>
  <si>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</si>
  <si>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</si>
  <si>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</si>
  <si>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</si>
  <si>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</si>
  <si>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</si>
  <si>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</si>
  <si>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</si>
  <si>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</si>
  <si>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</si>
  <si>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</si>
  <si>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</si>
  <si>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</si>
  <si>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</si>
  <si>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</si>
  <si>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</si>
  <si>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</si>
  <si>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</si>
  <si>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</si>
  <si>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</si>
  <si>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</si>
  <si>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</si>
  <si>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</si>
  <si>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</si>
  <si>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</si>
  <si>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</si>
  <si>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</si>
  <si>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</si>
  <si>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</si>
  <si>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</si>
  <si>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</si>
  <si>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</si>
  <si>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</si>
  <si>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</si>
  <si>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</si>
  <si>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</si>
  <si>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</si>
  <si>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</si>
  <si>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</si>
  <si>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</si>
  <si>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</si>
  <si>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</si>
  <si>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</si>
  <si>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</si>
  <si>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</si>
  <si>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</si>
  <si>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</si>
  <si>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</si>
  <si>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</si>
  <si>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</si>
  <si>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</si>
  <si>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</si>
  <si>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</si>
  <si>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</si>
  <si>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</si>
  <si>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</si>
  <si>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</si>
  <si>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</si>
  <si>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</si>
  <si>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</si>
  <si>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</si>
  <si>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</si>
  <si>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</si>
  <si>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</si>
  <si>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</si>
  <si>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</si>
  <si>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</si>
  <si>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</si>
  <si>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</si>
  <si>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</si>
  <si>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</si>
  <si>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</si>
  <si>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</si>
  <si>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</si>
  <si>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</si>
  <si>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</si>
  <si>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</si>
  <si>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</si>
  <si>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</si>
  <si>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</si>
  <si>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</si>
  <si>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</si>
  <si>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</si>
  <si>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</si>
  <si>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</si>
  <si>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</si>
  <si>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</si>
  <si>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</si>
  <si>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</si>
  <si>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</si>
  <si>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</si>
  <si>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</si>
  <si>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</si>
  <si>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</si>
  <si>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</si>
  <si>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</si>
  <si>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</si>
  <si>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</si>
  <si>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</si>
  <si>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</si>
  <si>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</si>
  <si>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</si>
  <si>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</si>
  <si>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</si>
  <si>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</si>
  <si>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</si>
  <si>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</si>
  <si>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</si>
  <si>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</si>
  <si>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</si>
  <si>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</si>
  <si>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</si>
  <si>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</si>
  <si>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</si>
  <si>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</si>
  <si>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</si>
  <si>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</si>
  <si>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</si>
  <si>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</si>
  <si>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</si>
  <si>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</si>
  <si>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</si>
  <si>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</si>
  <si>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</si>
  <si>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</si>
  <si>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</si>
  <si>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</si>
  <si>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</si>
  <si>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</si>
  <si>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</si>
  <si>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</si>
  <si>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</si>
  <si>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</si>
  <si>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</si>
  <si>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</si>
  <si>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</si>
  <si>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</si>
  <si>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</si>
  <si>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</si>
  <si>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</si>
  <si>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</si>
  <si>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</si>
  <si>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</si>
  <si>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</si>
  <si>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</si>
  <si>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</si>
  <si>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</si>
  <si>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</si>
  <si>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</si>
  <si>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</si>
  <si>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</si>
  <si>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</si>
  <si>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</si>
  <si>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</si>
  <si>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</si>
  <si>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</si>
  <si>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</si>
  <si>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</si>
  <si>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</si>
  <si>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</si>
  <si>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</si>
  <si>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</si>
  <si>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</si>
  <si>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</si>
  <si>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</si>
  <si>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</si>
  <si>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</si>
  <si>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</si>
  <si>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</si>
  <si>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</si>
  <si>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</si>
  <si>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</si>
  <si>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</si>
  <si>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</si>
  <si>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</si>
  <si>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</si>
  <si>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</si>
  <si>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</si>
  <si>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</si>
  <si>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</si>
  <si>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</si>
  <si>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</si>
  <si>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</si>
  <si>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</si>
  <si>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</si>
  <si>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</si>
  <si>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</si>
  <si>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</si>
  <si>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</si>
  <si>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</si>
  <si>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</si>
  <si>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</si>
  <si>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</si>
  <si>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</si>
  <si>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</si>
  <si>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</si>
  <si>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</si>
  <si>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</si>
  <si>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</si>
  <si>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</si>
  <si>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</si>
  <si>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</si>
  <si>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</si>
  <si>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</si>
  <si>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</si>
  <si>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</si>
  <si>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</si>
  <si>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</si>
  <si>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</si>
  <si>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</si>
  <si>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</si>
  <si>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</si>
  <si>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</si>
  <si>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</si>
  <si>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</si>
  <si>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</si>
  <si>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</si>
  <si>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</si>
  <si>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</si>
  <si>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</si>
  <si>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</si>
  <si>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</si>
  <si>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</si>
  <si>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</si>
  <si>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</si>
  <si>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</si>
  <si>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</si>
  <si>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</si>
  <si>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</si>
  <si>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</si>
  <si>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</si>
  <si>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</si>
  <si>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</si>
  <si>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</si>
  <si>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</si>
  <si>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</si>
  <si>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</si>
  <si>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</si>
  <si>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</si>
  <si>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</si>
  <si>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</si>
  <si>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</si>
  <si>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</si>
  <si>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</si>
  <si>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</si>
  <si>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</si>
  <si>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</si>
  <si>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</si>
  <si>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</si>
  <si>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</si>
  <si>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</si>
  <si>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</si>
  <si>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</si>
  <si>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</si>
  <si>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</si>
  <si>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</si>
  <si>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</si>
  <si>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</si>
  <si>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</si>
  <si>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</si>
  <si>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</si>
  <si>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</si>
  <si>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</si>
  <si>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</si>
  <si>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</si>
  <si>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</si>
  <si>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</si>
  <si>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</si>
  <si>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</si>
  <si>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</si>
  <si>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</si>
  <si>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</si>
  <si>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</si>
  <si>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</si>
  <si>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</si>
  <si>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</si>
  <si>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</si>
  <si>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</si>
  <si>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</si>
  <si>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</si>
  <si>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</si>
  <si>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</si>
  <si>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</si>
  <si>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</si>
  <si>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</si>
  <si>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</si>
  <si>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</si>
  <si>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</si>
  <si>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</si>
  <si>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</si>
  <si>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</si>
  <si>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</si>
  <si>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</si>
  <si>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</si>
  <si>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</si>
  <si>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</si>
  <si>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</si>
  <si>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</si>
  <si>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</si>
  <si>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</si>
  <si>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</si>
  <si>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</si>
  <si>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</si>
  <si>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</si>
  <si>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</si>
  <si>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</si>
  <si>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</si>
  <si>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</si>
  <si>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</si>
  <si>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</si>
  <si>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</si>
  <si>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</si>
  <si>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</si>
  <si>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</si>
  <si>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</si>
  <si>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</si>
  <si>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</si>
  <si>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</si>
  <si>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</si>
  <si>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</si>
  <si>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</si>
  <si>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</si>
  <si>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</si>
  <si>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</si>
  <si>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</si>
  <si>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</si>
  <si>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</si>
  <si>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</si>
  <si>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</si>
  <si>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</si>
  <si>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</si>
  <si>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</si>
  <si>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</si>
  <si>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</si>
  <si>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</si>
  <si>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</si>
  <si>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</si>
  <si>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</si>
  <si>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</si>
  <si>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</si>
  <si>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</si>
  <si>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</si>
  <si>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</si>
  <si>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</si>
  <si>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</si>
  <si>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</si>
  <si>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</si>
  <si>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</si>
  <si>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</si>
  <si>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</si>
  <si>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</si>
  <si>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</si>
  <si>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</si>
  <si>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</si>
  <si>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</si>
  <si>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</si>
  <si>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</si>
  <si>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</si>
  <si>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</si>
  <si>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</si>
  <si>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</si>
  <si>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</si>
  <si>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</si>
  <si>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</si>
  <si>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</si>
  <si>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</si>
  <si>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</si>
  <si>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</si>
  <si>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</si>
  <si>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</si>
  <si>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</si>
  <si>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</si>
  <si>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</si>
  <si>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</si>
  <si>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</si>
  <si>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</si>
  <si>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</si>
  <si>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</si>
  <si>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</si>
  <si>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</si>
  <si>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</si>
  <si>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</si>
  <si>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</si>
  <si>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</si>
  <si>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</si>
  <si>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</si>
  <si>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</si>
  <si>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</si>
  <si>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</si>
  <si>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</si>
  <si>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</si>
  <si>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</si>
  <si>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</si>
  <si>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</si>
  <si>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</si>
  <si>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</si>
  <si>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</si>
  <si>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</si>
  <si>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</si>
  <si>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</si>
  <si>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</si>
  <si>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</si>
  <si>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</si>
  <si>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</si>
  <si>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</si>
  <si>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</si>
  <si>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</si>
  <si>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</si>
  <si>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</si>
  <si>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</si>
  <si>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</si>
  <si>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</si>
  <si>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</si>
  <si>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</si>
  <si>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</si>
  <si>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</si>
  <si>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</si>
  <si>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</si>
  <si>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</si>
  <si>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</si>
  <si>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</si>
  <si>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</si>
  <si>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</si>
  <si>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</si>
  <si>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</si>
  <si>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</si>
  <si>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</si>
  <si>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</si>
  <si>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</si>
  <si>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</si>
  <si>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</si>
  <si>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</si>
  <si>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</si>
  <si>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</si>
  <si>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</si>
  <si>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</si>
  <si>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</si>
  <si>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</si>
  <si>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</si>
  <si>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</si>
  <si>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</si>
  <si>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</si>
  <si>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</si>
  <si>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</si>
  <si>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</si>
  <si>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</si>
  <si>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</si>
  <si>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</si>
  <si>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</si>
  <si>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</si>
  <si>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</si>
  <si>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</si>
  <si>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</si>
  <si>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</si>
  <si>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</si>
  <si>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</si>
  <si>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</si>
  <si>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</si>
  <si>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</si>
  <si>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</si>
  <si>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</si>
  <si>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</si>
  <si>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</si>
  <si>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</si>
  <si>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</si>
  <si>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</si>
  <si>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</si>
  <si>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</si>
  <si>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</si>
  <si>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</si>
  <si>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</si>
  <si>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</si>
  <si>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</si>
  <si>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</si>
  <si>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</si>
  <si>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</si>
  <si>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</si>
  <si>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</si>
  <si>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</si>
  <si>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</si>
  <si>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</si>
  <si>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</si>
  <si>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</si>
  <si>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</si>
  <si>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</si>
  <si>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</si>
  <si>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</si>
  <si>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</si>
  <si>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</si>
  <si>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</si>
  <si>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</si>
  <si>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</si>
  <si>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</si>
  <si>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</si>
  <si>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</si>
  <si>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</si>
  <si>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</si>
  <si>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</si>
  <si>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</si>
  <si>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</si>
  <si>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</si>
  <si>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</si>
  <si>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</si>
  <si>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</si>
  <si>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</si>
  <si>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</si>
  <si>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</si>
  <si>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</si>
  <si>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</si>
  <si>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</si>
  <si>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</si>
  <si>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</si>
  <si>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</si>
  <si>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</si>
  <si>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</si>
  <si>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</si>
  <si>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</si>
  <si>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</si>
  <si>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</si>
  <si>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</si>
  <si>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</si>
  <si>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</si>
  <si>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</si>
  <si>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</si>
  <si>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</si>
  <si>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</si>
  <si>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</si>
  <si>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</si>
  <si>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</si>
  <si>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</si>
  <si>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</si>
  <si>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</si>
  <si>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</si>
  <si>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</si>
  <si>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</si>
  <si>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</si>
  <si>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</si>
  <si>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</si>
  <si>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</si>
  <si>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</si>
  <si>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</si>
  <si>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</si>
  <si>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</si>
  <si>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</si>
  <si>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</si>
  <si>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</si>
  <si>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</si>
  <si>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</si>
  <si>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</si>
  <si>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</si>
  <si>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</si>
  <si>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</si>
  <si>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</si>
  <si>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</si>
  <si>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</si>
  <si>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</si>
  <si>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</si>
  <si>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</si>
  <si>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</si>
  <si>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</si>
  <si>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</si>
  <si>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</si>
  <si>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</si>
  <si>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</si>
  <si>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</si>
  <si>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</si>
  <si>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</si>
  <si>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</si>
  <si>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</si>
  <si>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</si>
  <si>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</si>
  <si>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</si>
  <si>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</si>
  <si>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</si>
  <si>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</si>
  <si>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</si>
  <si>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</si>
  <si>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</si>
  <si>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</si>
  <si>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</si>
  <si>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</si>
  <si>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</si>
  <si>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</si>
  <si>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</si>
  <si>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</si>
  <si>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</si>
  <si>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</si>
  <si>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</si>
  <si>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</si>
  <si>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</si>
  <si>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</si>
  <si>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</si>
  <si>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</si>
  <si>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</si>
  <si>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</si>
  <si>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</si>
  <si>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</si>
  <si>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</si>
  <si>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</si>
  <si>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</si>
  <si>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</si>
  <si>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</si>
  <si>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</si>
  <si>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</si>
  <si>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</si>
  <si>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</si>
  <si>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</si>
  <si>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</si>
  <si>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</si>
  <si>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</si>
  <si>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</si>
  <si>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</si>
  <si>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</si>
  <si>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</si>
  <si>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</si>
  <si>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</si>
  <si>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</si>
  <si>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</si>
  <si>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</si>
  <si>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</si>
  <si>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</si>
  <si>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</si>
  <si>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</si>
  <si>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</si>
  <si>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</si>
  <si>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</si>
  <si>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</si>
  <si>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</si>
  <si>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</si>
  <si>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</si>
  <si>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</si>
  <si>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</si>
  <si>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</si>
  <si>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</si>
  <si>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</si>
  <si>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</si>
  <si>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</si>
  <si>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</si>
  <si>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</si>
  <si>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</si>
  <si>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</si>
  <si>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</si>
  <si>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</si>
  <si>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</si>
  <si>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</si>
  <si>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</si>
  <si>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</si>
  <si>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</si>
  <si>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</si>
  <si>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</si>
  <si>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</si>
  <si>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</si>
  <si>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</si>
  <si>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</si>
  <si>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</si>
  <si>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</si>
  <si>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</si>
  <si>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</si>
  <si>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</si>
  <si>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</si>
  <si>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</si>
  <si>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</si>
  <si>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</si>
  <si>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</si>
  <si>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</si>
  <si>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</si>
  <si>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</si>
  <si>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</si>
  <si>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</si>
  <si>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</si>
  <si>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</si>
  <si>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</si>
  <si>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</si>
  <si>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</si>
  <si>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</si>
  <si>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</si>
  <si>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</si>
  <si>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</si>
  <si>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</si>
  <si>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</si>
  <si>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</si>
  <si>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</si>
  <si>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</si>
  <si>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</si>
  <si>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</si>
  <si>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</si>
  <si>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</si>
  <si>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</si>
  <si>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</si>
  <si>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</si>
  <si>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</si>
  <si>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</si>
  <si>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</si>
  <si>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</si>
  <si>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</si>
  <si>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</si>
  <si>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</si>
  <si>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</si>
  <si>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</si>
  <si>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</si>
  <si>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</si>
  <si>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</si>
  <si>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</si>
  <si>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</si>
  <si>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</si>
  <si>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</si>
  <si>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</si>
  <si>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</si>
  <si>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</si>
  <si>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</si>
  <si>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</si>
  <si>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</si>
  <si>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</si>
  <si>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</si>
  <si>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</si>
  <si>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</si>
  <si>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</si>
  <si>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</si>
  <si>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</si>
  <si>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</si>
  <si>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</si>
  <si>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</si>
  <si>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</si>
  <si>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</si>
  <si>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</si>
  <si>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</si>
  <si>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</si>
  <si>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</si>
  <si>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</si>
  <si>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</si>
  <si>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</si>
  <si>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</si>
  <si>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</si>
  <si>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</si>
  <si>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</si>
  <si>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</si>
  <si>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</si>
  <si>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</si>
  <si>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</si>
  <si>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</si>
  <si>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</si>
  <si>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</si>
  <si>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</si>
  <si>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</si>
  <si>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</si>
  <si>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</si>
  <si>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</si>
  <si>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</si>
  <si>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</si>
  <si>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</si>
  <si>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</si>
  <si>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</si>
  <si>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</si>
  <si>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</si>
  <si>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</si>
  <si>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</si>
  <si>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</si>
  <si>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</si>
  <si>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</si>
  <si>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</si>
  <si>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</si>
  <si>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</si>
  <si>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</si>
  <si>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</si>
  <si>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</si>
  <si>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</si>
  <si>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</si>
  <si>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</si>
  <si>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</si>
  <si>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</si>
  <si>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</si>
  <si>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</si>
  <si>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</si>
  <si>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</si>
  <si>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</si>
  <si>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</si>
  <si>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</si>
  <si>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</si>
  <si>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</si>
  <si>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</si>
  <si>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</si>
  <si>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</si>
  <si>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</si>
  <si>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</si>
  <si>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</si>
  <si>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</si>
  <si>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</si>
  <si>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</si>
  <si>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</si>
  <si>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</si>
  <si>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</si>
  <si>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</si>
  <si>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</si>
  <si>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</si>
  <si>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</si>
  <si>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</si>
  <si>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</si>
  <si>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</si>
  <si>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</si>
  <si>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</si>
  <si>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</si>
  <si>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</si>
  <si>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</si>
  <si>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</si>
  <si>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</si>
  <si>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</si>
  <si>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</si>
  <si>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</si>
  <si>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</si>
  <si>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</si>
  <si>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</si>
  <si>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</si>
  <si>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</si>
  <si>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</si>
  <si>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</si>
  <si>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</si>
  <si>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</si>
  <si>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</si>
  <si>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</si>
  <si>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</si>
  <si>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</si>
  <si>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</si>
  <si>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</si>
  <si>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</si>
  <si>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</si>
  <si>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</si>
  <si>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</si>
  <si>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</si>
  <si>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</si>
  <si>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</si>
  <si>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</si>
  <si>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</si>
  <si>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</si>
  <si>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</si>
  <si>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</si>
  <si>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</si>
  <si>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</si>
  <si>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</si>
  <si>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</si>
  <si>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</si>
  <si>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</si>
  <si>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</si>
  <si>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</si>
  <si>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</si>
  <si>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</si>
  <si>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</si>
  <si>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</si>
  <si>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</si>
  <si>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</si>
  <si>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</si>
  <si>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</si>
  <si>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</si>
  <si>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</si>
  <si>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</si>
  <si>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</si>
  <si>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</si>
  <si>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</si>
  <si>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</si>
  <si>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</si>
  <si>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</si>
  <si>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</si>
  <si>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</si>
  <si>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</si>
  <si>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</si>
  <si>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</si>
  <si>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</si>
  <si>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</si>
  <si>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</si>
  <si>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</si>
  <si>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</si>
  <si>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</si>
  <si>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</si>
  <si>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</si>
  <si>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</si>
  <si>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</si>
  <si>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</si>
  <si>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</si>
  <si>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</si>
  <si>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</si>
  <si>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</si>
  <si>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</si>
  <si>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</si>
  <si>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</si>
  <si>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</si>
  <si>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</si>
  <si>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</si>
  <si>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</si>
  <si>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</si>
  <si>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</si>
  <si>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</si>
  <si>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</si>
  <si>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</si>
  <si>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</si>
  <si>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</si>
  <si>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</si>
  <si>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</si>
  <si>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</si>
  <si>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</si>
  <si>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</si>
  <si>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</si>
  <si>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</si>
  <si>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</si>
  <si>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</si>
  <si>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</si>
  <si>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</si>
  <si>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</si>
  <si>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</si>
  <si>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</si>
  <si>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</si>
  <si>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</si>
  <si>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</si>
  <si>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</si>
  <si>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</si>
  <si>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</si>
  <si>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</si>
  <si>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</si>
  <si>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</si>
  <si>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</si>
  <si>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</si>
  <si>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</si>
  <si>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</si>
  <si>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</si>
  <si>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</si>
  <si>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</si>
  <si>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</si>
  <si>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</si>
  <si>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</si>
  <si>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</si>
  <si>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</si>
  <si>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</si>
  <si>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</si>
  <si>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</si>
  <si>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</si>
  <si>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</si>
  <si>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</si>
  <si>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</si>
  <si>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</si>
  <si>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</si>
  <si>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</si>
  <si>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</si>
  <si>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</si>
  <si>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</si>
  <si>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</si>
  <si>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</si>
  <si>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</si>
  <si>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</si>
  <si>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</si>
  <si>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</si>
  <si>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</si>
  <si>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</si>
  <si>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</si>
  <si>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</si>
  <si>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</si>
  <si>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</si>
  <si>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</si>
  <si>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</si>
  <si>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</si>
  <si>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</si>
  <si>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</si>
  <si>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</si>
  <si>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</si>
  <si>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</si>
  <si>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</si>
  <si>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</si>
  <si>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</si>
  <si>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</si>
  <si>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</si>
  <si>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</si>
  <si>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</si>
  <si>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</si>
  <si>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</si>
  <si>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</si>
  <si>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</si>
  <si>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</si>
  <si>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</si>
  <si>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</si>
  <si>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</si>
  <si>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</si>
  <si>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</si>
  <si>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</si>
  <si>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</si>
  <si>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</si>
  <si>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</si>
  <si>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</si>
  <si>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</si>
  <si>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</si>
  <si>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</si>
  <si>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</si>
  <si>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</si>
  <si>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</si>
  <si>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</si>
  <si>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</si>
  <si>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</si>
  <si>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</si>
  <si>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</si>
  <si>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</si>
  <si>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</si>
  <si>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</si>
  <si>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</si>
  <si>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</si>
  <si>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</si>
  <si>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</si>
  <si>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</si>
  <si>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</si>
  <si>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</si>
  <si>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</si>
  <si>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</si>
  <si>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</si>
  <si>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</si>
  <si>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</si>
  <si>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</si>
  <si>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</si>
  <si>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</si>
  <si>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</si>
  <si>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</si>
  <si>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</si>
  <si>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</si>
  <si>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</si>
  <si>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</si>
  <si>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</si>
  <si>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</si>
  <si>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</si>
  <si>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</si>
  <si>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</si>
  <si>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</si>
  <si>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</si>
  <si>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</si>
  <si>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</si>
  <si>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</si>
  <si>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</si>
  <si>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</si>
  <si>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</si>
  <si>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</si>
  <si>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</si>
  <si>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</si>
  <si>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</si>
  <si>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</si>
  <si>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</si>
  <si>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</si>
  <si>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</si>
  <si>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</si>
  <si>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</si>
  <si>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</si>
  <si>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</si>
  <si>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</si>
  <si>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</si>
  <si>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</si>
  <si>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</si>
  <si>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</si>
  <si>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</si>
  <si>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</si>
  <si>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</si>
  <si>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</si>
  <si>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</si>
  <si>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</si>
  <si>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</si>
  <si>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</si>
  <si>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</si>
  <si>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</si>
  <si>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</si>
  <si>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</si>
  <si>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</si>
  <si>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</si>
  <si>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</si>
  <si>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</si>
  <si>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</si>
  <si>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</si>
  <si>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</si>
  <si>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</si>
  <si>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</si>
  <si>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</si>
  <si>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</si>
  <si>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</si>
  <si>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</si>
  <si>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</si>
  <si>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</si>
  <si>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</si>
  <si>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</si>
  <si>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</si>
  <si>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</si>
  <si>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</si>
  <si>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</si>
  <si>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</si>
  <si>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</si>
  <si>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</si>
  <si>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</si>
  <si>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</si>
  <si>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</si>
  <si>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</si>
  <si>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</si>
  <si>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</si>
  <si>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</si>
  <si>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</si>
  <si>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</si>
  <si>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</si>
  <si>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</si>
  <si>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</si>
  <si>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</si>
  <si>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</si>
  <si>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</si>
  <si>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</si>
  <si>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</si>
  <si>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</si>
  <si>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</si>
  <si>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</si>
  <si>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</si>
  <si>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</si>
  <si>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</si>
  <si>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</si>
  <si>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</si>
  <si>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</si>
  <si>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</si>
  <si>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</si>
  <si>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</si>
  <si>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</si>
  <si>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</si>
  <si>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</si>
  <si>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</si>
  <si>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</si>
  <si>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</si>
  <si>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</si>
  <si>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</si>
  <si>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</si>
  <si>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</si>
  <si>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</si>
  <si>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</si>
  <si>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</si>
  <si>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</si>
  <si>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</si>
  <si>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</si>
  <si>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</si>
  <si>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</si>
  <si>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</si>
  <si>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</si>
  <si>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</si>
  <si>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</si>
  <si>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</si>
  <si>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</si>
  <si>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</si>
  <si>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</si>
  <si>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</si>
  <si>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</si>
  <si>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</si>
  <si>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</si>
  <si>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</si>
  <si>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</si>
  <si>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</si>
  <si>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</si>
  <si>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</si>
  <si>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</si>
  <si>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</si>
  <si>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</si>
  <si>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</si>
  <si>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</si>
  <si>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</si>
  <si>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</si>
  <si>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</si>
  <si>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</si>
  <si>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</si>
  <si>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</si>
  <si>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</si>
  <si>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</si>
  <si>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</si>
  <si>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</si>
  <si>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</si>
  <si>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</si>
  <si>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</si>
  <si>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</si>
  <si>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</si>
  <si>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</si>
  <si>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</si>
  <si>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</si>
  <si>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</si>
  <si>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</si>
  <si>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</si>
  <si>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</si>
  <si>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</si>
  <si>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</si>
  <si>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</si>
  <si>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</si>
  <si>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</si>
  <si>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</si>
  <si>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</si>
  <si>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</si>
  <si>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</si>
  <si>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</si>
  <si>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</si>
  <si>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</si>
  <si>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</si>
  <si>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</si>
  <si>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</si>
  <si>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</si>
  <si>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</si>
  <si>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</si>
  <si>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</si>
  <si>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</si>
  <si>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</si>
  <si>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</si>
  <si>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</si>
  <si>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</si>
  <si>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</si>
  <si>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</si>
  <si>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</si>
  <si>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</si>
  <si>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</si>
  <si>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</si>
  <si>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</si>
  <si>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</si>
  <si>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</si>
  <si>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</si>
  <si>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</si>
  <si>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</si>
  <si>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</si>
  <si>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</si>
  <si>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</si>
  <si>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</si>
  <si>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</si>
  <si>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</si>
  <si>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</si>
  <si>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</si>
  <si>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</si>
  <si>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</si>
  <si>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</si>
  <si>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</si>
  <si>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</si>
  <si>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</si>
  <si>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</si>
  <si>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</si>
  <si>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</si>
  <si>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</si>
  <si>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</si>
  <si>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</si>
  <si>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</si>
  <si>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</si>
  <si>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</si>
  <si>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</si>
  <si>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</si>
  <si>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</si>
  <si>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</si>
  <si>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</si>
  <si>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</si>
  <si>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</si>
  <si>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</si>
  <si>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</si>
  <si>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</si>
  <si>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</si>
  <si>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</si>
  <si>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</si>
  <si>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</si>
  <si>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</si>
  <si>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</si>
  <si>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</si>
  <si>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</si>
  <si>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</si>
  <si>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</si>
  <si>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</si>
  <si>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</si>
  <si>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</si>
  <si>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</si>
  <si>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</si>
  <si>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</si>
  <si>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</si>
  <si>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</si>
  <si>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</si>
  <si>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</si>
  <si>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</si>
  <si>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</si>
  <si>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</si>
  <si>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</si>
  <si>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</si>
  <si>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</si>
  <si>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</si>
  <si>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</si>
  <si>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</si>
  <si>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</si>
  <si>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</si>
  <si>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</si>
  <si>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</si>
  <si>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</si>
  <si>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</si>
  <si>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</si>
  <si>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</si>
  <si>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</si>
  <si>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</si>
  <si>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</si>
  <si>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</si>
  <si>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</si>
  <si>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</si>
  <si>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</si>
  <si>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</si>
  <si>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</si>
  <si>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</si>
  <si>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</si>
  <si>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</si>
  <si>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</si>
  <si>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</si>
  <si>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</si>
  <si>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</si>
  <si>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</si>
  <si>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</si>
  <si>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</si>
  <si>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</si>
  <si>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</si>
  <si>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</si>
  <si>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</si>
  <si>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</si>
  <si>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</si>
  <si>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</si>
  <si>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</si>
  <si>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</si>
  <si>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</si>
  <si>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</si>
  <si>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</si>
  <si>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</si>
  <si>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</si>
  <si>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</si>
  <si>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</si>
  <si>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</si>
  <si>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</si>
  <si>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</si>
  <si>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</si>
  <si>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</si>
  <si>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</si>
  <si>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</si>
  <si>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</si>
  <si>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</si>
  <si>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</si>
  <si>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</si>
  <si>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</si>
  <si>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</si>
  <si>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</si>
  <si>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</si>
  <si>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</si>
  <si>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</si>
  <si>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</si>
  <si>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</si>
  <si>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</si>
  <si>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</si>
  <si>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</si>
  <si>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</si>
  <si>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</si>
  <si>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</si>
  <si>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</si>
  <si>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</si>
  <si>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</si>
  <si>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</si>
  <si>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</si>
  <si>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</si>
  <si>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</si>
  <si>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</si>
  <si>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</si>
  <si>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</si>
  <si>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</si>
  <si>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</si>
  <si>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</si>
  <si>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</si>
  <si>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</si>
  <si>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</si>
  <si>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</si>
  <si>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</si>
  <si>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</si>
  <si>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</si>
  <si>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</si>
  <si>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</si>
  <si>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</si>
  <si>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</si>
  <si>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</si>
  <si>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</si>
  <si>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</si>
  <si>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</si>
  <si>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</si>
  <si>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</si>
  <si>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</si>
  <si>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</si>
  <si>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</si>
  <si>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</si>
  <si>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</si>
  <si>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</si>
  <si>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</si>
  <si>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</si>
  <si>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</si>
  <si>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</si>
  <si>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</si>
  <si>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</si>
  <si>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</si>
  <si>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</si>
  <si>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</si>
  <si>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</si>
  <si>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</si>
  <si>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</si>
  <si>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</si>
  <si>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</si>
  <si>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</si>
  <si>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</si>
  <si>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</si>
  <si>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</si>
  <si>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</si>
  <si>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</si>
  <si>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</si>
  <si>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</si>
  <si>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</si>
  <si>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</si>
  <si>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</si>
  <si>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</si>
  <si>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</si>
  <si>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</si>
  <si>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</si>
  <si>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</si>
  <si>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</si>
  <si>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</si>
  <si>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</si>
  <si>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</si>
  <si>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</si>
  <si>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</si>
  <si>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</si>
  <si>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</si>
  <si>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</si>
  <si>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</si>
  <si>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</si>
  <si>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</si>
  <si>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</si>
  <si>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</si>
  <si>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</si>
  <si>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</si>
  <si>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</si>
  <si>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</si>
  <si>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</si>
  <si>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</si>
  <si>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</si>
  <si>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</si>
  <si>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</si>
  <si>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31.12.2021</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</si>
  <si>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</si>
  <si>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</si>
  <si>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</si>
  <si>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</si>
  <si>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</si>
  <si>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</si>
  <si>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</si>
  <si>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</si>
  <si>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</si>
  <si>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</si>
  <si>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</si>
  <si>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</si>
  <si>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</si>
  <si>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</si>
  <si>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</si>
  <si>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</si>
  <si>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</si>
  <si>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</si>
  <si>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</si>
  <si>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</si>
  <si>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</si>
  <si>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</si>
  <si>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</si>
  <si>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</si>
  <si>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</si>
  <si>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</si>
  <si>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</si>
  <si>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</si>
  <si>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</si>
  <si>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</si>
  <si>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</si>
  <si>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</si>
  <si>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</si>
  <si>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</si>
  <si>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</si>
  <si>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</si>
  <si>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</si>
  <si>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</si>
  <si>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</si>
  <si>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</si>
  <si>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</si>
  <si>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</si>
  <si>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</si>
  <si>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</si>
  <si>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</si>
  <si>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</si>
  <si>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</si>
  <si>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</si>
  <si>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</si>
  <si>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</si>
  <si>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</si>
  <si>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</si>
  <si>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</si>
  <si>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</si>
  <si>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</si>
  <si>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</si>
  <si>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</si>
  <si>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</si>
  <si>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</si>
  <si>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</si>
  <si>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</si>
  <si>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</si>
  <si>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</si>
  <si>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</si>
  <si>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</si>
  <si>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</si>
  <si>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</si>
  <si>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</si>
  <si>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</si>
  <si>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</si>
  <si>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</si>
  <si>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</si>
  <si>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</si>
  <si>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</si>
  <si>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</si>
  <si>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</si>
  <si>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</si>
  <si>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</si>
  <si>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</si>
  <si>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</si>
  <si>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</si>
  <si>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</si>
  <si>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</si>
  <si>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</si>
  <si>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</si>
  <si>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</si>
  <si>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</si>
  <si>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</si>
  <si>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</si>
  <si>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</si>
  <si>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</si>
  <si>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</si>
  <si>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</si>
  <si>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</si>
  <si>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</si>
  <si>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166001001</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</si>
  <si>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</si>
  <si>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</si>
  <si>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</si>
  <si>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</si>
  <si>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</si>
  <si>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</si>
  <si>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</si>
  <si>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</si>
  <si>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</si>
  <si>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</si>
  <si>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</si>
  <si>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</si>
  <si>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</si>
  <si>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</si>
  <si>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</si>
  <si>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</si>
  <si>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</si>
  <si>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</si>
  <si>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</si>
  <si>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</si>
  <si>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</si>
  <si>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</si>
  <si>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</si>
  <si>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</si>
  <si>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</si>
  <si>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</si>
  <si>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</si>
  <si>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</si>
  <si>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</si>
  <si>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</si>
  <si>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</si>
  <si>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</si>
  <si>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</si>
  <si>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</si>
  <si>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</si>
  <si>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</si>
  <si>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</si>
  <si>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</si>
  <si>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</si>
  <si>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</si>
  <si>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</si>
  <si>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</si>
  <si>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</si>
  <si>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</si>
  <si>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</si>
  <si>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</si>
  <si>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</si>
  <si>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</si>
  <si>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</si>
  <si>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</si>
  <si>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</si>
  <si>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</si>
  <si>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</si>
  <si>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</si>
  <si>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</si>
  <si>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</si>
  <si>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</si>
  <si>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</si>
  <si>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</si>
  <si>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</si>
  <si>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</si>
  <si>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</si>
  <si>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</si>
  <si>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</si>
  <si>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</si>
  <si>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</si>
  <si>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</si>
  <si>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</si>
  <si>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</si>
  <si>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</si>
  <si>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</si>
  <si>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</si>
  <si>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</si>
  <si>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</si>
  <si>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</si>
  <si>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</si>
  <si>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</si>
  <si>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</si>
  <si>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</si>
  <si>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</si>
  <si>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</si>
  <si>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</si>
  <si>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</si>
  <si>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</si>
  <si>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</si>
  <si>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</si>
  <si>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</si>
  <si>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</si>
  <si>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</si>
  <si>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</si>
  <si>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</si>
  <si>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</si>
  <si>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</si>
  <si>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</si>
  <si>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</si>
  <si>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</si>
  <si>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</si>
  <si>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</si>
  <si>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164501001</t>
  </si>
  <si>
    <t>27656185</t>
  </si>
  <si>
    <t>ЗАО "Татгазэнерго"</t>
  </si>
  <si>
    <t>1655098239</t>
  </si>
  <si>
    <t>162702001</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</si>
  <si>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</si>
  <si>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</si>
  <si>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</si>
  <si>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</si>
  <si>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</si>
  <si>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</si>
  <si>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</si>
  <si>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</si>
  <si>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</si>
  <si>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</si>
  <si>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</si>
  <si>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</si>
  <si>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</si>
  <si>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</si>
  <si>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</si>
  <si>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</si>
  <si>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</si>
  <si>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</si>
  <si>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</si>
  <si>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</si>
  <si>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</si>
  <si>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</si>
  <si>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</si>
  <si>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</si>
  <si>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</si>
  <si>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</si>
  <si>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</si>
  <si>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</si>
  <si>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</si>
  <si>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</si>
  <si>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</si>
  <si>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</si>
  <si>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</si>
  <si>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</si>
  <si>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</si>
  <si>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</si>
  <si>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</si>
  <si>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</si>
  <si>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</si>
  <si>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</si>
  <si>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</si>
  <si>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</si>
  <si>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</si>
  <si>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</si>
  <si>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</si>
  <si>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</si>
  <si>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</si>
  <si>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</si>
  <si>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</si>
  <si>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</si>
  <si>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</si>
  <si>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</si>
  <si>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</si>
  <si>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</si>
  <si>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</si>
  <si>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</si>
  <si>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</si>
  <si>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</si>
  <si>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</si>
  <si>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</si>
  <si>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</si>
  <si>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</si>
  <si>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</si>
  <si>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</si>
  <si>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</si>
  <si>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</si>
  <si>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</si>
  <si>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</si>
  <si>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</si>
  <si>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</si>
  <si>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</si>
  <si>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</si>
  <si>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</si>
  <si>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</si>
  <si>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</si>
  <si>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</si>
  <si>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</si>
  <si>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</si>
  <si>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</si>
  <si>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</si>
  <si>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</si>
  <si>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</si>
  <si>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</si>
  <si>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</si>
  <si>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</si>
  <si>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</si>
  <si>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</si>
  <si>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</si>
  <si>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</si>
  <si>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</si>
  <si>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</si>
  <si>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</si>
  <si>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ОАО "Бугульминское предприятие тепловых сетей"</t>
  </si>
  <si>
    <t>1645021727</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</si>
  <si>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</si>
  <si>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</si>
  <si>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</si>
  <si>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</si>
  <si>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</si>
  <si>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</si>
  <si>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26322530</t>
  </si>
  <si>
    <t>ОАО "Казанькомпрессормаш"</t>
  </si>
  <si>
    <t>1660004878</t>
  </si>
  <si>
    <t>28031957</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</si>
  <si>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</si>
  <si>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</si>
  <si>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</si>
  <si>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</si>
  <si>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</si>
  <si>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</si>
  <si>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</si>
  <si>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</si>
  <si>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</si>
  <si>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</si>
  <si>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</si>
  <si>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</si>
  <si>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</si>
  <si>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</si>
  <si>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</si>
  <si>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</si>
  <si>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</si>
  <si>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</si>
  <si>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</si>
  <si>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</si>
  <si>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</si>
  <si>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</si>
  <si>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</si>
  <si>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</si>
  <si>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</si>
  <si>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</si>
  <si>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</si>
  <si>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</si>
  <si>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</si>
  <si>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</si>
  <si>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</si>
  <si>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</si>
  <si>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</si>
  <si>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26354365</t>
  </si>
  <si>
    <t>ОАО "Тетюшское ПТС"</t>
  </si>
  <si>
    <t>1638004921</t>
  </si>
  <si>
    <t>163801001</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</si>
  <si>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</si>
  <si>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</si>
  <si>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</si>
  <si>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</si>
  <si>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</si>
  <si>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</si>
  <si>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</si>
  <si>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</si>
  <si>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</si>
  <si>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</si>
  <si>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</si>
  <si>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</si>
  <si>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</si>
  <si>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</si>
  <si>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</si>
  <si>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</si>
  <si>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</si>
  <si>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</si>
  <si>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</si>
  <si>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</si>
  <si>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</si>
  <si>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</si>
  <si>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</si>
  <si>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</si>
  <si>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</si>
  <si>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</si>
  <si>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</si>
  <si>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</si>
  <si>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</si>
  <si>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</si>
  <si>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</si>
  <si>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</si>
  <si>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</si>
  <si>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</si>
  <si>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</si>
  <si>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</si>
  <si>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</si>
  <si>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</si>
  <si>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</si>
  <si>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</si>
  <si>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</si>
  <si>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</si>
  <si>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</si>
  <si>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</si>
  <si>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28954060</t>
  </si>
  <si>
    <t>ООО "Завод ЖБИ Элеваторстой"</t>
  </si>
  <si>
    <t>1659118246</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</si>
  <si>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</si>
  <si>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</si>
  <si>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</si>
  <si>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</si>
  <si>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</si>
  <si>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</si>
  <si>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</si>
  <si>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</si>
  <si>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</si>
  <si>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</si>
  <si>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</si>
  <si>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</si>
  <si>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</si>
  <si>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</si>
  <si>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</si>
  <si>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</si>
  <si>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</si>
  <si>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</si>
  <si>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</si>
  <si>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</si>
  <si>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</si>
  <si>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</si>
  <si>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</si>
  <si>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</si>
  <si>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</si>
  <si>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</si>
  <si>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</si>
  <si>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</si>
  <si>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</si>
  <si>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</si>
  <si>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</si>
  <si>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</si>
  <si>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</si>
  <si>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</si>
  <si>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</si>
  <si>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</si>
  <si>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</si>
  <si>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</si>
  <si>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</si>
  <si>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</si>
  <si>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</si>
  <si>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</si>
  <si>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</si>
  <si>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</si>
  <si>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</si>
  <si>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</si>
  <si>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</si>
  <si>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</si>
  <si>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</si>
  <si>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</si>
  <si>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</si>
  <si>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</si>
  <si>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</si>
  <si>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</si>
  <si>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</si>
  <si>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</si>
  <si>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</si>
  <si>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</si>
  <si>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</si>
  <si>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</si>
  <si>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</si>
  <si>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</si>
  <si>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</si>
  <si>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</si>
  <si>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</si>
  <si>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</si>
  <si>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</si>
  <si>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</si>
  <si>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</si>
  <si>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</si>
  <si>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</si>
  <si>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</si>
  <si>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</si>
  <si>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</si>
  <si>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</si>
  <si>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</si>
  <si>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</si>
  <si>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</si>
  <si>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</si>
  <si>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</si>
  <si>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</si>
  <si>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</si>
  <si>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</si>
  <si>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</si>
  <si>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</si>
  <si>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</si>
  <si>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</si>
  <si>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</si>
  <si>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</si>
  <si>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</si>
  <si>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</si>
  <si>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</si>
  <si>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</si>
  <si>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</si>
  <si>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</si>
  <si>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</si>
  <si>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</si>
  <si>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</si>
  <si>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</si>
  <si>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</si>
  <si>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</si>
  <si>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</si>
  <si>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30847997</t>
  </si>
  <si>
    <t>ООО "Родник"</t>
  </si>
  <si>
    <t>1601009169</t>
  </si>
  <si>
    <t>160101001</t>
  </si>
  <si>
    <t>31243870</t>
  </si>
  <si>
    <t>ООО "СК-16"</t>
  </si>
  <si>
    <t>1658159338</t>
  </si>
  <si>
    <t>01-10-2014 00:00:00</t>
  </si>
  <si>
    <t>26354446</t>
  </si>
  <si>
    <t>ООО "СКП "Татнефть-Ак Барс"</t>
  </si>
  <si>
    <t>1655085014</t>
  </si>
  <si>
    <t>26354364</t>
  </si>
  <si>
    <t>ООО "Спасские коммунальные сети"</t>
  </si>
  <si>
    <t>1637005369</t>
  </si>
  <si>
    <t>163701001</t>
  </si>
  <si>
    <t>31317287</t>
  </si>
  <si>
    <t>ООО "ТЕПЛОГАРАНТ"</t>
  </si>
  <si>
    <t>1655418400</t>
  </si>
  <si>
    <t>31293680</t>
  </si>
  <si>
    <t>ООО "ТТК"</t>
  </si>
  <si>
    <t>1659186172</t>
  </si>
  <si>
    <t>31060076</t>
  </si>
  <si>
    <t>ООО "Татинтек"</t>
  </si>
  <si>
    <t>1644055843</t>
  </si>
  <si>
    <t>26354324</t>
  </si>
  <si>
    <t>ООО "Тепло-Сервис"</t>
  </si>
  <si>
    <t>1609010695</t>
  </si>
  <si>
    <t>26354393</t>
  </si>
  <si>
    <t>ООО "Тепло-Энергосервис"</t>
  </si>
  <si>
    <t>1644032236</t>
  </si>
  <si>
    <t>28423143</t>
  </si>
  <si>
    <t>ООО "Тепло-Энергосервис+"</t>
  </si>
  <si>
    <t>1644067711</t>
  </si>
  <si>
    <t>28014421</t>
  </si>
  <si>
    <t>ООО "ТеплоСервис"</t>
  </si>
  <si>
    <t>1651067938</t>
  </si>
  <si>
    <t>31322071</t>
  </si>
  <si>
    <t>ООО "ТеплоЭнергоСнабжение"</t>
  </si>
  <si>
    <t>1660326233</t>
  </si>
  <si>
    <t>31319208</t>
  </si>
  <si>
    <t>ООО "Тепловик 2"</t>
  </si>
  <si>
    <t>1646046925</t>
  </si>
  <si>
    <t>26466929</t>
  </si>
  <si>
    <t>ООО "Тепловик"</t>
  </si>
  <si>
    <t>1646025594</t>
  </si>
  <si>
    <t>26463919</t>
  </si>
  <si>
    <t>ООО "Тепловые сети"</t>
  </si>
  <si>
    <t>1636005895</t>
  </si>
  <si>
    <t>163601001</t>
  </si>
  <si>
    <t>30941215</t>
  </si>
  <si>
    <t>ООО "Теплокоминвест"</t>
  </si>
  <si>
    <t>1660294817</t>
  </si>
  <si>
    <t>31189349</t>
  </si>
  <si>
    <t>ООО "Теплокоминвест+"</t>
  </si>
  <si>
    <t>1616031470</t>
  </si>
  <si>
    <t>26322549</t>
  </si>
  <si>
    <t>ООО "Теплосервис"</t>
  </si>
  <si>
    <t>1604005405</t>
  </si>
  <si>
    <t>160401001</t>
  </si>
  <si>
    <t>26354337</t>
  </si>
  <si>
    <t>1617002835</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</si>
  <si>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</si>
  <si>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</si>
  <si>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</si>
  <si>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</si>
  <si>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</si>
  <si>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</si>
  <si>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</si>
  <si>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</si>
  <si>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</si>
  <si>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</si>
  <si>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</si>
  <si>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</si>
  <si>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</si>
  <si>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</si>
  <si>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</si>
  <si>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</si>
  <si>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</si>
  <si>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</si>
  <si>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</si>
  <si>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</si>
  <si>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26628367</t>
  </si>
  <si>
    <t>ООО "УК "ВОТ-Комфорт"</t>
  </si>
  <si>
    <t>1658105572</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</si>
  <si>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</si>
  <si>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</si>
  <si>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</si>
  <si>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</si>
  <si>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</si>
  <si>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</si>
  <si>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</si>
  <si>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</si>
  <si>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</si>
  <si>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</si>
  <si>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</si>
  <si>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</si>
  <si>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</si>
  <si>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</si>
  <si>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</si>
  <si>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30852067</t>
  </si>
  <si>
    <t>ООО "Шугуровские сети"</t>
  </si>
  <si>
    <t>1649036361</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</si>
  <si>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</si>
  <si>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</si>
  <si>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</si>
  <si>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</si>
  <si>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</si>
  <si>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</si>
  <si>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</si>
  <si>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</si>
  <si>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</si>
  <si>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</si>
  <si>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</si>
  <si>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</si>
  <si>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</si>
  <si>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</si>
  <si>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</si>
  <si>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</si>
  <si>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</si>
  <si>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</si>
  <si>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</si>
  <si>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</si>
  <si>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</si>
  <si>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</si>
  <si>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</si>
  <si>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</si>
  <si>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</si>
  <si>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</si>
  <si>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</si>
  <si>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</si>
  <si>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</si>
  <si>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</si>
  <si>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</si>
  <si>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</si>
  <si>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</si>
  <si>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</si>
  <si>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</si>
  <si>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</si>
  <si>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31156389</t>
  </si>
  <si>
    <t>Общество с ограниченной ответственностью "Тепловые сети западного вывода"</t>
  </si>
  <si>
    <t>1650353407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</si>
  <si>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</si>
  <si>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</si>
  <si>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</si>
  <si>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</si>
  <si>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</si>
  <si>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</si>
  <si>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</si>
  <si>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</si>
  <si>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</si>
  <si>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</si>
  <si>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</si>
  <si>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</si>
  <si>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</si>
  <si>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</si>
  <si>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</si>
  <si>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</si>
  <si>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</si>
  <si>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</si>
  <si>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</si>
  <si>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</si>
  <si>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</si>
  <si>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</si>
  <si>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</si>
  <si>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</si>
  <si>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28815892</t>
  </si>
  <si>
    <t>ФГБНУ "ТатНИИСХ"</t>
  </si>
  <si>
    <t>1659034966</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</si>
  <si>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</si>
  <si>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</si>
  <si>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</si>
  <si>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</si>
  <si>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</si>
  <si>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</si>
  <si>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</si>
  <si>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</si>
  <si>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</si>
  <si>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</si>
  <si>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</si>
  <si>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</si>
  <si>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</si>
  <si>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</si>
  <si>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</si>
  <si>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</si>
  <si>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</si>
  <si>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Федеральное государственное бюджетное учреждение науки "Федеральный исследовательский центр " Казанский научный центр Российской академии наук (ФИЦ КазНЦ РАН)</t>
  </si>
  <si>
    <t>1655022127</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</si>
  <si>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</si>
  <si>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</si>
  <si>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</si>
  <si>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</si>
  <si>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</si>
  <si>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</si>
  <si>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</si>
  <si>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</si>
  <si>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</si>
  <si>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</si>
  <si>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</si>
  <si>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</si>
  <si>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</si>
  <si>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</si>
  <si>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</si>
  <si>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</si>
  <si>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</si>
  <si>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</si>
  <si>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</si>
  <si>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</si>
  <si>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</si>
  <si>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</si>
  <si>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</si>
  <si>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</si>
  <si>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420021, Казань, Тукая, 162</t>
  </si>
  <si>
    <t>Абдулхаков Рустам Рифгатович</t>
  </si>
  <si>
    <t>Камалова Эльвира Салиховна</t>
  </si>
  <si>
    <t>начальник ПФО</t>
  </si>
  <si>
    <t>(843)2111296</t>
  </si>
  <si>
    <t>pfo-kazenergo@mail.ru</t>
  </si>
  <si>
    <t>29.04.2020</t>
  </si>
  <si>
    <t>О</t>
  </si>
  <si>
    <t>Город Казань, Город Казань (92701000);</t>
  </si>
  <si>
    <t>Тариф на услуги по передаче тепловой энергии</t>
  </si>
  <si>
    <t>Тариф на услуги по передаче тепловой энергии в зоне действия ЕТО-2 города Казани</t>
  </si>
  <si>
    <t>12.05.2020 16:17:24</t>
  </si>
  <si>
    <t>Тариф на тепловую энергию, поставляемую теплосетевым организациям, приобретающим тепловую энергию с целью компенсации потерь тепловой энергии</t>
  </si>
  <si>
    <t>Заявление Вх.№3072</t>
  </si>
  <si>
    <t>Заявление Вх.№3071</t>
  </si>
  <si>
    <t>Заявление Вх. №2955</t>
  </si>
  <si>
    <t>Заявление Вх. №2957</t>
  </si>
  <si>
    <t>2.2</t>
  </si>
  <si>
    <t>4.2</t>
  </si>
  <si>
    <t>5.2</t>
  </si>
  <si>
    <t>6.2</t>
  </si>
  <si>
    <t>7.2</t>
  </si>
  <si>
    <t>2.3</t>
  </si>
  <si>
    <t>4.3</t>
  </si>
  <si>
    <t>5.3</t>
  </si>
  <si>
    <t>6.3</t>
  </si>
  <si>
    <t>7.3</t>
  </si>
  <si>
    <t>2.4</t>
  </si>
  <si>
    <t>4.4</t>
  </si>
  <si>
    <t>5.4</t>
  </si>
  <si>
    <t>6.4</t>
  </si>
  <si>
    <t>7.4</t>
  </si>
  <si>
    <t>Вх.N 2955, 2957, 3071, 3072</t>
  </si>
  <si>
    <t>30.06.2021</t>
  </si>
  <si>
    <t>01.07.2021</t>
  </si>
  <si>
    <t>https://portal.eias.ru/Portal/DownloadPage.aspx?type=12&amp;guid=248e106c-df3a-476e-9421-9a91f10e6a66</t>
  </si>
  <si>
    <t>https://portal.eias.ru/Portal/DownloadPage.aspx?type=12&amp;guid=51a75418-effa-4008-bec5-ad8c44628f84</t>
  </si>
  <si>
    <t>О внесении изменений в приложение к приказу ГКРТТ от 30.10.2017 №297 "Об утверждении инвестиционной программы акционерного общества "Казэнерго" в сфере теплоснабжения на 2018-2022 годы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</si>
</sst>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22">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22" fontId="6" fillId="0" borderId="0" xfId="49" applyNumberFormat="1" applyFont="1" applyAlignment="1" applyProtection="1">
      <alignment horizontal="left" vertical="center" wrapText="1"/>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0" fillId="8" borderId="5" xfId="53" applyNumberFormat="1" applyFont="1" applyFill="1" applyBorder="1" applyAlignment="1" applyProtection="1">
      <alignment horizontal="left" vertical="center" wrapText="1" indent="1"/>
    </xf>
    <xf numFmtId="0" fontId="0" fillId="0" borderId="0" xfId="0" applyNumberFormat="1">
      <alignment vertical="top"/>
    </xf>
    <xf numFmtId="0" fontId="0" fillId="0" borderId="0" xfId="0" applyNumberFormat="1" applyAlignment="1">
      <alignment vertical="center"/>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center" wrapTex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69"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49" fontId="6" fillId="8" borderId="5" xfId="53" applyNumberFormat="1" applyFont="1" applyFill="1" applyBorder="1" applyAlignment="1" applyProtection="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xdr:cNvGrpSpPr>
          <a:grpSpLocks/>
        </xdr:cNvGrpSpPr>
      </xdr:nvGrpSpPr>
      <xdr:grpSpPr bwMode="auto">
        <a:xfrm>
          <a:off x="8001000" y="3943350"/>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394335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394335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394335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394335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394335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394335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394335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394335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394335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xdr:cNvGrpSpPr>
          <a:grpSpLocks/>
        </xdr:cNvGrpSpPr>
      </xdr:nvGrpSpPr>
      <xdr:grpSpPr bwMode="auto">
        <a:xfrm>
          <a:off x="11963400" y="2933700"/>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xdr:cNvGrpSpPr>
          <a:grpSpLocks/>
        </xdr:cNvGrpSpPr>
      </xdr:nvGrpSpPr>
      <xdr:grpSpPr bwMode="auto">
        <a:xfrm>
          <a:off x="11963400" y="2943225"/>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73</xdr:row>
      <xdr:rowOff>0</xdr:rowOff>
    </xdr:from>
    <xdr:ext cx="190500" cy="190500"/>
    <xdr:grpSp>
      <xdr:nvGrpSpPr>
        <xdr:cNvPr id="7" name="shCalendar" hidden="1"/>
        <xdr:cNvGrpSpPr>
          <a:grpSpLocks/>
        </xdr:cNvGrpSpPr>
      </xdr:nvGrpSpPr>
      <xdr:grpSpPr bwMode="auto">
        <a:xfrm>
          <a:off x="8010525" y="181546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44</xdr:row>
      <xdr:rowOff>2</xdr:rowOff>
    </xdr:from>
    <xdr:to>
      <xdr:col>4</xdr:col>
      <xdr:colOff>3343276</xdr:colOff>
      <xdr:row>45</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hidden="1"/>
        <xdr:cNvGrpSpPr>
          <a:grpSpLocks/>
        </xdr:cNvGrpSpPr>
      </xdr:nvGrpSpPr>
      <xdr:grpSpPr bwMode="auto">
        <a:xfrm>
          <a:off x="12763500" y="39719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J30"/>
  <sheetViews>
    <sheetView showGridLines="0" topLeftCell="I4" zoomScaleNormal="100" workbookViewId="0">
      <selection activeCell="O18" sqref="O18:AC18"/>
    </sheetView>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customWidth="1"/>
    <col min="16" max="17" width="23.7109375" style="493" hidden="1" customWidth="1"/>
    <col min="18" max="18" width="11.7109375" style="493" customWidth="1"/>
    <col min="19" max="19" width="3.7109375" style="493" customWidth="1"/>
    <col min="20" max="20" width="11.7109375" style="493" customWidth="1"/>
    <col min="21" max="21" width="8.5703125" style="493"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493" customWidth="1"/>
    <col min="30" max="30" width="115.7109375" style="493" customWidth="1"/>
    <col min="31" max="32" width="10.5703125" style="554"/>
    <col min="33" max="33" width="11.140625" style="554" customWidth="1"/>
    <col min="34" max="36" width="10.5703125" style="554"/>
    <col min="37"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6" hidden="1">
      <c r="Q1" s="552"/>
      <c r="R1" s="552"/>
      <c r="X1" s="731"/>
      <c r="Y1" s="731"/>
    </row>
    <row r="2" spans="1:36" hidden="1">
      <c r="U2" s="552"/>
      <c r="AB2" s="731"/>
    </row>
    <row r="3" spans="1:36" hidden="1"/>
    <row r="4" spans="1:36" ht="3" customHeight="1">
      <c r="J4" s="499"/>
      <c r="K4" s="499"/>
      <c r="L4" s="494"/>
      <c r="M4" s="494"/>
      <c r="N4" s="494"/>
      <c r="O4" s="502"/>
      <c r="P4" s="502"/>
      <c r="Q4" s="502"/>
      <c r="R4" s="502"/>
      <c r="S4" s="502"/>
      <c r="T4" s="502"/>
      <c r="U4" s="502"/>
      <c r="V4" s="946"/>
      <c r="W4" s="946"/>
      <c r="X4" s="946"/>
      <c r="Y4" s="946"/>
      <c r="Z4" s="946"/>
      <c r="AA4" s="946"/>
      <c r="AB4" s="946"/>
    </row>
    <row r="5" spans="1:36" ht="26.1" customHeight="1">
      <c r="J5" s="499"/>
      <c r="K5" s="499"/>
      <c r="L5" s="1300" t="s">
        <v>717</v>
      </c>
      <c r="M5" s="1300"/>
      <c r="N5" s="1300"/>
      <c r="O5" s="1300"/>
      <c r="P5" s="1300"/>
      <c r="Q5" s="1300"/>
      <c r="R5" s="1300"/>
      <c r="S5" s="1300"/>
      <c r="T5" s="1300"/>
      <c r="U5" s="633"/>
      <c r="V5" s="633"/>
      <c r="W5" s="633"/>
      <c r="X5" s="633"/>
      <c r="Y5" s="633"/>
      <c r="Z5" s="633"/>
      <c r="AA5" s="633"/>
      <c r="AB5" s="633"/>
    </row>
    <row r="6" spans="1:36" ht="3" customHeight="1">
      <c r="J6" s="499"/>
      <c r="K6" s="499"/>
      <c r="L6" s="494"/>
      <c r="M6" s="494"/>
      <c r="N6" s="494"/>
      <c r="O6" s="498"/>
      <c r="P6" s="498"/>
      <c r="Q6" s="498"/>
      <c r="R6" s="498"/>
      <c r="S6" s="498"/>
      <c r="T6" s="498"/>
      <c r="U6" s="498"/>
      <c r="V6" s="1079"/>
      <c r="W6" s="1079"/>
      <c r="X6" s="1079"/>
      <c r="Y6" s="1079"/>
      <c r="Z6" s="1079"/>
      <c r="AA6" s="1079"/>
      <c r="AB6" s="1079"/>
      <c r="AC6" s="502"/>
    </row>
    <row r="7" spans="1:36" s="746" customFormat="1" ht="11.25" hidden="1">
      <c r="A7" s="1123"/>
      <c r="B7" s="1123"/>
      <c r="C7" s="1123"/>
      <c r="D7" s="1123"/>
      <c r="E7" s="1123"/>
      <c r="F7" s="1123"/>
      <c r="G7" s="1123"/>
      <c r="H7" s="1123"/>
      <c r="L7" s="1173"/>
      <c r="M7" s="1046"/>
      <c r="O7" s="1306"/>
      <c r="P7" s="1306"/>
      <c r="Q7" s="1306"/>
      <c r="R7" s="1306"/>
      <c r="S7" s="1306"/>
      <c r="T7" s="1306"/>
      <c r="U7" s="780"/>
      <c r="V7"/>
      <c r="W7"/>
      <c r="X7"/>
      <c r="Y7"/>
      <c r="Z7"/>
      <c r="AA7"/>
      <c r="AB7"/>
      <c r="AC7" s="780"/>
      <c r="AE7" s="1123"/>
      <c r="AF7" s="1123"/>
      <c r="AG7" s="1123"/>
      <c r="AH7" s="1123"/>
      <c r="AI7" s="1123"/>
    </row>
    <row r="8" spans="1:36"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7"/>
      <c r="O8" s="1307" t="str">
        <f>IF(datePr_ch="",IF(datePr="","",datePr),datePr_ch)</f>
        <v>29.04.2020</v>
      </c>
      <c r="P8" s="1307"/>
      <c r="Q8" s="1307"/>
      <c r="R8" s="1307"/>
      <c r="S8" s="1307"/>
      <c r="T8" s="1307"/>
      <c r="U8" s="551"/>
      <c r="V8"/>
      <c r="W8"/>
      <c r="X8"/>
      <c r="Y8"/>
      <c r="Z8"/>
      <c r="AA8"/>
      <c r="AB8"/>
      <c r="AC8" s="551"/>
      <c r="AD8" s="489"/>
      <c r="AE8" s="559"/>
      <c r="AF8" s="559"/>
      <c r="AG8" s="559"/>
      <c r="AH8" s="559"/>
      <c r="AI8" s="559"/>
      <c r="AJ8" s="559"/>
    </row>
    <row r="9" spans="1:36"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7"/>
      <c r="O9" s="1307" t="str">
        <f>IF(numberPr_ch="",IF(numberPr="","",numberPr),numberPr_ch)</f>
        <v>Вх.N 2955, 2957, 3071, 3072</v>
      </c>
      <c r="P9" s="1307"/>
      <c r="Q9" s="1307"/>
      <c r="R9" s="1307"/>
      <c r="S9" s="1307"/>
      <c r="T9" s="1307"/>
      <c r="U9" s="551"/>
      <c r="V9"/>
      <c r="W9"/>
      <c r="X9"/>
      <c r="Y9"/>
      <c r="Z9"/>
      <c r="AA9"/>
      <c r="AB9"/>
      <c r="AC9" s="551"/>
      <c r="AD9" s="489"/>
      <c r="AE9" s="559"/>
      <c r="AF9" s="559"/>
      <c r="AG9" s="559"/>
      <c r="AH9" s="559"/>
      <c r="AI9" s="559"/>
      <c r="AJ9" s="559"/>
    </row>
    <row r="10" spans="1:36" s="746" customFormat="1" ht="11.25" hidden="1">
      <c r="A10" s="1123"/>
      <c r="B10" s="1123"/>
      <c r="C10" s="1123"/>
      <c r="D10" s="1123"/>
      <c r="E10" s="1123"/>
      <c r="F10" s="1123"/>
      <c r="G10" s="1123"/>
      <c r="H10" s="1123"/>
      <c r="L10" s="1173"/>
      <c r="M10" s="1046"/>
      <c r="O10" s="1306"/>
      <c r="P10" s="1306"/>
      <c r="Q10" s="1306"/>
      <c r="R10" s="1306"/>
      <c r="S10" s="1306"/>
      <c r="T10" s="1306"/>
      <c r="U10" s="780"/>
      <c r="V10"/>
      <c r="W10"/>
      <c r="X10"/>
      <c r="Y10"/>
      <c r="Z10"/>
      <c r="AA10"/>
      <c r="AB10"/>
      <c r="AC10" s="780"/>
      <c r="AE10" s="1123"/>
      <c r="AF10" s="1123"/>
      <c r="AG10" s="1123"/>
      <c r="AH10" s="1123"/>
      <c r="AI10" s="1123"/>
    </row>
    <row r="11" spans="1:36" s="539" customFormat="1" ht="11.25" hidden="1">
      <c r="A11" s="559"/>
      <c r="B11" s="559"/>
      <c r="C11" s="559"/>
      <c r="D11" s="559"/>
      <c r="E11" s="559"/>
      <c r="F11" s="559"/>
      <c r="G11" s="559"/>
      <c r="H11" s="559"/>
      <c r="L11" s="1301"/>
      <c r="M11" s="1301"/>
      <c r="N11" s="536"/>
      <c r="O11" s="551"/>
      <c r="P11" s="551"/>
      <c r="Q11" s="551"/>
      <c r="R11" s="551"/>
      <c r="S11" s="551"/>
      <c r="T11" s="551"/>
      <c r="U11" s="557" t="s">
        <v>371</v>
      </c>
      <c r="V11" s="1100"/>
      <c r="W11" s="1100"/>
      <c r="X11" s="1100"/>
      <c r="Y11" s="1100"/>
      <c r="Z11" s="1100"/>
      <c r="AA11" s="1100"/>
      <c r="AB11" s="959" t="s">
        <v>371</v>
      </c>
      <c r="AE11" s="559"/>
      <c r="AF11" s="559"/>
      <c r="AG11" s="559"/>
      <c r="AH11" s="559"/>
      <c r="AI11" s="559"/>
      <c r="AJ11" s="559"/>
    </row>
    <row r="12" spans="1:36">
      <c r="J12" s="499"/>
      <c r="K12" s="499"/>
      <c r="L12" s="494"/>
      <c r="M12" s="494"/>
      <c r="N12" s="472"/>
      <c r="O12" s="1308"/>
      <c r="P12" s="1308"/>
      <c r="Q12" s="1308"/>
      <c r="R12" s="1308"/>
      <c r="S12" s="1308"/>
      <c r="T12" s="1308"/>
      <c r="U12" s="1308"/>
      <c r="V12" s="1308" t="s">
        <v>3374</v>
      </c>
      <c r="W12" s="1308"/>
      <c r="X12" s="1308"/>
      <c r="Y12" s="1308"/>
      <c r="Z12" s="1308"/>
      <c r="AA12" s="1308"/>
      <c r="AB12" s="1308"/>
    </row>
    <row r="13" spans="1:36">
      <c r="J13" s="499"/>
      <c r="K13" s="499"/>
      <c r="L13" s="1240" t="s">
        <v>445</v>
      </c>
      <c r="M13" s="1240"/>
      <c r="N13" s="1240"/>
      <c r="O13" s="1240"/>
      <c r="P13" s="1240"/>
      <c r="Q13" s="1240"/>
      <c r="R13" s="1240"/>
      <c r="S13" s="1240"/>
      <c r="T13" s="1240"/>
      <c r="U13" s="1240"/>
      <c r="V13" s="1240"/>
      <c r="W13" s="1240"/>
      <c r="X13" s="1240"/>
      <c r="Y13" s="1240"/>
      <c r="Z13" s="1240"/>
      <c r="AA13" s="1240"/>
      <c r="AB13" s="1240"/>
      <c r="AC13" s="1240"/>
      <c r="AD13" s="1240" t="s">
        <v>446</v>
      </c>
    </row>
    <row r="14" spans="1:36" ht="14.25" customHeight="1">
      <c r="J14" s="499"/>
      <c r="K14" s="499"/>
      <c r="L14" s="1314" t="s">
        <v>91</v>
      </c>
      <c r="M14" s="1314" t="s">
        <v>602</v>
      </c>
      <c r="N14" s="630"/>
      <c r="O14" s="1315" t="s">
        <v>604</v>
      </c>
      <c r="P14" s="1316"/>
      <c r="Q14" s="1316"/>
      <c r="R14" s="1316"/>
      <c r="S14" s="1316"/>
      <c r="T14" s="1317"/>
      <c r="U14" s="1297" t="s">
        <v>339</v>
      </c>
      <c r="V14" s="1315" t="s">
        <v>604</v>
      </c>
      <c r="W14" s="1316"/>
      <c r="X14" s="1316"/>
      <c r="Y14" s="1316"/>
      <c r="Z14" s="1316"/>
      <c r="AA14" s="1317"/>
      <c r="AB14" s="1297" t="s">
        <v>339</v>
      </c>
      <c r="AC14" s="1311" t="s">
        <v>274</v>
      </c>
      <c r="AD14" s="1240"/>
    </row>
    <row r="15" spans="1:36" ht="14.25" customHeight="1">
      <c r="J15" s="499"/>
      <c r="K15" s="499"/>
      <c r="L15" s="1314"/>
      <c r="M15" s="1314"/>
      <c r="N15" s="631"/>
      <c r="O15" s="1320" t="s">
        <v>578</v>
      </c>
      <c r="P15" s="1318" t="s">
        <v>270</v>
      </c>
      <c r="Q15" s="1319"/>
      <c r="R15" s="1294" t="s">
        <v>615</v>
      </c>
      <c r="S15" s="1295"/>
      <c r="T15" s="1296"/>
      <c r="U15" s="1298"/>
      <c r="V15" s="1320" t="s">
        <v>578</v>
      </c>
      <c r="W15" s="1318" t="s">
        <v>270</v>
      </c>
      <c r="X15" s="1319"/>
      <c r="Y15" s="1294" t="s">
        <v>615</v>
      </c>
      <c r="Z15" s="1295"/>
      <c r="AA15" s="1296"/>
      <c r="AB15" s="1298"/>
      <c r="AC15" s="1312"/>
      <c r="AD15" s="1240"/>
    </row>
    <row r="16" spans="1:36" ht="33.75" customHeight="1">
      <c r="J16" s="499"/>
      <c r="K16" s="499"/>
      <c r="L16" s="1314"/>
      <c r="M16" s="1314"/>
      <c r="N16" s="632"/>
      <c r="O16" s="1321"/>
      <c r="P16" s="505" t="s">
        <v>579</v>
      </c>
      <c r="Q16" s="505" t="s">
        <v>6</v>
      </c>
      <c r="R16" s="506" t="s">
        <v>273</v>
      </c>
      <c r="S16" s="1309" t="s">
        <v>272</v>
      </c>
      <c r="T16" s="1310"/>
      <c r="U16" s="1299"/>
      <c r="V16" s="1321"/>
      <c r="W16" s="719" t="s">
        <v>579</v>
      </c>
      <c r="X16" s="719" t="s">
        <v>6</v>
      </c>
      <c r="Y16" s="1195" t="s">
        <v>273</v>
      </c>
      <c r="Z16" s="1309" t="s">
        <v>272</v>
      </c>
      <c r="AA16" s="1310"/>
      <c r="AB16" s="1299"/>
      <c r="AC16" s="1313"/>
      <c r="AD16" s="1240"/>
    </row>
    <row r="17" spans="1:36">
      <c r="J17" s="499"/>
      <c r="K17" s="538">
        <v>1</v>
      </c>
      <c r="L17" s="616" t="s">
        <v>92</v>
      </c>
      <c r="M17" s="616" t="s">
        <v>48</v>
      </c>
      <c r="N17" s="618" t="str">
        <f ca="1">OFFSET(N17,0,-1)</f>
        <v>2</v>
      </c>
      <c r="O17" s="617">
        <f ca="1">OFFSET(O17,0,-1)+1</f>
        <v>3</v>
      </c>
      <c r="P17" s="617">
        <f ca="1">OFFSET(P17,0,-1)+1</f>
        <v>4</v>
      </c>
      <c r="Q17" s="617">
        <f ca="1">OFFSET(Q17,0,-1)+1</f>
        <v>5</v>
      </c>
      <c r="R17" s="617">
        <f ca="1">OFFSET(R17,0,-1)+1</f>
        <v>6</v>
      </c>
      <c r="S17" s="1302">
        <f ca="1">OFFSET(S17,0,-1)+1</f>
        <v>7</v>
      </c>
      <c r="T17" s="1302"/>
      <c r="U17" s="617">
        <f ca="1">OFFSET(U17,0,-2)+1</f>
        <v>8</v>
      </c>
      <c r="V17" s="1193">
        <f ca="1">OFFSET(V17,0,-1)+1</f>
        <v>9</v>
      </c>
      <c r="W17" s="1193">
        <f ca="1">OFFSET(W17,0,-1)+1</f>
        <v>10</v>
      </c>
      <c r="X17" s="1193">
        <f ca="1">OFFSET(X17,0,-1)+1</f>
        <v>11</v>
      </c>
      <c r="Y17" s="1193">
        <f ca="1">OFFSET(Y17,0,-1)+1</f>
        <v>12</v>
      </c>
      <c r="Z17" s="1302">
        <f ca="1">OFFSET(Z17,0,-1)+1</f>
        <v>13</v>
      </c>
      <c r="AA17" s="1302"/>
      <c r="AB17" s="1193">
        <f ca="1">OFFSET(AB17,0,-2)+1</f>
        <v>14</v>
      </c>
      <c r="AC17" s="618">
        <f ca="1">OFFSET(AC17,0,-1)</f>
        <v>14</v>
      </c>
      <c r="AD17" s="617">
        <f ca="1">OFFSET(AD17,0,-1)+1</f>
        <v>15</v>
      </c>
    </row>
    <row r="18" spans="1:36" ht="22.5">
      <c r="A18" s="1285">
        <v>1</v>
      </c>
      <c r="B18" s="813"/>
      <c r="C18" s="813"/>
      <c r="D18" s="813"/>
      <c r="E18" s="814"/>
      <c r="F18" s="815"/>
      <c r="G18" s="815"/>
      <c r="H18" s="815"/>
      <c r="I18" s="816"/>
      <c r="J18" s="811"/>
      <c r="K18" s="818"/>
      <c r="L18" s="562" t="e">
        <f ca="1">mergeValue(A18)</f>
        <v>#NAME?</v>
      </c>
      <c r="M18" s="610" t="s">
        <v>19</v>
      </c>
      <c r="N18" s="615"/>
      <c r="O18" s="1286" t="str">
        <f>IF('Перечень тарифов'!J31="","","" &amp; 'Перечень тарифов'!J31 &amp; "")</f>
        <v>Тариф на тепловую энергию, поставляемую теплосетевым организациям, приобретающим тепловую энергию с целью компенсации потерь тепловой энергии</v>
      </c>
      <c r="P18" s="1286"/>
      <c r="Q18" s="1286"/>
      <c r="R18" s="1286"/>
      <c r="S18" s="1286"/>
      <c r="T18" s="1286"/>
      <c r="U18" s="1286"/>
      <c r="V18" s="1286"/>
      <c r="W18" s="1286"/>
      <c r="X18" s="1286"/>
      <c r="Y18" s="1286"/>
      <c r="Z18" s="1286"/>
      <c r="AA18" s="1286"/>
      <c r="AB18" s="1286"/>
      <c r="AC18" s="1286"/>
      <c r="AD18" s="1131" t="s">
        <v>718</v>
      </c>
      <c r="AF18" s="558"/>
      <c r="AG18" s="558" t="str">
        <f t="shared" ref="AG18:AG28" si="0">IF(M18="","",M18 )</f>
        <v>Наименование тарифа</v>
      </c>
      <c r="AH18" s="558"/>
      <c r="AI18" s="558"/>
      <c r="AJ18" s="558"/>
    </row>
    <row r="19" spans="1:36" hidden="1">
      <c r="A19" s="1285"/>
      <c r="B19" s="1285">
        <v>1</v>
      </c>
      <c r="C19" s="813"/>
      <c r="D19" s="813"/>
      <c r="E19" s="815"/>
      <c r="F19" s="815"/>
      <c r="G19" s="815"/>
      <c r="H19" s="815"/>
      <c r="I19" s="810"/>
      <c r="J19" s="809"/>
      <c r="K19" s="812"/>
      <c r="L19" s="562" t="e">
        <f ca="1">mergeValue(A19) &amp;"."&amp; mergeValue(B19)</f>
        <v>#NAME?</v>
      </c>
      <c r="M19" s="516"/>
      <c r="N19" s="615"/>
      <c r="O19" s="1286"/>
      <c r="P19" s="1286"/>
      <c r="Q19" s="1286"/>
      <c r="R19" s="1286"/>
      <c r="S19" s="1286"/>
      <c r="T19" s="1286"/>
      <c r="U19" s="1286"/>
      <c r="V19" s="1286"/>
      <c r="W19" s="1286"/>
      <c r="X19" s="1286"/>
      <c r="Y19" s="1286"/>
      <c r="Z19" s="1286"/>
      <c r="AA19" s="1286"/>
      <c r="AB19" s="1286"/>
      <c r="AC19" s="1286"/>
      <c r="AD19" s="1131"/>
      <c r="AF19" s="558"/>
      <c r="AG19" s="558" t="str">
        <f t="shared" si="0"/>
        <v/>
      </c>
      <c r="AH19" s="558"/>
      <c r="AI19" s="558"/>
      <c r="AJ19" s="558"/>
    </row>
    <row r="20" spans="1:36" hidden="1">
      <c r="A20" s="1285"/>
      <c r="B20" s="1285"/>
      <c r="C20" s="1285">
        <v>1</v>
      </c>
      <c r="D20" s="813"/>
      <c r="E20" s="815"/>
      <c r="F20" s="815"/>
      <c r="G20" s="815"/>
      <c r="H20" s="815"/>
      <c r="I20" s="817"/>
      <c r="J20" s="809"/>
      <c r="K20" s="812"/>
      <c r="L20" s="562" t="e">
        <f ca="1">mergeValue(A20) &amp;"."&amp; mergeValue(B20)&amp;"."&amp; mergeValue(C20)</f>
        <v>#NAME?</v>
      </c>
      <c r="M20" s="517"/>
      <c r="N20" s="615"/>
      <c r="O20" s="1286"/>
      <c r="P20" s="1286"/>
      <c r="Q20" s="1286"/>
      <c r="R20" s="1286"/>
      <c r="S20" s="1286"/>
      <c r="T20" s="1286"/>
      <c r="U20" s="1286"/>
      <c r="V20" s="1286"/>
      <c r="W20" s="1286"/>
      <c r="X20" s="1286"/>
      <c r="Y20" s="1286"/>
      <c r="Z20" s="1286"/>
      <c r="AA20" s="1286"/>
      <c r="AB20" s="1286"/>
      <c r="AC20" s="1286"/>
      <c r="AD20" s="1131"/>
      <c r="AF20" s="558"/>
      <c r="AG20" s="558" t="str">
        <f t="shared" si="0"/>
        <v/>
      </c>
      <c r="AH20" s="558"/>
      <c r="AI20" s="558"/>
      <c r="AJ20" s="558"/>
    </row>
    <row r="21" spans="1:36" hidden="1">
      <c r="A21" s="1285"/>
      <c r="B21" s="1285"/>
      <c r="C21" s="1285"/>
      <c r="D21" s="1285">
        <v>1</v>
      </c>
      <c r="E21" s="815"/>
      <c r="F21" s="815"/>
      <c r="G21" s="815"/>
      <c r="H21" s="815"/>
      <c r="I21" s="817"/>
      <c r="J21" s="809"/>
      <c r="K21" s="812"/>
      <c r="L21" s="562" t="e">
        <f ca="1">mergeValue(A21) &amp;"."&amp; mergeValue(B21)&amp;"."&amp; mergeValue(C21)&amp;"."&amp; mergeValue(D21)</f>
        <v>#NAME?</v>
      </c>
      <c r="M21" s="518"/>
      <c r="N21" s="615"/>
      <c r="O21" s="1286"/>
      <c r="P21" s="1286"/>
      <c r="Q21" s="1286"/>
      <c r="R21" s="1286"/>
      <c r="S21" s="1286"/>
      <c r="T21" s="1286"/>
      <c r="U21" s="1286"/>
      <c r="V21" s="1286"/>
      <c r="W21" s="1286"/>
      <c r="X21" s="1286"/>
      <c r="Y21" s="1286"/>
      <c r="Z21" s="1286"/>
      <c r="AA21" s="1286"/>
      <c r="AB21" s="1286"/>
      <c r="AC21" s="1286"/>
      <c r="AD21" s="1131"/>
      <c r="AF21" s="558"/>
      <c r="AG21" s="558" t="str">
        <f t="shared" si="0"/>
        <v/>
      </c>
      <c r="AH21" s="558"/>
      <c r="AI21" s="558"/>
      <c r="AJ21" s="558"/>
    </row>
    <row r="22" spans="1:36" ht="78.75">
      <c r="A22" s="1285"/>
      <c r="B22" s="1285"/>
      <c r="C22" s="1285"/>
      <c r="D22" s="1285"/>
      <c r="E22" s="1285">
        <v>1</v>
      </c>
      <c r="F22" s="815"/>
      <c r="G22" s="815"/>
      <c r="H22" s="813">
        <v>1</v>
      </c>
      <c r="I22" s="1285">
        <v>1</v>
      </c>
      <c r="J22" s="815"/>
      <c r="K22" s="820"/>
      <c r="L22" s="562" t="e">
        <f ca="1">mergeValue(A22) &amp;"."&amp; mergeValue(B22)&amp;"."&amp; mergeValue(C22)&amp;"."&amp; mergeValue(D22)&amp;"."&amp; mergeValue(E22)</f>
        <v>#NAME?</v>
      </c>
      <c r="M22" s="524" t="s">
        <v>8</v>
      </c>
      <c r="N22" s="615"/>
      <c r="O22" s="1287" t="s">
        <v>3</v>
      </c>
      <c r="P22" s="1287"/>
      <c r="Q22" s="1287"/>
      <c r="R22" s="1287"/>
      <c r="S22" s="1287"/>
      <c r="T22" s="1287"/>
      <c r="U22" s="1287"/>
      <c r="V22" s="1287"/>
      <c r="W22" s="1287"/>
      <c r="X22" s="1287"/>
      <c r="Y22" s="1287"/>
      <c r="Z22" s="1287"/>
      <c r="AA22" s="1287"/>
      <c r="AB22" s="1287"/>
      <c r="AC22" s="1287"/>
      <c r="AD22" s="1131" t="s">
        <v>719</v>
      </c>
      <c r="AF22" s="558"/>
      <c r="AG22" s="558" t="str">
        <f t="shared" si="0"/>
        <v>Схема подключения теплопотребляющей установки к коллектору источника тепловой энергии</v>
      </c>
      <c r="AH22" s="558"/>
      <c r="AI22" s="558"/>
      <c r="AJ22" s="558"/>
    </row>
    <row r="23" spans="1:36" ht="33.75">
      <c r="A23" s="1285"/>
      <c r="B23" s="1285"/>
      <c r="C23" s="1285"/>
      <c r="D23" s="1285"/>
      <c r="E23" s="1285"/>
      <c r="F23" s="1285">
        <v>1</v>
      </c>
      <c r="G23" s="813"/>
      <c r="H23" s="813"/>
      <c r="I23" s="1285"/>
      <c r="J23" s="1285">
        <v>1</v>
      </c>
      <c r="K23" s="821"/>
      <c r="L23" s="562" t="e">
        <f ca="1">mergeValue(A23) &amp;"."&amp; mergeValue(B23)&amp;"."&amp; mergeValue(C23)&amp;"."&amp; mergeValue(D23)&amp;"."&amp; mergeValue(E23)&amp;"."&amp; mergeValue(F23)</f>
        <v>#NAME?</v>
      </c>
      <c r="M23" s="525" t="s">
        <v>9</v>
      </c>
      <c r="N23" s="615"/>
      <c r="O23" s="1288" t="s">
        <v>3</v>
      </c>
      <c r="P23" s="1289"/>
      <c r="Q23" s="1289"/>
      <c r="R23" s="1289"/>
      <c r="S23" s="1289"/>
      <c r="T23" s="1289"/>
      <c r="U23" s="1289"/>
      <c r="V23" s="1289"/>
      <c r="W23" s="1289"/>
      <c r="X23" s="1289"/>
      <c r="Y23" s="1289"/>
      <c r="Z23" s="1289"/>
      <c r="AA23" s="1289"/>
      <c r="AB23" s="1289"/>
      <c r="AC23" s="1290"/>
      <c r="AD23" s="1131" t="s">
        <v>720</v>
      </c>
      <c r="AF23" s="558"/>
      <c r="AG23" s="558" t="str">
        <f t="shared" si="0"/>
        <v>Группа потребителей</v>
      </c>
      <c r="AH23" s="558"/>
      <c r="AI23" s="558"/>
      <c r="AJ23" s="558"/>
    </row>
    <row r="24" spans="1:36" ht="122.1" customHeight="1">
      <c r="A24" s="1285"/>
      <c r="B24" s="1285"/>
      <c r="C24" s="1285"/>
      <c r="D24" s="1285"/>
      <c r="E24" s="1285"/>
      <c r="F24" s="1285"/>
      <c r="G24" s="813">
        <v>1</v>
      </c>
      <c r="H24" s="813"/>
      <c r="I24" s="1285"/>
      <c r="J24" s="1285"/>
      <c r="K24" s="821">
        <v>1</v>
      </c>
      <c r="L24" s="562" t="e">
        <f ca="1">mergeValue(A24) &amp;"."&amp; mergeValue(B24)&amp;"."&amp; mergeValue(C24)&amp;"."&amp; mergeValue(D24)&amp;"."&amp; mergeValue(E24)&amp;"."&amp; mergeValue(F24)&amp;"."&amp; mergeValue(G24)</f>
        <v>#NAME?</v>
      </c>
      <c r="M24" s="1090" t="s">
        <v>3</v>
      </c>
      <c r="N24" s="615"/>
      <c r="O24" s="649">
        <v>1251.76</v>
      </c>
      <c r="P24" s="532"/>
      <c r="Q24" s="1040"/>
      <c r="R24" s="1292" t="s">
        <v>2665</v>
      </c>
      <c r="S24" s="1293" t="s">
        <v>83</v>
      </c>
      <c r="T24" s="1292" t="s">
        <v>3400</v>
      </c>
      <c r="U24" s="1293" t="s">
        <v>83</v>
      </c>
      <c r="V24" s="649">
        <v>1522.44</v>
      </c>
      <c r="W24" s="726"/>
      <c r="X24" s="1040"/>
      <c r="Y24" s="1292" t="s">
        <v>3401</v>
      </c>
      <c r="Z24" s="1293" t="s">
        <v>83</v>
      </c>
      <c r="AA24" s="1292" t="s">
        <v>2666</v>
      </c>
      <c r="AB24" s="1293" t="s">
        <v>84</v>
      </c>
      <c r="AC24" s="532"/>
      <c r="AD24" s="1303" t="s">
        <v>721</v>
      </c>
      <c r="AE24" s="554" t="e">
        <f ca="1">strCheckDate(O25:AC25)</f>
        <v>#NAME?</v>
      </c>
      <c r="AF24" s="558"/>
      <c r="AG24" s="558" t="str">
        <f t="shared" si="0"/>
        <v>без дифференциации</v>
      </c>
      <c r="AH24" s="558"/>
      <c r="AI24" s="558"/>
      <c r="AJ24" s="558"/>
    </row>
    <row r="25" spans="1:36" ht="11.25" hidden="1" customHeight="1">
      <c r="A25" s="1285"/>
      <c r="B25" s="1285"/>
      <c r="C25" s="1285"/>
      <c r="D25" s="1285"/>
      <c r="E25" s="1285"/>
      <c r="F25" s="1285"/>
      <c r="G25" s="813"/>
      <c r="H25" s="813"/>
      <c r="I25" s="1285"/>
      <c r="J25" s="1285"/>
      <c r="K25" s="821"/>
      <c r="L25" s="569"/>
      <c r="M25" s="615"/>
      <c r="N25" s="615"/>
      <c r="O25" s="532"/>
      <c r="P25" s="532"/>
      <c r="Q25" s="553" t="str">
        <f>R24 &amp; "-" &amp; T24</f>
        <v>01.01.2021-30.06.2021</v>
      </c>
      <c r="R25" s="1292"/>
      <c r="S25" s="1293"/>
      <c r="T25" s="1292"/>
      <c r="U25" s="1293"/>
      <c r="V25" s="726"/>
      <c r="W25" s="726"/>
      <c r="X25" s="732" t="str">
        <f>Y24 &amp; "-" &amp; AA24</f>
        <v>01.07.2021-31.12.2021</v>
      </c>
      <c r="Y25" s="1292"/>
      <c r="Z25" s="1293"/>
      <c r="AA25" s="1292"/>
      <c r="AB25" s="1293"/>
      <c r="AC25" s="532"/>
      <c r="AD25" s="1304"/>
      <c r="AF25" s="558"/>
      <c r="AG25" s="558" t="str">
        <f t="shared" si="0"/>
        <v/>
      </c>
      <c r="AH25" s="558"/>
      <c r="AI25" s="558"/>
      <c r="AJ25" s="558"/>
    </row>
    <row r="26" spans="1:36" ht="15" customHeight="1">
      <c r="A26" s="1285"/>
      <c r="B26" s="1285"/>
      <c r="C26" s="1285"/>
      <c r="D26" s="1285"/>
      <c r="E26" s="1285"/>
      <c r="F26" s="1285"/>
      <c r="G26" s="815"/>
      <c r="H26" s="813"/>
      <c r="I26" s="1285"/>
      <c r="J26" s="1285"/>
      <c r="K26" s="820"/>
      <c r="L26" s="508"/>
      <c r="M26" s="527" t="s">
        <v>24</v>
      </c>
      <c r="N26" s="534"/>
      <c r="O26" s="534"/>
      <c r="P26" s="534"/>
      <c r="Q26" s="534"/>
      <c r="R26" s="534"/>
      <c r="S26" s="534"/>
      <c r="T26" s="534"/>
      <c r="U26" s="534"/>
      <c r="V26" s="954"/>
      <c r="W26" s="954"/>
      <c r="X26" s="954"/>
      <c r="Y26" s="954"/>
      <c r="Z26" s="954"/>
      <c r="AA26" s="954"/>
      <c r="AB26" s="954"/>
      <c r="AC26" s="530"/>
      <c r="AD26" s="1305"/>
      <c r="AF26" s="558"/>
      <c r="AG26" s="558" t="str">
        <f t="shared" si="0"/>
        <v>Добавить вид теплоносителя (параметры теплоносителя)</v>
      </c>
      <c r="AH26" s="558"/>
      <c r="AI26" s="558"/>
      <c r="AJ26" s="558"/>
    </row>
    <row r="27" spans="1:36" ht="15" customHeight="1">
      <c r="A27" s="1285"/>
      <c r="B27" s="1285"/>
      <c r="C27" s="1285"/>
      <c r="D27" s="1285"/>
      <c r="E27" s="1285"/>
      <c r="F27" s="815"/>
      <c r="G27" s="815"/>
      <c r="H27" s="813"/>
      <c r="I27" s="1285"/>
      <c r="J27" s="815"/>
      <c r="K27" s="820"/>
      <c r="L27" s="508"/>
      <c r="M27" s="526" t="s">
        <v>10</v>
      </c>
      <c r="N27" s="534"/>
      <c r="O27" s="534"/>
      <c r="P27" s="534"/>
      <c r="Q27" s="534"/>
      <c r="R27" s="534"/>
      <c r="S27" s="534"/>
      <c r="T27" s="534"/>
      <c r="U27" s="533"/>
      <c r="V27" s="954"/>
      <c r="W27" s="954"/>
      <c r="X27" s="954"/>
      <c r="Y27" s="954"/>
      <c r="Z27" s="954"/>
      <c r="AA27" s="954"/>
      <c r="AB27" s="953"/>
      <c r="AC27" s="534"/>
      <c r="AD27" s="634"/>
      <c r="AF27" s="558"/>
      <c r="AG27" s="558" t="str">
        <f t="shared" si="0"/>
        <v>Добавить группу потребителей</v>
      </c>
      <c r="AH27" s="558"/>
      <c r="AI27" s="558"/>
      <c r="AJ27" s="558"/>
    </row>
    <row r="28" spans="1:36" ht="15" customHeight="1">
      <c r="A28" s="1285"/>
      <c r="B28" s="1285"/>
      <c r="C28" s="1285"/>
      <c r="D28" s="1285"/>
      <c r="E28" s="819"/>
      <c r="F28" s="815"/>
      <c r="G28" s="815"/>
      <c r="H28" s="815"/>
      <c r="I28" s="811"/>
      <c r="J28" s="808"/>
      <c r="K28" s="818"/>
      <c r="L28" s="508"/>
      <c r="M28" s="521" t="s">
        <v>11</v>
      </c>
      <c r="N28" s="534"/>
      <c r="O28" s="534"/>
      <c r="P28" s="534"/>
      <c r="Q28" s="534"/>
      <c r="R28" s="534"/>
      <c r="S28" s="534"/>
      <c r="T28" s="534"/>
      <c r="U28" s="533"/>
      <c r="V28" s="954"/>
      <c r="W28" s="954"/>
      <c r="X28" s="954"/>
      <c r="Y28" s="954"/>
      <c r="Z28" s="954"/>
      <c r="AA28" s="954"/>
      <c r="AB28" s="953"/>
      <c r="AC28" s="534"/>
      <c r="AD28" s="634"/>
      <c r="AF28" s="558"/>
      <c r="AG28" s="558" t="str">
        <f t="shared" si="0"/>
        <v>Добавить схему подключения</v>
      </c>
      <c r="AH28" s="558"/>
      <c r="AI28" s="558"/>
      <c r="AJ28" s="558"/>
    </row>
    <row r="29" spans="1:36" ht="11.25">
      <c r="A29" s="493"/>
      <c r="B29" s="493"/>
      <c r="C29" s="493"/>
      <c r="D29" s="493"/>
      <c r="E29" s="493"/>
      <c r="F29" s="493"/>
      <c r="G29" s="493"/>
      <c r="H29" s="493"/>
      <c r="I29" s="493"/>
      <c r="J29" s="493"/>
      <c r="K29" s="493"/>
      <c r="AE29" s="493"/>
      <c r="AF29" s="493"/>
      <c r="AG29" s="493"/>
      <c r="AH29" s="493"/>
      <c r="AI29" s="493"/>
      <c r="AJ29" s="493"/>
    </row>
    <row r="30" spans="1:36" ht="90" customHeight="1">
      <c r="L30" s="1">
        <v>1</v>
      </c>
      <c r="M30" s="1278" t="s">
        <v>722</v>
      </c>
      <c r="N30" s="1278"/>
      <c r="O30" s="1278"/>
      <c r="P30" s="1278"/>
      <c r="Q30" s="1278"/>
      <c r="R30" s="1278"/>
      <c r="S30" s="1278"/>
      <c r="T30" s="1278"/>
      <c r="U30" s="1278"/>
      <c r="V30" s="1278"/>
      <c r="W30" s="1278"/>
      <c r="X30" s="1278"/>
      <c r="Y30" s="1278"/>
      <c r="Z30" s="1278"/>
      <c r="AA30" s="1278"/>
      <c r="AB30" s="1278"/>
      <c r="AC30" s="1278"/>
      <c r="AD30" s="1278"/>
    </row>
  </sheetData>
  <sheetProtection algorithmName="SHA-512" hashValue="E2hhDLVSYI4tSKZyBxuyVYT2yhijWfR4ltIXksBSRKKUMOMMkTMQKmVYgV/8ki8zRfJFjeBlUoxWCvarHCKbXQ==" saltValue="iQHnHp5IK4fzYICj1ZWErw==" spinCount="100000" sheet="1" objects="1" scenarios="1" formatColumns="0" formatRows="0"/>
  <dataConsolidate leftLabels="1"/>
  <mergeCells count="51">
    <mergeCell ref="M30:AD30"/>
    <mergeCell ref="L13:AC13"/>
    <mergeCell ref="L14:L16"/>
    <mergeCell ref="M14:M16"/>
    <mergeCell ref="O14:T14"/>
    <mergeCell ref="U14:U16"/>
    <mergeCell ref="AC14:AC16"/>
    <mergeCell ref="O15:O16"/>
    <mergeCell ref="AD13:AD16"/>
    <mergeCell ref="S16:T16"/>
    <mergeCell ref="P15:Q15"/>
    <mergeCell ref="R15:T15"/>
    <mergeCell ref="S17:T17"/>
    <mergeCell ref="AD24:AD26"/>
    <mergeCell ref="S24:S25"/>
    <mergeCell ref="T24:T25"/>
    <mergeCell ref="R24:R25"/>
    <mergeCell ref="L5:T5"/>
    <mergeCell ref="O9:T9"/>
    <mergeCell ref="O10:T10"/>
    <mergeCell ref="L11:M11"/>
    <mergeCell ref="O12:U12"/>
    <mergeCell ref="O7:T7"/>
    <mergeCell ref="O8:T8"/>
    <mergeCell ref="V12:AB12"/>
    <mergeCell ref="I22:I27"/>
    <mergeCell ref="J23:J26"/>
    <mergeCell ref="A18:A28"/>
    <mergeCell ref="O18:AC18"/>
    <mergeCell ref="B19:B28"/>
    <mergeCell ref="O19:AC19"/>
    <mergeCell ref="C20:C28"/>
    <mergeCell ref="U24:U25"/>
    <mergeCell ref="O20:AC20"/>
    <mergeCell ref="D21:D28"/>
    <mergeCell ref="O21:AC21"/>
    <mergeCell ref="E22:E27"/>
    <mergeCell ref="O22:AC22"/>
    <mergeCell ref="F23:F26"/>
    <mergeCell ref="O23:AC23"/>
    <mergeCell ref="V14:AA14"/>
    <mergeCell ref="AB14:AB16"/>
    <mergeCell ref="V15:V16"/>
    <mergeCell ref="W15:X15"/>
    <mergeCell ref="Y15:AA15"/>
    <mergeCell ref="Z16:AA16"/>
    <mergeCell ref="Z17:AA17"/>
    <mergeCell ref="Y24:Y25"/>
    <mergeCell ref="Z24:Z25"/>
    <mergeCell ref="AA24:AA25"/>
    <mergeCell ref="AB24:AB25"/>
  </mergeCells>
  <dataValidations count="1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V22 V65554 V131090 V196626 V262162 V327698 V393234 V458770 V524306 V589842 V655378 V720914 V786450 V851986 V917522 V983058">
      <formula1>kind_of_scheme_in</formula1>
    </dataValidation>
    <dataValidation type="textLength" operator="lessThanOrEqual" allowBlank="1" showInputMessage="1" showErrorMessage="1" errorTitle="Ошибка" error="Допускается ввод не более 900 символов!" sqref="WWE983054:WWE983061 WMI983054:WMI983061 AD65550:AD65557 JS65550:JS65557 TO65550:TO65557 ADK65550:ADK65557 ANG65550:ANG65557 AXC65550:AXC65557 BGY65550:BGY65557 BQU65550:BQU65557 CAQ65550:CAQ65557 CKM65550:CKM65557 CUI65550:CUI65557 DEE65550:DEE65557 DOA65550:DOA65557 DXW65550:DXW65557 EHS65550:EHS65557 ERO65550:ERO65557 FBK65550:FBK65557 FLG65550:FLG65557 FVC65550:FVC65557 GEY65550:GEY65557 GOU65550:GOU65557 GYQ65550:GYQ65557 HIM65550:HIM65557 HSI65550:HSI65557 ICE65550:ICE65557 IMA65550:IMA65557 IVW65550:IVW65557 JFS65550:JFS65557 JPO65550:JPO65557 JZK65550:JZK65557 KJG65550:KJG65557 KTC65550:KTC65557 LCY65550:LCY65557 LMU65550:LMU65557 LWQ65550:LWQ65557 MGM65550:MGM65557 MQI65550:MQI65557 NAE65550:NAE65557 NKA65550:NKA65557 NTW65550:NTW65557 ODS65550:ODS65557 ONO65550:ONO65557 OXK65550:OXK65557 PHG65550:PHG65557 PRC65550:PRC65557 QAY65550:QAY65557 QKU65550:QKU65557 QUQ65550:QUQ65557 REM65550:REM65557 ROI65550:ROI65557 RYE65550:RYE65557 SIA65550:SIA65557 SRW65550:SRW65557 TBS65550:TBS65557 TLO65550:TLO65557 TVK65550:TVK65557 UFG65550:UFG65557 UPC65550:UPC65557 UYY65550:UYY65557 VIU65550:VIU65557 VSQ65550:VSQ65557 WCM65550:WCM65557 WMI65550:WMI65557 WWE65550:WWE65557 AD131086:AD131093 JS131086:JS131093 TO131086:TO131093 ADK131086:ADK131093 ANG131086:ANG131093 AXC131086:AXC131093 BGY131086:BGY131093 BQU131086:BQU131093 CAQ131086:CAQ131093 CKM131086:CKM131093 CUI131086:CUI131093 DEE131086:DEE131093 DOA131086:DOA131093 DXW131086:DXW131093 EHS131086:EHS131093 ERO131086:ERO131093 FBK131086:FBK131093 FLG131086:FLG131093 FVC131086:FVC131093 GEY131086:GEY131093 GOU131086:GOU131093 GYQ131086:GYQ131093 HIM131086:HIM131093 HSI131086:HSI131093 ICE131086:ICE131093 IMA131086:IMA131093 IVW131086:IVW131093 JFS131086:JFS131093 JPO131086:JPO131093 JZK131086:JZK131093 KJG131086:KJG131093 KTC131086:KTC131093 LCY131086:LCY131093 LMU131086:LMU131093 LWQ131086:LWQ131093 MGM131086:MGM131093 MQI131086:MQI131093 NAE131086:NAE131093 NKA131086:NKA131093 NTW131086:NTW131093 ODS131086:ODS131093 ONO131086:ONO131093 OXK131086:OXK131093 PHG131086:PHG131093 PRC131086:PRC131093 QAY131086:QAY131093 QKU131086:QKU131093 QUQ131086:QUQ131093 REM131086:REM131093 ROI131086:ROI131093 RYE131086:RYE131093 SIA131086:SIA131093 SRW131086:SRW131093 TBS131086:TBS131093 TLO131086:TLO131093 TVK131086:TVK131093 UFG131086:UFG131093 UPC131086:UPC131093 UYY131086:UYY131093 VIU131086:VIU131093 VSQ131086:VSQ131093 WCM131086:WCM131093 WMI131086:WMI131093 WWE131086:WWE131093 AD196622:AD196629 JS196622:JS196629 TO196622:TO196629 ADK196622:ADK196629 ANG196622:ANG196629 AXC196622:AXC196629 BGY196622:BGY196629 BQU196622:BQU196629 CAQ196622:CAQ196629 CKM196622:CKM196629 CUI196622:CUI196629 DEE196622:DEE196629 DOA196622:DOA196629 DXW196622:DXW196629 EHS196622:EHS196629 ERO196622:ERO196629 FBK196622:FBK196629 FLG196622:FLG196629 FVC196622:FVC196629 GEY196622:GEY196629 GOU196622:GOU196629 GYQ196622:GYQ196629 HIM196622:HIM196629 HSI196622:HSI196629 ICE196622:ICE196629 IMA196622:IMA196629 IVW196622:IVW196629 JFS196622:JFS196629 JPO196622:JPO196629 JZK196622:JZK196629 KJG196622:KJG196629 KTC196622:KTC196629 LCY196622:LCY196629 LMU196622:LMU196629 LWQ196622:LWQ196629 MGM196622:MGM196629 MQI196622:MQI196629 NAE196622:NAE196629 NKA196622:NKA196629 NTW196622:NTW196629 ODS196622:ODS196629 ONO196622:ONO196629 OXK196622:OXK196629 PHG196622:PHG196629 PRC196622:PRC196629 QAY196622:QAY196629 QKU196622:QKU196629 QUQ196622:QUQ196629 REM196622:REM196629 ROI196622:ROI196629 RYE196622:RYE196629 SIA196622:SIA196629 SRW196622:SRW196629 TBS196622:TBS196629 TLO196622:TLO196629 TVK196622:TVK196629 UFG196622:UFG196629 UPC196622:UPC196629 UYY196622:UYY196629 VIU196622:VIU196629 VSQ196622:VSQ196629 WCM196622:WCM196629 WMI196622:WMI196629 WWE196622:WWE196629 AD262158:AD262165 JS262158:JS262165 TO262158:TO262165 ADK262158:ADK262165 ANG262158:ANG262165 AXC262158:AXC262165 BGY262158:BGY262165 BQU262158:BQU262165 CAQ262158:CAQ262165 CKM262158:CKM262165 CUI262158:CUI262165 DEE262158:DEE262165 DOA262158:DOA262165 DXW262158:DXW262165 EHS262158:EHS262165 ERO262158:ERO262165 FBK262158:FBK262165 FLG262158:FLG262165 FVC262158:FVC262165 GEY262158:GEY262165 GOU262158:GOU262165 GYQ262158:GYQ262165 HIM262158:HIM262165 HSI262158:HSI262165 ICE262158:ICE262165 IMA262158:IMA262165 IVW262158:IVW262165 JFS262158:JFS262165 JPO262158:JPO262165 JZK262158:JZK262165 KJG262158:KJG262165 KTC262158:KTC262165 LCY262158:LCY262165 LMU262158:LMU262165 LWQ262158:LWQ262165 MGM262158:MGM262165 MQI262158:MQI262165 NAE262158:NAE262165 NKA262158:NKA262165 NTW262158:NTW262165 ODS262158:ODS262165 ONO262158:ONO262165 OXK262158:OXK262165 PHG262158:PHG262165 PRC262158:PRC262165 QAY262158:QAY262165 QKU262158:QKU262165 QUQ262158:QUQ262165 REM262158:REM262165 ROI262158:ROI262165 RYE262158:RYE262165 SIA262158:SIA262165 SRW262158:SRW262165 TBS262158:TBS262165 TLO262158:TLO262165 TVK262158:TVK262165 UFG262158:UFG262165 UPC262158:UPC262165 UYY262158:UYY262165 VIU262158:VIU262165 VSQ262158:VSQ262165 WCM262158:WCM262165 WMI262158:WMI262165 WWE262158:WWE262165 AD327694:AD327701 JS327694:JS327701 TO327694:TO327701 ADK327694:ADK327701 ANG327694:ANG327701 AXC327694:AXC327701 BGY327694:BGY327701 BQU327694:BQU327701 CAQ327694:CAQ327701 CKM327694:CKM327701 CUI327694:CUI327701 DEE327694:DEE327701 DOA327694:DOA327701 DXW327694:DXW327701 EHS327694:EHS327701 ERO327694:ERO327701 FBK327694:FBK327701 FLG327694:FLG327701 FVC327694:FVC327701 GEY327694:GEY327701 GOU327694:GOU327701 GYQ327694:GYQ327701 HIM327694:HIM327701 HSI327694:HSI327701 ICE327694:ICE327701 IMA327694:IMA327701 IVW327694:IVW327701 JFS327694:JFS327701 JPO327694:JPO327701 JZK327694:JZK327701 KJG327694:KJG327701 KTC327694:KTC327701 LCY327694:LCY327701 LMU327694:LMU327701 LWQ327694:LWQ327701 MGM327694:MGM327701 MQI327694:MQI327701 NAE327694:NAE327701 NKA327694:NKA327701 NTW327694:NTW327701 ODS327694:ODS327701 ONO327694:ONO327701 OXK327694:OXK327701 PHG327694:PHG327701 PRC327694:PRC327701 QAY327694:QAY327701 QKU327694:QKU327701 QUQ327694:QUQ327701 REM327694:REM327701 ROI327694:ROI327701 RYE327694:RYE327701 SIA327694:SIA327701 SRW327694:SRW327701 TBS327694:TBS327701 TLO327694:TLO327701 TVK327694:TVK327701 UFG327694:UFG327701 UPC327694:UPC327701 UYY327694:UYY327701 VIU327694:VIU327701 VSQ327694:VSQ327701 WCM327694:WCM327701 WMI327694:WMI327701 WWE327694:WWE327701 AD393230:AD393237 JS393230:JS393237 TO393230:TO393237 ADK393230:ADK393237 ANG393230:ANG393237 AXC393230:AXC393237 BGY393230:BGY393237 BQU393230:BQU393237 CAQ393230:CAQ393237 CKM393230:CKM393237 CUI393230:CUI393237 DEE393230:DEE393237 DOA393230:DOA393237 DXW393230:DXW393237 EHS393230:EHS393237 ERO393230:ERO393237 FBK393230:FBK393237 FLG393230:FLG393237 FVC393230:FVC393237 GEY393230:GEY393237 GOU393230:GOU393237 GYQ393230:GYQ393237 HIM393230:HIM393237 HSI393230:HSI393237 ICE393230:ICE393237 IMA393230:IMA393237 IVW393230:IVW393237 JFS393230:JFS393237 JPO393230:JPO393237 JZK393230:JZK393237 KJG393230:KJG393237 KTC393230:KTC393237 LCY393230:LCY393237 LMU393230:LMU393237 LWQ393230:LWQ393237 MGM393230:MGM393237 MQI393230:MQI393237 NAE393230:NAE393237 NKA393230:NKA393237 NTW393230:NTW393237 ODS393230:ODS393237 ONO393230:ONO393237 OXK393230:OXK393237 PHG393230:PHG393237 PRC393230:PRC393237 QAY393230:QAY393237 QKU393230:QKU393237 QUQ393230:QUQ393237 REM393230:REM393237 ROI393230:ROI393237 RYE393230:RYE393237 SIA393230:SIA393237 SRW393230:SRW393237 TBS393230:TBS393237 TLO393230:TLO393237 TVK393230:TVK393237 UFG393230:UFG393237 UPC393230:UPC393237 UYY393230:UYY393237 VIU393230:VIU393237 VSQ393230:VSQ393237 WCM393230:WCM393237 WMI393230:WMI393237 WWE393230:WWE393237 AD458766:AD458773 JS458766:JS458773 TO458766:TO458773 ADK458766:ADK458773 ANG458766:ANG458773 AXC458766:AXC458773 BGY458766:BGY458773 BQU458766:BQU458773 CAQ458766:CAQ458773 CKM458766:CKM458773 CUI458766:CUI458773 DEE458766:DEE458773 DOA458766:DOA458773 DXW458766:DXW458773 EHS458766:EHS458773 ERO458766:ERO458773 FBK458766:FBK458773 FLG458766:FLG458773 FVC458766:FVC458773 GEY458766:GEY458773 GOU458766:GOU458773 GYQ458766:GYQ458773 HIM458766:HIM458773 HSI458766:HSI458773 ICE458766:ICE458773 IMA458766:IMA458773 IVW458766:IVW458773 JFS458766:JFS458773 JPO458766:JPO458773 JZK458766:JZK458773 KJG458766:KJG458773 KTC458766:KTC458773 LCY458766:LCY458773 LMU458766:LMU458773 LWQ458766:LWQ458773 MGM458766:MGM458773 MQI458766:MQI458773 NAE458766:NAE458773 NKA458766:NKA458773 NTW458766:NTW458773 ODS458766:ODS458773 ONO458766:ONO458773 OXK458766:OXK458773 PHG458766:PHG458773 PRC458766:PRC458773 QAY458766:QAY458773 QKU458766:QKU458773 QUQ458766:QUQ458773 REM458766:REM458773 ROI458766:ROI458773 RYE458766:RYE458773 SIA458766:SIA458773 SRW458766:SRW458773 TBS458766:TBS458773 TLO458766:TLO458773 TVK458766:TVK458773 UFG458766:UFG458773 UPC458766:UPC458773 UYY458766:UYY458773 VIU458766:VIU458773 VSQ458766:VSQ458773 WCM458766:WCM458773 WMI458766:WMI458773 WWE458766:WWE458773 AD524302:AD524309 JS524302:JS524309 TO524302:TO524309 ADK524302:ADK524309 ANG524302:ANG524309 AXC524302:AXC524309 BGY524302:BGY524309 BQU524302:BQU524309 CAQ524302:CAQ524309 CKM524302:CKM524309 CUI524302:CUI524309 DEE524302:DEE524309 DOA524302:DOA524309 DXW524302:DXW524309 EHS524302:EHS524309 ERO524302:ERO524309 FBK524302:FBK524309 FLG524302:FLG524309 FVC524302:FVC524309 GEY524302:GEY524309 GOU524302:GOU524309 GYQ524302:GYQ524309 HIM524302:HIM524309 HSI524302:HSI524309 ICE524302:ICE524309 IMA524302:IMA524309 IVW524302:IVW524309 JFS524302:JFS524309 JPO524302:JPO524309 JZK524302:JZK524309 KJG524302:KJG524309 KTC524302:KTC524309 LCY524302:LCY524309 LMU524302:LMU524309 LWQ524302:LWQ524309 MGM524302:MGM524309 MQI524302:MQI524309 NAE524302:NAE524309 NKA524302:NKA524309 NTW524302:NTW524309 ODS524302:ODS524309 ONO524302:ONO524309 OXK524302:OXK524309 PHG524302:PHG524309 PRC524302:PRC524309 QAY524302:QAY524309 QKU524302:QKU524309 QUQ524302:QUQ524309 REM524302:REM524309 ROI524302:ROI524309 RYE524302:RYE524309 SIA524302:SIA524309 SRW524302:SRW524309 TBS524302:TBS524309 TLO524302:TLO524309 TVK524302:TVK524309 UFG524302:UFG524309 UPC524302:UPC524309 UYY524302:UYY524309 VIU524302:VIU524309 VSQ524302:VSQ524309 WCM524302:WCM524309 WMI524302:WMI524309 WWE524302:WWE524309 AD589838:AD589845 JS589838:JS589845 TO589838:TO589845 ADK589838:ADK589845 ANG589838:ANG589845 AXC589838:AXC589845 BGY589838:BGY589845 BQU589838:BQU589845 CAQ589838:CAQ589845 CKM589838:CKM589845 CUI589838:CUI589845 DEE589838:DEE589845 DOA589838:DOA589845 DXW589838:DXW589845 EHS589838:EHS589845 ERO589838:ERO589845 FBK589838:FBK589845 FLG589838:FLG589845 FVC589838:FVC589845 GEY589838:GEY589845 GOU589838:GOU589845 GYQ589838:GYQ589845 HIM589838:HIM589845 HSI589838:HSI589845 ICE589838:ICE589845 IMA589838:IMA589845 IVW589838:IVW589845 JFS589838:JFS589845 JPO589838:JPO589845 JZK589838:JZK589845 KJG589838:KJG589845 KTC589838:KTC589845 LCY589838:LCY589845 LMU589838:LMU589845 LWQ589838:LWQ589845 MGM589838:MGM589845 MQI589838:MQI589845 NAE589838:NAE589845 NKA589838:NKA589845 NTW589838:NTW589845 ODS589838:ODS589845 ONO589838:ONO589845 OXK589838:OXK589845 PHG589838:PHG589845 PRC589838:PRC589845 QAY589838:QAY589845 QKU589838:QKU589845 QUQ589838:QUQ589845 REM589838:REM589845 ROI589838:ROI589845 RYE589838:RYE589845 SIA589838:SIA589845 SRW589838:SRW589845 TBS589838:TBS589845 TLO589838:TLO589845 TVK589838:TVK589845 UFG589838:UFG589845 UPC589838:UPC589845 UYY589838:UYY589845 VIU589838:VIU589845 VSQ589838:VSQ589845 WCM589838:WCM589845 WMI589838:WMI589845 WWE589838:WWE589845 AD655374:AD655381 JS655374:JS655381 TO655374:TO655381 ADK655374:ADK655381 ANG655374:ANG655381 AXC655374:AXC655381 BGY655374:BGY655381 BQU655374:BQU655381 CAQ655374:CAQ655381 CKM655374:CKM655381 CUI655374:CUI655381 DEE655374:DEE655381 DOA655374:DOA655381 DXW655374:DXW655381 EHS655374:EHS655381 ERO655374:ERO655381 FBK655374:FBK655381 FLG655374:FLG655381 FVC655374:FVC655381 GEY655374:GEY655381 GOU655374:GOU655381 GYQ655374:GYQ655381 HIM655374:HIM655381 HSI655374:HSI655381 ICE655374:ICE655381 IMA655374:IMA655381 IVW655374:IVW655381 JFS655374:JFS655381 JPO655374:JPO655381 JZK655374:JZK655381 KJG655374:KJG655381 KTC655374:KTC655381 LCY655374:LCY655381 LMU655374:LMU655381 LWQ655374:LWQ655381 MGM655374:MGM655381 MQI655374:MQI655381 NAE655374:NAE655381 NKA655374:NKA655381 NTW655374:NTW655381 ODS655374:ODS655381 ONO655374:ONO655381 OXK655374:OXK655381 PHG655374:PHG655381 PRC655374:PRC655381 QAY655374:QAY655381 QKU655374:QKU655381 QUQ655374:QUQ655381 REM655374:REM655381 ROI655374:ROI655381 RYE655374:RYE655381 SIA655374:SIA655381 SRW655374:SRW655381 TBS655374:TBS655381 TLO655374:TLO655381 TVK655374:TVK655381 UFG655374:UFG655381 UPC655374:UPC655381 UYY655374:UYY655381 VIU655374:VIU655381 VSQ655374:VSQ655381 WCM655374:WCM655381 WMI655374:WMI655381 WWE655374:WWE655381 AD720910:AD720917 JS720910:JS720917 TO720910:TO720917 ADK720910:ADK720917 ANG720910:ANG720917 AXC720910:AXC720917 BGY720910:BGY720917 BQU720910:BQU720917 CAQ720910:CAQ720917 CKM720910:CKM720917 CUI720910:CUI720917 DEE720910:DEE720917 DOA720910:DOA720917 DXW720910:DXW720917 EHS720910:EHS720917 ERO720910:ERO720917 FBK720910:FBK720917 FLG720910:FLG720917 FVC720910:FVC720917 GEY720910:GEY720917 GOU720910:GOU720917 GYQ720910:GYQ720917 HIM720910:HIM720917 HSI720910:HSI720917 ICE720910:ICE720917 IMA720910:IMA720917 IVW720910:IVW720917 JFS720910:JFS720917 JPO720910:JPO720917 JZK720910:JZK720917 KJG720910:KJG720917 KTC720910:KTC720917 LCY720910:LCY720917 LMU720910:LMU720917 LWQ720910:LWQ720917 MGM720910:MGM720917 MQI720910:MQI720917 NAE720910:NAE720917 NKA720910:NKA720917 NTW720910:NTW720917 ODS720910:ODS720917 ONO720910:ONO720917 OXK720910:OXK720917 PHG720910:PHG720917 PRC720910:PRC720917 QAY720910:QAY720917 QKU720910:QKU720917 QUQ720910:QUQ720917 REM720910:REM720917 ROI720910:ROI720917 RYE720910:RYE720917 SIA720910:SIA720917 SRW720910:SRW720917 TBS720910:TBS720917 TLO720910:TLO720917 TVK720910:TVK720917 UFG720910:UFG720917 UPC720910:UPC720917 UYY720910:UYY720917 VIU720910:VIU720917 VSQ720910:VSQ720917 WCM720910:WCM720917 WMI720910:WMI720917 WWE720910:WWE720917 AD786446:AD786453 JS786446:JS786453 TO786446:TO786453 ADK786446:ADK786453 ANG786446:ANG786453 AXC786446:AXC786453 BGY786446:BGY786453 BQU786446:BQU786453 CAQ786446:CAQ786453 CKM786446:CKM786453 CUI786446:CUI786453 DEE786446:DEE786453 DOA786446:DOA786453 DXW786446:DXW786453 EHS786446:EHS786453 ERO786446:ERO786453 FBK786446:FBK786453 FLG786446:FLG786453 FVC786446:FVC786453 GEY786446:GEY786453 GOU786446:GOU786453 GYQ786446:GYQ786453 HIM786446:HIM786453 HSI786446:HSI786453 ICE786446:ICE786453 IMA786446:IMA786453 IVW786446:IVW786453 JFS786446:JFS786453 JPO786446:JPO786453 JZK786446:JZK786453 KJG786446:KJG786453 KTC786446:KTC786453 LCY786446:LCY786453 LMU786446:LMU786453 LWQ786446:LWQ786453 MGM786446:MGM786453 MQI786446:MQI786453 NAE786446:NAE786453 NKA786446:NKA786453 NTW786446:NTW786453 ODS786446:ODS786453 ONO786446:ONO786453 OXK786446:OXK786453 PHG786446:PHG786453 PRC786446:PRC786453 QAY786446:QAY786453 QKU786446:QKU786453 QUQ786446:QUQ786453 REM786446:REM786453 ROI786446:ROI786453 RYE786446:RYE786453 SIA786446:SIA786453 SRW786446:SRW786453 TBS786446:TBS786453 TLO786446:TLO786453 TVK786446:TVK786453 UFG786446:UFG786453 UPC786446:UPC786453 UYY786446:UYY786453 VIU786446:VIU786453 VSQ786446:VSQ786453 WCM786446:WCM786453 WMI786446:WMI786453 WWE786446:WWE786453 AD851982:AD851989 JS851982:JS851989 TO851982:TO851989 ADK851982:ADK851989 ANG851982:ANG851989 AXC851982:AXC851989 BGY851982:BGY851989 BQU851982:BQU851989 CAQ851982:CAQ851989 CKM851982:CKM851989 CUI851982:CUI851989 DEE851982:DEE851989 DOA851982:DOA851989 DXW851982:DXW851989 EHS851982:EHS851989 ERO851982:ERO851989 FBK851982:FBK851989 FLG851982:FLG851989 FVC851982:FVC851989 GEY851982:GEY851989 GOU851982:GOU851989 GYQ851982:GYQ851989 HIM851982:HIM851989 HSI851982:HSI851989 ICE851982:ICE851989 IMA851982:IMA851989 IVW851982:IVW851989 JFS851982:JFS851989 JPO851982:JPO851989 JZK851982:JZK851989 KJG851982:KJG851989 KTC851982:KTC851989 LCY851982:LCY851989 LMU851982:LMU851989 LWQ851982:LWQ851989 MGM851982:MGM851989 MQI851982:MQI851989 NAE851982:NAE851989 NKA851982:NKA851989 NTW851982:NTW851989 ODS851982:ODS851989 ONO851982:ONO851989 OXK851982:OXK851989 PHG851982:PHG851989 PRC851982:PRC851989 QAY851982:QAY851989 QKU851982:QKU851989 QUQ851982:QUQ851989 REM851982:REM851989 ROI851982:ROI851989 RYE851982:RYE851989 SIA851982:SIA851989 SRW851982:SRW851989 TBS851982:TBS851989 TLO851982:TLO851989 TVK851982:TVK851989 UFG851982:UFG851989 UPC851982:UPC851989 UYY851982:UYY851989 VIU851982:VIU851989 VSQ851982:VSQ851989 WCM851982:WCM851989 WMI851982:WMI851989 WWE851982:WWE851989 AD917518:AD917525 JS917518:JS917525 TO917518:TO917525 ADK917518:ADK917525 ANG917518:ANG917525 AXC917518:AXC917525 BGY917518:BGY917525 BQU917518:BQU917525 CAQ917518:CAQ917525 CKM917518:CKM917525 CUI917518:CUI917525 DEE917518:DEE917525 DOA917518:DOA917525 DXW917518:DXW917525 EHS917518:EHS917525 ERO917518:ERO917525 FBK917518:FBK917525 FLG917518:FLG917525 FVC917518:FVC917525 GEY917518:GEY917525 GOU917518:GOU917525 GYQ917518:GYQ917525 HIM917518:HIM917525 HSI917518:HSI917525 ICE917518:ICE917525 IMA917518:IMA917525 IVW917518:IVW917525 JFS917518:JFS917525 JPO917518:JPO917525 JZK917518:JZK917525 KJG917518:KJG917525 KTC917518:KTC917525 LCY917518:LCY917525 LMU917518:LMU917525 LWQ917518:LWQ917525 MGM917518:MGM917525 MQI917518:MQI917525 NAE917518:NAE917525 NKA917518:NKA917525 NTW917518:NTW917525 ODS917518:ODS917525 ONO917518:ONO917525 OXK917518:OXK917525 PHG917518:PHG917525 PRC917518:PRC917525 QAY917518:QAY917525 QKU917518:QKU917525 QUQ917518:QUQ917525 REM917518:REM917525 ROI917518:ROI917525 RYE917518:RYE917525 SIA917518:SIA917525 SRW917518:SRW917525 TBS917518:TBS917525 TLO917518:TLO917525 TVK917518:TVK917525 UFG917518:UFG917525 UPC917518:UPC917525 UYY917518:UYY917525 VIU917518:VIU917525 VSQ917518:VSQ917525 WCM917518:WCM917525 WMI917518:WMI917525 WWE917518:WWE917525 AD983054:AD983061 JS983054:JS983061 TO983054:TO983061 ADK983054:ADK983061 ANG983054:ANG983061 AXC983054:AXC983061 BGY983054:BGY983061 BQU983054:BQU983061 CAQ983054:CAQ983061 CKM983054:CKM983061 CUI983054:CUI983061 DEE983054:DEE983061 DOA983054:DOA983061 DXW983054:DXW983061 EHS983054:EHS983061 ERO983054:ERO983061 FBK983054:FBK983061 FLG983054:FLG983061 FVC983054:FVC983061 GEY983054:GEY983061 GOU983054:GOU983061 GYQ983054:GYQ983061 HIM983054:HIM983061 HSI983054:HSI983061 ICE983054:ICE983061 IMA983054:IMA983061 IVW983054:IVW983061 JFS983054:JFS983061 JPO983054:JPO983061 JZK983054:JZK983061 KJG983054:KJG983061 KTC983054:KTC983061 LCY983054:LCY983061 LMU983054:LMU983061 LWQ983054:LWQ983061 MGM983054:MGM983061 MQI983054:MQI983061 NAE983054:NAE983061 NKA983054:NKA983061 NTW983054:NTW983061 ODS983054:ODS983061 ONO983054:ONO983061 OXK983054:OXK983061 PHG983054:PHG983061 PRC983054:PRC983061 QAY983054:QAY983061 QKU983054:QKU983061 QUQ983054:QUQ983061 REM983054:REM983061 ROI983054:ROI983061 RYE983054:RYE983061 SIA983054:SIA983061 SRW983054:SRW983061 TBS983054:TBS983061 TLO983054:TLO983061 TVK983054:TVK983061 UFG983054:UFG983061 UPC983054:UPC983061 UYY983054:UYY983061 VIU983054:VIU983061 VSQ983054:VSQ983061 WCM983054:WCM983061 WWE18:WWE25 WMI18:WMI25 WCM18:WCM25 VSQ18:VSQ25 VIU18:VIU25 UYY18:UYY25 UPC18:UPC25 UFG18:UFG25 TVK18:TVK25 TLO18:TLO25 TBS18:TBS25 SRW18:SRW25 SIA18:SIA25 RYE18:RYE25 ROI18:ROI25 REM18:REM25 QUQ18:QUQ25 QKU18:QKU25 QAY18:QAY25 PRC18:PRC25 PHG18:PHG25 OXK18:OXK25 ONO18:ONO25 ODS18:ODS25 NTW18:NTW25 NKA18:NKA25 NAE18:NAE25 MQI18:MQI25 MGM18:MGM25 LWQ18:LWQ25 LMU18:LMU25 LCY18:LCY25 KTC18:KTC25 KJG18:KJG25 JZK18:JZK25 JPO18:JPO25 JFS18:JFS25 IVW18:IVW25 IMA18:IMA25 ICE18:ICE25 HSI18:HSI25 HIM18:HIM25 GYQ18:GYQ25 GOU18:GOU25 GEY18:GEY25 FVC18:FVC25 FLG18:FLG25 FBK18:FBK25 ERO18:ERO25 EHS18:EHS25 DXW18:DXW25 DOA18:DOA25 DEE18:DEE25 CUI18:CUI25 CKM18:CKM25 CAQ18:CAQ25 BQU18:BQU25 BGY18:BGY25 AXC18:AXC25 ANG18:ANG25 ADK18:ADK25 TO18:TO25 JS18:JS25">
      <formula1>900</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5:JR65555 TG65555:TN65555 ADC65555:ADJ65555 AMY65555:ANF65555 AWU65555:AXB65555 BGQ65555:BGX65555 BQM65555:BQT65555 CAI65555:CAP65555 CKE65555:CKL65555 CUA65555:CUH65555 DDW65555:DED65555 DNS65555:DNZ65555 DXO65555:DXV65555 EHK65555:EHR65555 ERG65555:ERN65555 FBC65555:FBJ65555 FKY65555:FLF65555 FUU65555:FVB65555 GEQ65555:GEX65555 GOM65555:GOT65555 GYI65555:GYP65555 HIE65555:HIL65555 HSA65555:HSH65555 IBW65555:ICD65555 ILS65555:ILZ65555 IVO65555:IVV65555 JFK65555:JFR65555 JPG65555:JPN65555 JZC65555:JZJ65555 KIY65555:KJF65555 KSU65555:KTB65555 LCQ65555:LCX65555 LMM65555:LMT65555 LWI65555:LWP65555 MGE65555:MGL65555 MQA65555:MQH65555 MZW65555:NAD65555 NJS65555:NJZ65555 NTO65555:NTV65555 ODK65555:ODR65555 ONG65555:ONN65555 OXC65555:OXJ65555 PGY65555:PHF65555 PQU65555:PRB65555 QAQ65555:QAX65555 QKM65555:QKT65555 QUI65555:QUP65555 REE65555:REL65555 ROA65555:ROH65555 RXW65555:RYD65555 SHS65555:SHZ65555 SRO65555:SRV65555 TBK65555:TBR65555 TLG65555:TLN65555 TVC65555:TVJ65555 UEY65555:UFF65555 UOU65555:UPB65555 UYQ65555:UYX65555 VIM65555:VIT65555 VSI65555:VSP65555 WCE65555:WCL65555 WMA65555:WMH65555 WVW65555:WWD65555 JK131091:JR131091 TG131091:TN131091 ADC131091:ADJ131091 AMY131091:ANF131091 AWU131091:AXB131091 BGQ131091:BGX131091 BQM131091:BQT131091 CAI131091:CAP131091 CKE131091:CKL131091 CUA131091:CUH131091 DDW131091:DED131091 DNS131091:DNZ131091 DXO131091:DXV131091 EHK131091:EHR131091 ERG131091:ERN131091 FBC131091:FBJ131091 FKY131091:FLF131091 FUU131091:FVB131091 GEQ131091:GEX131091 GOM131091:GOT131091 GYI131091:GYP131091 HIE131091:HIL131091 HSA131091:HSH131091 IBW131091:ICD131091 ILS131091:ILZ131091 IVO131091:IVV131091 JFK131091:JFR131091 JPG131091:JPN131091 JZC131091:JZJ131091 KIY131091:KJF131091 KSU131091:KTB131091 LCQ131091:LCX131091 LMM131091:LMT131091 LWI131091:LWP131091 MGE131091:MGL131091 MQA131091:MQH131091 MZW131091:NAD131091 NJS131091:NJZ131091 NTO131091:NTV131091 ODK131091:ODR131091 ONG131091:ONN131091 OXC131091:OXJ131091 PGY131091:PHF131091 PQU131091:PRB131091 QAQ131091:QAX131091 QKM131091:QKT131091 QUI131091:QUP131091 REE131091:REL131091 ROA131091:ROH131091 RXW131091:RYD131091 SHS131091:SHZ131091 SRO131091:SRV131091 TBK131091:TBR131091 TLG131091:TLN131091 TVC131091:TVJ131091 UEY131091:UFF131091 UOU131091:UPB131091 UYQ131091:UYX131091 VIM131091:VIT131091 VSI131091:VSP131091 WCE131091:WCL131091 WMA131091:WMH131091 WVW131091:WWD131091 JK196627:JR196627 TG196627:TN196627 ADC196627:ADJ196627 AMY196627:ANF196627 AWU196627:AXB196627 BGQ196627:BGX196627 BQM196627:BQT196627 CAI196627:CAP196627 CKE196627:CKL196627 CUA196627:CUH196627 DDW196627:DED196627 DNS196627:DNZ196627 DXO196627:DXV196627 EHK196627:EHR196627 ERG196627:ERN196627 FBC196627:FBJ196627 FKY196627:FLF196627 FUU196627:FVB196627 GEQ196627:GEX196627 GOM196627:GOT196627 GYI196627:GYP196627 HIE196627:HIL196627 HSA196627:HSH196627 IBW196627:ICD196627 ILS196627:ILZ196627 IVO196627:IVV196627 JFK196627:JFR196627 JPG196627:JPN196627 JZC196627:JZJ196627 KIY196627:KJF196627 KSU196627:KTB196627 LCQ196627:LCX196627 LMM196627:LMT196627 LWI196627:LWP196627 MGE196627:MGL196627 MQA196627:MQH196627 MZW196627:NAD196627 NJS196627:NJZ196627 NTO196627:NTV196627 ODK196627:ODR196627 ONG196627:ONN196627 OXC196627:OXJ196627 PGY196627:PHF196627 PQU196627:PRB196627 QAQ196627:QAX196627 QKM196627:QKT196627 QUI196627:QUP196627 REE196627:REL196627 ROA196627:ROH196627 RXW196627:RYD196627 SHS196627:SHZ196627 SRO196627:SRV196627 TBK196627:TBR196627 TLG196627:TLN196627 TVC196627:TVJ196627 UEY196627:UFF196627 UOU196627:UPB196627 UYQ196627:UYX196627 VIM196627:VIT196627 VSI196627:VSP196627 WCE196627:WCL196627 WMA196627:WMH196627 WVW196627:WWD196627 JK262163:JR262163 TG262163:TN262163 ADC262163:ADJ262163 AMY262163:ANF262163 AWU262163:AXB262163 BGQ262163:BGX262163 BQM262163:BQT262163 CAI262163:CAP262163 CKE262163:CKL262163 CUA262163:CUH262163 DDW262163:DED262163 DNS262163:DNZ262163 DXO262163:DXV262163 EHK262163:EHR262163 ERG262163:ERN262163 FBC262163:FBJ262163 FKY262163:FLF262163 FUU262163:FVB262163 GEQ262163:GEX262163 GOM262163:GOT262163 GYI262163:GYP262163 HIE262163:HIL262163 HSA262163:HSH262163 IBW262163:ICD262163 ILS262163:ILZ262163 IVO262163:IVV262163 JFK262163:JFR262163 JPG262163:JPN262163 JZC262163:JZJ262163 KIY262163:KJF262163 KSU262163:KTB262163 LCQ262163:LCX262163 LMM262163:LMT262163 LWI262163:LWP262163 MGE262163:MGL262163 MQA262163:MQH262163 MZW262163:NAD262163 NJS262163:NJZ262163 NTO262163:NTV262163 ODK262163:ODR262163 ONG262163:ONN262163 OXC262163:OXJ262163 PGY262163:PHF262163 PQU262163:PRB262163 QAQ262163:QAX262163 QKM262163:QKT262163 QUI262163:QUP262163 REE262163:REL262163 ROA262163:ROH262163 RXW262163:RYD262163 SHS262163:SHZ262163 SRO262163:SRV262163 TBK262163:TBR262163 TLG262163:TLN262163 TVC262163:TVJ262163 UEY262163:UFF262163 UOU262163:UPB262163 UYQ262163:UYX262163 VIM262163:VIT262163 VSI262163:VSP262163 WCE262163:WCL262163 WMA262163:WMH262163 WVW262163:WWD262163 JK327699:JR327699 TG327699:TN327699 ADC327699:ADJ327699 AMY327699:ANF327699 AWU327699:AXB327699 BGQ327699:BGX327699 BQM327699:BQT327699 CAI327699:CAP327699 CKE327699:CKL327699 CUA327699:CUH327699 DDW327699:DED327699 DNS327699:DNZ327699 DXO327699:DXV327699 EHK327699:EHR327699 ERG327699:ERN327699 FBC327699:FBJ327699 FKY327699:FLF327699 FUU327699:FVB327699 GEQ327699:GEX327699 GOM327699:GOT327699 GYI327699:GYP327699 HIE327699:HIL327699 HSA327699:HSH327699 IBW327699:ICD327699 ILS327699:ILZ327699 IVO327699:IVV327699 JFK327699:JFR327699 JPG327699:JPN327699 JZC327699:JZJ327699 KIY327699:KJF327699 KSU327699:KTB327699 LCQ327699:LCX327699 LMM327699:LMT327699 LWI327699:LWP327699 MGE327699:MGL327699 MQA327699:MQH327699 MZW327699:NAD327699 NJS327699:NJZ327699 NTO327699:NTV327699 ODK327699:ODR327699 ONG327699:ONN327699 OXC327699:OXJ327699 PGY327699:PHF327699 PQU327699:PRB327699 QAQ327699:QAX327699 QKM327699:QKT327699 QUI327699:QUP327699 REE327699:REL327699 ROA327699:ROH327699 RXW327699:RYD327699 SHS327699:SHZ327699 SRO327699:SRV327699 TBK327699:TBR327699 TLG327699:TLN327699 TVC327699:TVJ327699 UEY327699:UFF327699 UOU327699:UPB327699 UYQ327699:UYX327699 VIM327699:VIT327699 VSI327699:VSP327699 WCE327699:WCL327699 WMA327699:WMH327699 WVW327699:WWD327699 JK393235:JR393235 TG393235:TN393235 ADC393235:ADJ393235 AMY393235:ANF393235 AWU393235:AXB393235 BGQ393235:BGX393235 BQM393235:BQT393235 CAI393235:CAP393235 CKE393235:CKL393235 CUA393235:CUH393235 DDW393235:DED393235 DNS393235:DNZ393235 DXO393235:DXV393235 EHK393235:EHR393235 ERG393235:ERN393235 FBC393235:FBJ393235 FKY393235:FLF393235 FUU393235:FVB393235 GEQ393235:GEX393235 GOM393235:GOT393235 GYI393235:GYP393235 HIE393235:HIL393235 HSA393235:HSH393235 IBW393235:ICD393235 ILS393235:ILZ393235 IVO393235:IVV393235 JFK393235:JFR393235 JPG393235:JPN393235 JZC393235:JZJ393235 KIY393235:KJF393235 KSU393235:KTB393235 LCQ393235:LCX393235 LMM393235:LMT393235 LWI393235:LWP393235 MGE393235:MGL393235 MQA393235:MQH393235 MZW393235:NAD393235 NJS393235:NJZ393235 NTO393235:NTV393235 ODK393235:ODR393235 ONG393235:ONN393235 OXC393235:OXJ393235 PGY393235:PHF393235 PQU393235:PRB393235 QAQ393235:QAX393235 QKM393235:QKT393235 QUI393235:QUP393235 REE393235:REL393235 ROA393235:ROH393235 RXW393235:RYD393235 SHS393235:SHZ393235 SRO393235:SRV393235 TBK393235:TBR393235 TLG393235:TLN393235 TVC393235:TVJ393235 UEY393235:UFF393235 UOU393235:UPB393235 UYQ393235:UYX393235 VIM393235:VIT393235 VSI393235:VSP393235 WCE393235:WCL393235 WMA393235:WMH393235 WVW393235:WWD393235 JK458771:JR458771 TG458771:TN458771 ADC458771:ADJ458771 AMY458771:ANF458771 AWU458771:AXB458771 BGQ458771:BGX458771 BQM458771:BQT458771 CAI458771:CAP458771 CKE458771:CKL458771 CUA458771:CUH458771 DDW458771:DED458771 DNS458771:DNZ458771 DXO458771:DXV458771 EHK458771:EHR458771 ERG458771:ERN458771 FBC458771:FBJ458771 FKY458771:FLF458771 FUU458771:FVB458771 GEQ458771:GEX458771 GOM458771:GOT458771 GYI458771:GYP458771 HIE458771:HIL458771 HSA458771:HSH458771 IBW458771:ICD458771 ILS458771:ILZ458771 IVO458771:IVV458771 JFK458771:JFR458771 JPG458771:JPN458771 JZC458771:JZJ458771 KIY458771:KJF458771 KSU458771:KTB458771 LCQ458771:LCX458771 LMM458771:LMT458771 LWI458771:LWP458771 MGE458771:MGL458771 MQA458771:MQH458771 MZW458771:NAD458771 NJS458771:NJZ458771 NTO458771:NTV458771 ODK458771:ODR458771 ONG458771:ONN458771 OXC458771:OXJ458771 PGY458771:PHF458771 PQU458771:PRB458771 QAQ458771:QAX458771 QKM458771:QKT458771 QUI458771:QUP458771 REE458771:REL458771 ROA458771:ROH458771 RXW458771:RYD458771 SHS458771:SHZ458771 SRO458771:SRV458771 TBK458771:TBR458771 TLG458771:TLN458771 TVC458771:TVJ458771 UEY458771:UFF458771 UOU458771:UPB458771 UYQ458771:UYX458771 VIM458771:VIT458771 VSI458771:VSP458771 WCE458771:WCL458771 WMA458771:WMH458771 WVW458771:WWD458771 JK524307:JR524307 TG524307:TN524307 ADC524307:ADJ524307 AMY524307:ANF524307 AWU524307:AXB524307 BGQ524307:BGX524307 BQM524307:BQT524307 CAI524307:CAP524307 CKE524307:CKL524307 CUA524307:CUH524307 DDW524307:DED524307 DNS524307:DNZ524307 DXO524307:DXV524307 EHK524307:EHR524307 ERG524307:ERN524307 FBC524307:FBJ524307 FKY524307:FLF524307 FUU524307:FVB524307 GEQ524307:GEX524307 GOM524307:GOT524307 GYI524307:GYP524307 HIE524307:HIL524307 HSA524307:HSH524307 IBW524307:ICD524307 ILS524307:ILZ524307 IVO524307:IVV524307 JFK524307:JFR524307 JPG524307:JPN524307 JZC524307:JZJ524307 KIY524307:KJF524307 KSU524307:KTB524307 LCQ524307:LCX524307 LMM524307:LMT524307 LWI524307:LWP524307 MGE524307:MGL524307 MQA524307:MQH524307 MZW524307:NAD524307 NJS524307:NJZ524307 NTO524307:NTV524307 ODK524307:ODR524307 ONG524307:ONN524307 OXC524307:OXJ524307 PGY524307:PHF524307 PQU524307:PRB524307 QAQ524307:QAX524307 QKM524307:QKT524307 QUI524307:QUP524307 REE524307:REL524307 ROA524307:ROH524307 RXW524307:RYD524307 SHS524307:SHZ524307 SRO524307:SRV524307 TBK524307:TBR524307 TLG524307:TLN524307 TVC524307:TVJ524307 UEY524307:UFF524307 UOU524307:UPB524307 UYQ524307:UYX524307 VIM524307:VIT524307 VSI524307:VSP524307 WCE524307:WCL524307 WMA524307:WMH524307 WVW524307:WWD524307 JK589843:JR589843 TG589843:TN589843 ADC589843:ADJ589843 AMY589843:ANF589843 AWU589843:AXB589843 BGQ589843:BGX589843 BQM589843:BQT589843 CAI589843:CAP589843 CKE589843:CKL589843 CUA589843:CUH589843 DDW589843:DED589843 DNS589843:DNZ589843 DXO589843:DXV589843 EHK589843:EHR589843 ERG589843:ERN589843 FBC589843:FBJ589843 FKY589843:FLF589843 FUU589843:FVB589843 GEQ589843:GEX589843 GOM589843:GOT589843 GYI589843:GYP589843 HIE589843:HIL589843 HSA589843:HSH589843 IBW589843:ICD589843 ILS589843:ILZ589843 IVO589843:IVV589843 JFK589843:JFR589843 JPG589843:JPN589843 JZC589843:JZJ589843 KIY589843:KJF589843 KSU589843:KTB589843 LCQ589843:LCX589843 LMM589843:LMT589843 LWI589843:LWP589843 MGE589843:MGL589843 MQA589843:MQH589843 MZW589843:NAD589843 NJS589843:NJZ589843 NTO589843:NTV589843 ODK589843:ODR589843 ONG589843:ONN589843 OXC589843:OXJ589843 PGY589843:PHF589843 PQU589843:PRB589843 QAQ589843:QAX589843 QKM589843:QKT589843 QUI589843:QUP589843 REE589843:REL589843 ROA589843:ROH589843 RXW589843:RYD589843 SHS589843:SHZ589843 SRO589843:SRV589843 TBK589843:TBR589843 TLG589843:TLN589843 TVC589843:TVJ589843 UEY589843:UFF589843 UOU589843:UPB589843 UYQ589843:UYX589843 VIM589843:VIT589843 VSI589843:VSP589843 WCE589843:WCL589843 WMA589843:WMH589843 WVW589843:WWD589843 JK655379:JR655379 TG655379:TN655379 ADC655379:ADJ655379 AMY655379:ANF655379 AWU655379:AXB655379 BGQ655379:BGX655379 BQM655379:BQT655379 CAI655379:CAP655379 CKE655379:CKL655379 CUA655379:CUH655379 DDW655379:DED655379 DNS655379:DNZ655379 DXO655379:DXV655379 EHK655379:EHR655379 ERG655379:ERN655379 FBC655379:FBJ655379 FKY655379:FLF655379 FUU655379:FVB655379 GEQ655379:GEX655379 GOM655379:GOT655379 GYI655379:GYP655379 HIE655379:HIL655379 HSA655379:HSH655379 IBW655379:ICD655379 ILS655379:ILZ655379 IVO655379:IVV655379 JFK655379:JFR655379 JPG655379:JPN655379 JZC655379:JZJ655379 KIY655379:KJF655379 KSU655379:KTB655379 LCQ655379:LCX655379 LMM655379:LMT655379 LWI655379:LWP655379 MGE655379:MGL655379 MQA655379:MQH655379 MZW655379:NAD655379 NJS655379:NJZ655379 NTO655379:NTV655379 ODK655379:ODR655379 ONG655379:ONN655379 OXC655379:OXJ655379 PGY655379:PHF655379 PQU655379:PRB655379 QAQ655379:QAX655379 QKM655379:QKT655379 QUI655379:QUP655379 REE655379:REL655379 ROA655379:ROH655379 RXW655379:RYD655379 SHS655379:SHZ655379 SRO655379:SRV655379 TBK655379:TBR655379 TLG655379:TLN655379 TVC655379:TVJ655379 UEY655379:UFF655379 UOU655379:UPB655379 UYQ655379:UYX655379 VIM655379:VIT655379 VSI655379:VSP655379 WCE655379:WCL655379 WMA655379:WMH655379 WVW655379:WWD655379 JK720915:JR720915 TG720915:TN720915 ADC720915:ADJ720915 AMY720915:ANF720915 AWU720915:AXB720915 BGQ720915:BGX720915 BQM720915:BQT720915 CAI720915:CAP720915 CKE720915:CKL720915 CUA720915:CUH720915 DDW720915:DED720915 DNS720915:DNZ720915 DXO720915:DXV720915 EHK720915:EHR720915 ERG720915:ERN720915 FBC720915:FBJ720915 FKY720915:FLF720915 FUU720915:FVB720915 GEQ720915:GEX720915 GOM720915:GOT720915 GYI720915:GYP720915 HIE720915:HIL720915 HSA720915:HSH720915 IBW720915:ICD720915 ILS720915:ILZ720915 IVO720915:IVV720915 JFK720915:JFR720915 JPG720915:JPN720915 JZC720915:JZJ720915 KIY720915:KJF720915 KSU720915:KTB720915 LCQ720915:LCX720915 LMM720915:LMT720915 LWI720915:LWP720915 MGE720915:MGL720915 MQA720915:MQH720915 MZW720915:NAD720915 NJS720915:NJZ720915 NTO720915:NTV720915 ODK720915:ODR720915 ONG720915:ONN720915 OXC720915:OXJ720915 PGY720915:PHF720915 PQU720915:PRB720915 QAQ720915:QAX720915 QKM720915:QKT720915 QUI720915:QUP720915 REE720915:REL720915 ROA720915:ROH720915 RXW720915:RYD720915 SHS720915:SHZ720915 SRO720915:SRV720915 TBK720915:TBR720915 TLG720915:TLN720915 TVC720915:TVJ720915 UEY720915:UFF720915 UOU720915:UPB720915 UYQ720915:UYX720915 VIM720915:VIT720915 VSI720915:VSP720915 WCE720915:WCL720915 WMA720915:WMH720915 WVW720915:WWD720915 JK786451:JR786451 TG786451:TN786451 ADC786451:ADJ786451 AMY786451:ANF786451 AWU786451:AXB786451 BGQ786451:BGX786451 BQM786451:BQT786451 CAI786451:CAP786451 CKE786451:CKL786451 CUA786451:CUH786451 DDW786451:DED786451 DNS786451:DNZ786451 DXO786451:DXV786451 EHK786451:EHR786451 ERG786451:ERN786451 FBC786451:FBJ786451 FKY786451:FLF786451 FUU786451:FVB786451 GEQ786451:GEX786451 GOM786451:GOT786451 GYI786451:GYP786451 HIE786451:HIL786451 HSA786451:HSH786451 IBW786451:ICD786451 ILS786451:ILZ786451 IVO786451:IVV786451 JFK786451:JFR786451 JPG786451:JPN786451 JZC786451:JZJ786451 KIY786451:KJF786451 KSU786451:KTB786451 LCQ786451:LCX786451 LMM786451:LMT786451 LWI786451:LWP786451 MGE786451:MGL786451 MQA786451:MQH786451 MZW786451:NAD786451 NJS786451:NJZ786451 NTO786451:NTV786451 ODK786451:ODR786451 ONG786451:ONN786451 OXC786451:OXJ786451 PGY786451:PHF786451 PQU786451:PRB786451 QAQ786451:QAX786451 QKM786451:QKT786451 QUI786451:QUP786451 REE786451:REL786451 ROA786451:ROH786451 RXW786451:RYD786451 SHS786451:SHZ786451 SRO786451:SRV786451 TBK786451:TBR786451 TLG786451:TLN786451 TVC786451:TVJ786451 UEY786451:UFF786451 UOU786451:UPB786451 UYQ786451:UYX786451 VIM786451:VIT786451 VSI786451:VSP786451 WCE786451:WCL786451 WMA786451:WMH786451 WVW786451:WWD786451 JK851987:JR851987 TG851987:TN851987 ADC851987:ADJ851987 AMY851987:ANF851987 AWU851987:AXB851987 BGQ851987:BGX851987 BQM851987:BQT851987 CAI851987:CAP851987 CKE851987:CKL851987 CUA851987:CUH851987 DDW851987:DED851987 DNS851987:DNZ851987 DXO851987:DXV851987 EHK851987:EHR851987 ERG851987:ERN851987 FBC851987:FBJ851987 FKY851987:FLF851987 FUU851987:FVB851987 GEQ851987:GEX851987 GOM851987:GOT851987 GYI851987:GYP851987 HIE851987:HIL851987 HSA851987:HSH851987 IBW851987:ICD851987 ILS851987:ILZ851987 IVO851987:IVV851987 JFK851987:JFR851987 JPG851987:JPN851987 JZC851987:JZJ851987 KIY851987:KJF851987 KSU851987:KTB851987 LCQ851987:LCX851987 LMM851987:LMT851987 LWI851987:LWP851987 MGE851987:MGL851987 MQA851987:MQH851987 MZW851987:NAD851987 NJS851987:NJZ851987 NTO851987:NTV851987 ODK851987:ODR851987 ONG851987:ONN851987 OXC851987:OXJ851987 PGY851987:PHF851987 PQU851987:PRB851987 QAQ851987:QAX851987 QKM851987:QKT851987 QUI851987:QUP851987 REE851987:REL851987 ROA851987:ROH851987 RXW851987:RYD851987 SHS851987:SHZ851987 SRO851987:SRV851987 TBK851987:TBR851987 TLG851987:TLN851987 TVC851987:TVJ851987 UEY851987:UFF851987 UOU851987:UPB851987 UYQ851987:UYX851987 VIM851987:VIT851987 VSI851987:VSP851987 WCE851987:WCL851987 WMA851987:WMH851987 WVW851987:WWD851987 JK917523:JR917523 TG917523:TN917523 ADC917523:ADJ917523 AMY917523:ANF917523 AWU917523:AXB917523 BGQ917523:BGX917523 BQM917523:BQT917523 CAI917523:CAP917523 CKE917523:CKL917523 CUA917523:CUH917523 DDW917523:DED917523 DNS917523:DNZ917523 DXO917523:DXV917523 EHK917523:EHR917523 ERG917523:ERN917523 FBC917523:FBJ917523 FKY917523:FLF917523 FUU917523:FVB917523 GEQ917523:GEX917523 GOM917523:GOT917523 GYI917523:GYP917523 HIE917523:HIL917523 HSA917523:HSH917523 IBW917523:ICD917523 ILS917523:ILZ917523 IVO917523:IVV917523 JFK917523:JFR917523 JPG917523:JPN917523 JZC917523:JZJ917523 KIY917523:KJF917523 KSU917523:KTB917523 LCQ917523:LCX917523 LMM917523:LMT917523 LWI917523:LWP917523 MGE917523:MGL917523 MQA917523:MQH917523 MZW917523:NAD917523 NJS917523:NJZ917523 NTO917523:NTV917523 ODK917523:ODR917523 ONG917523:ONN917523 OXC917523:OXJ917523 PGY917523:PHF917523 PQU917523:PRB917523 QAQ917523:QAX917523 QKM917523:QKT917523 QUI917523:QUP917523 REE917523:REL917523 ROA917523:ROH917523 RXW917523:RYD917523 SHS917523:SHZ917523 SRO917523:SRV917523 TBK917523:TBR917523 TLG917523:TLN917523 TVC917523:TVJ917523 UEY917523:UFF917523 UOU917523:UPB917523 UYQ917523:UYX917523 VIM917523:VIT917523 VSI917523:VSP917523 WCE917523:WCL917523 WMA917523:WMH917523 WVW917523:WWD917523 WVW983059:WWD983059 JK983059:JR983059 TG983059:TN983059 ADC983059:ADJ983059 AMY983059:ANF983059 AWU983059:AXB983059 BGQ983059:BGX983059 BQM983059:BQT983059 CAI983059:CAP983059 CKE983059:CKL983059 CUA983059:CUH983059 DDW983059:DED983059 DNS983059:DNZ983059 DXO983059:DXV983059 EHK983059:EHR983059 ERG983059:ERN983059 FBC983059:FBJ983059 FKY983059:FLF983059 FUU983059:FVB983059 GEQ983059:GEX983059 GOM983059:GOT983059 GYI983059:GYP983059 HIE983059:HIL983059 HSA983059:HSH983059 IBW983059:ICD983059 ILS983059:ILZ983059 IVO983059:IVV983059 JFK983059:JFR983059 JPG983059:JPN983059 JZC983059:JZJ983059 KIY983059:KJF983059 KSU983059:KTB983059 LCQ983059:LCX983059 LMM983059:LMT983059 LWI983059:LWP983059 MGE983059:MGL983059 MQA983059:MQH983059 MZW983059:NAD983059 NJS983059:NJZ983059 NTO983059:NTV983059 ODK983059:ODR983059 ONG983059:ONN983059 OXC983059:OXJ983059 PGY983059:PHF983059 PQU983059:PRB983059 QAQ983059:QAX983059 QKM983059:QKT983059 QUI983059:QUP983059 REE983059:REL983059 ROA983059:ROH983059 RXW983059:RYD983059 SHS983059:SHZ983059 SRO983059:SRV983059 TBK983059:TBR983059 TLG983059:TLN983059 TVC983059:TVJ983059 UEY983059:UFF983059 UOU983059:UPB983059 UYQ983059:UYX983059 VIM983059:VIT983059 VSI983059:VSP983059 WCE983059:WCL983059 WMA983059:WMH983059 O917523:AC917523 O851987:AC851987 O786451:AC786451 O720915:AC720915 O655379:AC655379 O589843:AC589843 O524307:AC524307 O458771:AC458771 O393235:AC393235 O327699:AC327699 O262163:AC262163 O196627:AC196627 O131091:AC131091 O65555:AC65555 O983059:AC983059">
      <formula1>kind_of_cons</formula1>
    </dataValidation>
    <dataValidation type="list" allowBlank="1" showInputMessage="1" showErrorMessage="1" errorTitle="Ошибка" error="Выберите значение из списка" sqref="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M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WWB98306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R24 WWB24 WMF2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T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Y65556 Y131092 Y196628 Y262164 Y327700 Y393236 Y458772 Y524308 Y589844 Y655380 Y720916 Y786452 Y851988 Y917524 Y983060 AA65556 AA131092 AA196628 AA262164 AA327700 AA393236 AA458772 AA524308 AA589844 AA655380 AA720916 AA786452 AA851988 AA917524 AA983060 Y24 AA24"/>
    <dataValidation allowBlank="1" showInputMessage="1" showErrorMessage="1" prompt="Для выбора выполните двойной щелчок левой клавиши мыши по соответствующей ячейке." sqref="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U327700 U393236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458772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524308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589844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655380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720916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786452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851988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917524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983060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65556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U131092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196628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WWC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JO24 S24 WWC2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U24 U262164 Z65556 Z131092 Z196628 Z262164 Z327700 Z393236 Z458772 Z524308 Z589844 Z655380 Z720916 Z786452 Z851988 Z917524 Z983060 AB327700 AB393236 AB458772 AB524308 AB589844 AB655380 AB720916 AB786452 AB851988 AB917524 AB983060 AB65556 AB131092 AB196628 AB262164 Z24 AB2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X983061 X65557 X131093 X196629 X262165 X327701 X393237 X458773 X524309 X589845 X655381 X720917 X786453 X851989 X917525 X25"/>
    <dataValidation allowBlank="1" sqref="WVT983062:WWE983068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ACZ26:ADK28 AMV26:ANG28 AWR26:AXC28 BGN26:BGY28 BQJ26:BQU28 CAF26:CAQ28 CKB26:CKM28 CTX26:CUI28 DDT26:DEE28 DNP26:DOA28 DXL26:DXW28 EHH26:EHS28 ERD26:ERO28 FAZ26:FBK28 FKV26:FLG28 FUR26:FVC28 GEN26:GEY28 GOJ26:GOU28 GYF26:GYQ28 HIB26:HIM28 HRX26:HSI28 IBT26:ICE28 ILP26:IMA28 IVL26:IVW28 JFH26:JFS28 JPD26:JPO28 JYZ26:JZK28 KIV26:KJG28 KSR26:KTC28 LCN26:LCY28 LMJ26:LMU28 LWF26:LWQ28 MGB26:MGM28 MPX26:MQI28 MZT26:NAE28 NJP26:NKA28 NTL26:NTW28 ODH26:ODS28 OND26:ONO28 OWZ26:OXK28 PGV26:PHG28 PQR26:PRC28 QAN26:QAY28 QKJ26:QKU28 QUF26:QUQ28 REB26:REM28 RNX26:ROI28 RXT26:RYE28 SHP26:SIA28 SRL26:SRW28 TBH26:TBS28 TLD26:TLO28 TUZ26:TVK28 UEV26:UFG28 UOR26:UPC28 UYN26:UYY28 VIJ26:VIU28 VSF26:VSQ28 WCB26:WCM28 WLX26:WMI28 WVT26:WWE28 JH26:JS28 TD26:TO28 L27:AD28 L65558:AD65564 L983062:AD983068 L917526:AD917532 L851990:AD851996 L786454:AD786460 L720918:AD720924 L655382:AD655388 L589846:AD589852 L524310:AD524316 L458774:AD458780 L393238:AD393244 L327702:AD327708 L262166:AD262172 L196630:AD196636 L131094:AD131100 L26:AC26"/>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9" t="s">
        <v>470</v>
      </c>
      <c r="G2" s="1280"/>
      <c r="H2" s="1281"/>
      <c r="I2" s="757"/>
    </row>
    <row r="3" spans="1:20" ht="3" customHeight="1"/>
    <row r="4" spans="1:20" s="955" customFormat="1" ht="11.25">
      <c r="A4" s="961"/>
      <c r="B4" s="961"/>
      <c r="C4" s="961"/>
      <c r="D4" s="961"/>
      <c r="F4" s="1240" t="s">
        <v>445</v>
      </c>
      <c r="G4" s="1240"/>
      <c r="H4" s="1240"/>
      <c r="I4" s="1282"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82"/>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08.05.2020</v>
      </c>
      <c r="I7" s="767" t="s">
        <v>472</v>
      </c>
      <c r="J7" s="584"/>
      <c r="K7" s="961"/>
      <c r="L7" s="961"/>
      <c r="M7" s="961"/>
      <c r="N7" s="961"/>
      <c r="O7" s="961"/>
      <c r="P7" s="961"/>
      <c r="Q7" s="961"/>
      <c r="R7" s="961"/>
      <c r="S7" s="961"/>
      <c r="T7" s="961"/>
    </row>
    <row r="8" spans="1:20" s="955" customFormat="1" ht="45">
      <c r="A8" s="1283">
        <v>1</v>
      </c>
      <c r="B8" s="961"/>
      <c r="C8" s="961"/>
      <c r="D8" s="961"/>
      <c r="F8" s="977" t="e">
        <f ca="1">"2." &amp;mergeValue(A8)</f>
        <v>#NAME?</v>
      </c>
      <c r="G8" s="766" t="s">
        <v>473</v>
      </c>
      <c r="H8" s="975"/>
      <c r="I8" s="767" t="s">
        <v>568</v>
      </c>
      <c r="J8" s="584"/>
      <c r="K8" s="961"/>
      <c r="L8" s="961"/>
      <c r="M8" s="961"/>
      <c r="N8" s="961"/>
      <c r="O8" s="961"/>
      <c r="P8" s="961"/>
      <c r="Q8" s="961"/>
      <c r="R8" s="961"/>
      <c r="S8" s="961"/>
      <c r="T8" s="961"/>
    </row>
    <row r="9" spans="1:20" s="955" customFormat="1" ht="22.5">
      <c r="A9" s="1283"/>
      <c r="B9" s="961"/>
      <c r="C9" s="961"/>
      <c r="D9" s="961"/>
      <c r="F9" s="977" t="e">
        <f ca="1">"3." &amp;mergeValue(A9)</f>
        <v>#NAME?</v>
      </c>
      <c r="G9" s="766" t="s">
        <v>474</v>
      </c>
      <c r="H9" s="975"/>
      <c r="I9" s="767" t="s">
        <v>566</v>
      </c>
      <c r="J9" s="584"/>
      <c r="K9" s="961"/>
      <c r="L9" s="961"/>
      <c r="M9" s="961"/>
      <c r="N9" s="961"/>
      <c r="O9" s="961"/>
      <c r="P9" s="961"/>
      <c r="Q9" s="961"/>
      <c r="R9" s="961"/>
      <c r="S9" s="961"/>
      <c r="T9" s="961"/>
    </row>
    <row r="10" spans="1:20" s="955" customFormat="1" ht="22.5">
      <c r="A10" s="1283"/>
      <c r="B10" s="961"/>
      <c r="C10" s="961"/>
      <c r="D10" s="961"/>
      <c r="F10" s="977" t="e">
        <f ca="1">"4."&amp;mergeValue(A10)</f>
        <v>#NAME?</v>
      </c>
      <c r="G10" s="766" t="s">
        <v>475</v>
      </c>
      <c r="H10" s="979" t="s">
        <v>449</v>
      </c>
      <c r="I10" s="767"/>
      <c r="J10" s="584"/>
      <c r="K10" s="961"/>
      <c r="L10" s="961"/>
      <c r="M10" s="961"/>
      <c r="N10" s="961"/>
      <c r="O10" s="961"/>
      <c r="P10" s="961"/>
      <c r="Q10" s="961"/>
      <c r="R10" s="961"/>
      <c r="S10" s="961"/>
      <c r="T10" s="961"/>
    </row>
    <row r="11" spans="1:20" s="955" customFormat="1" ht="18.75">
      <c r="A11" s="1283"/>
      <c r="B11" s="1283">
        <v>1</v>
      </c>
      <c r="C11" s="971"/>
      <c r="D11" s="971"/>
      <c r="F11" s="977" t="e">
        <f ca="1">"4."&amp;mergeValue(A11) &amp;"."&amp;mergeValue(B11)</f>
        <v>#NAME?</v>
      </c>
      <c r="G11" s="778" t="s">
        <v>570</v>
      </c>
      <c r="H11" s="975" t="str">
        <f>IF(region_name="","",region_name)</f>
        <v>Республика Татарстан</v>
      </c>
      <c r="I11" s="767" t="s">
        <v>478</v>
      </c>
      <c r="J11" s="584"/>
      <c r="K11" s="961"/>
      <c r="L11" s="961"/>
      <c r="M11" s="961"/>
      <c r="N11" s="961"/>
      <c r="O11" s="961"/>
      <c r="P11" s="961"/>
      <c r="Q11" s="961"/>
      <c r="R11" s="961"/>
      <c r="S11" s="961"/>
      <c r="T11" s="961"/>
    </row>
    <row r="12" spans="1:20" s="955" customFormat="1" ht="22.5">
      <c r="A12" s="1283"/>
      <c r="B12" s="1283"/>
      <c r="C12" s="1283">
        <v>1</v>
      </c>
      <c r="D12" s="971"/>
      <c r="F12" s="977" t="e">
        <f ca="1">"4."&amp;mergeValue(A12) &amp;"."&amp;mergeValue(B12)&amp;"."&amp;mergeValue(C12)</f>
        <v>#NAME?</v>
      </c>
      <c r="G12" s="768" t="s">
        <v>476</v>
      </c>
      <c r="H12" s="975"/>
      <c r="I12" s="767" t="s">
        <v>479</v>
      </c>
      <c r="J12" s="584"/>
      <c r="K12" s="961"/>
      <c r="L12" s="961"/>
      <c r="M12" s="961"/>
      <c r="N12" s="961"/>
      <c r="O12" s="961"/>
      <c r="P12" s="961"/>
      <c r="Q12" s="961"/>
      <c r="R12" s="961"/>
      <c r="S12" s="961"/>
      <c r="T12" s="961"/>
    </row>
    <row r="13" spans="1:20" s="955" customFormat="1" ht="39" customHeight="1">
      <c r="A13" s="1283"/>
      <c r="B13" s="1283"/>
      <c r="C13" s="1283"/>
      <c r="D13" s="971">
        <v>1</v>
      </c>
      <c r="F13" s="977" t="e">
        <f ca="1">"4."&amp;mergeValue(A13) &amp;"."&amp;mergeValue(B13)&amp;"."&amp;mergeValue(C13)&amp;"."&amp;mergeValue(D13)</f>
        <v>#NAME?</v>
      </c>
      <c r="G13" s="769" t="s">
        <v>477</v>
      </c>
      <c r="H13" s="975"/>
      <c r="I13" s="1284" t="s">
        <v>569</v>
      </c>
      <c r="J13" s="584"/>
      <c r="K13" s="961"/>
      <c r="L13" s="961"/>
      <c r="M13" s="961"/>
      <c r="N13" s="961"/>
      <c r="O13" s="961"/>
      <c r="P13" s="961"/>
      <c r="Q13" s="961"/>
      <c r="R13" s="961"/>
      <c r="S13" s="961"/>
      <c r="T13" s="961"/>
    </row>
    <row r="14" spans="1:20" s="955" customFormat="1" ht="18.75">
      <c r="A14" s="1283"/>
      <c r="B14" s="1283"/>
      <c r="C14" s="1283"/>
      <c r="D14" s="971"/>
      <c r="F14" s="770"/>
      <c r="G14" s="948" t="s">
        <v>4</v>
      </c>
      <c r="H14" s="593"/>
      <c r="I14" s="1284"/>
      <c r="J14" s="584"/>
      <c r="K14" s="961"/>
      <c r="L14" s="961"/>
      <c r="M14" s="961"/>
      <c r="N14" s="961"/>
      <c r="O14" s="961"/>
      <c r="P14" s="961"/>
      <c r="Q14" s="961"/>
      <c r="R14" s="961"/>
      <c r="S14" s="961"/>
      <c r="T14" s="961"/>
    </row>
    <row r="15" spans="1:20" s="955" customFormat="1" ht="18.75">
      <c r="A15" s="1283"/>
      <c r="B15" s="1283"/>
      <c r="C15" s="971"/>
      <c r="D15" s="971"/>
      <c r="F15" s="603"/>
      <c r="G15" s="546" t="s">
        <v>401</v>
      </c>
      <c r="H15" s="604"/>
      <c r="I15" s="605"/>
      <c r="J15" s="584"/>
      <c r="K15" s="961"/>
      <c r="L15" s="961"/>
      <c r="M15" s="961"/>
      <c r="N15" s="961"/>
      <c r="O15" s="961"/>
      <c r="P15" s="961"/>
      <c r="Q15" s="961"/>
      <c r="R15" s="961"/>
      <c r="S15" s="961"/>
      <c r="T15" s="961"/>
    </row>
    <row r="16" spans="1:20" s="955" customFormat="1" ht="18.75">
      <c r="A16" s="1283"/>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8" t="s">
        <v>571</v>
      </c>
      <c r="H19" s="1278"/>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300" t="s">
        <v>717</v>
      </c>
      <c r="M5" s="1300"/>
      <c r="N5" s="1300"/>
      <c r="O5" s="1300"/>
      <c r="P5" s="1300"/>
      <c r="Q5" s="1300"/>
      <c r="R5" s="1300"/>
      <c r="S5" s="1300"/>
      <c r="T5" s="1300"/>
      <c r="U5" s="633"/>
    </row>
    <row r="6" spans="1:34" ht="3" customHeight="1">
      <c r="J6" s="943"/>
      <c r="K6" s="943"/>
      <c r="L6" s="939"/>
      <c r="M6" s="939"/>
      <c r="N6" s="939"/>
      <c r="O6" s="718"/>
      <c r="P6" s="718"/>
      <c r="Q6" s="718"/>
      <c r="R6" s="718"/>
      <c r="S6" s="718"/>
      <c r="T6" s="718"/>
      <c r="U6" s="718"/>
      <c r="V6" s="946"/>
    </row>
    <row r="7" spans="1:34" s="746" customFormat="1" ht="5.25" hidden="1">
      <c r="A7" s="1123"/>
      <c r="B7" s="1123"/>
      <c r="C7" s="1123"/>
      <c r="D7" s="1123"/>
      <c r="E7" s="1123"/>
      <c r="F7" s="1123"/>
      <c r="G7" s="1123"/>
      <c r="H7" s="1123"/>
      <c r="L7" s="1173"/>
      <c r="M7" s="1046"/>
      <c r="O7" s="1306"/>
      <c r="P7" s="1306"/>
      <c r="Q7" s="1306"/>
      <c r="R7" s="1306"/>
      <c r="S7" s="1306"/>
      <c r="T7" s="1306"/>
      <c r="U7" s="780"/>
      <c r="V7" s="780"/>
      <c r="X7" s="1123"/>
      <c r="Y7" s="1123"/>
      <c r="Z7" s="1123"/>
      <c r="AA7" s="1123"/>
      <c r="AB7" s="1123"/>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7"/>
      <c r="O8" s="1307" t="str">
        <f>IF(datePr_ch="",IF(datePr="","",datePr),datePr_ch)</f>
        <v>29.04.2020</v>
      </c>
      <c r="P8" s="1307"/>
      <c r="Q8" s="1307"/>
      <c r="R8" s="1307"/>
      <c r="S8" s="1307"/>
      <c r="T8" s="1307"/>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7"/>
      <c r="O9" s="1307" t="str">
        <f>IF(numberPr_ch="",IF(numberPr="","",numberPr),numberPr_ch)</f>
        <v>Вх.N 2955, 2957, 3071, 3072</v>
      </c>
      <c r="P9" s="1307"/>
      <c r="Q9" s="1307"/>
      <c r="R9" s="1307"/>
      <c r="S9" s="1307"/>
      <c r="T9" s="1307"/>
      <c r="U9" s="730"/>
      <c r="V9" s="730"/>
      <c r="W9" s="489"/>
      <c r="X9" s="961"/>
      <c r="Y9" s="961"/>
      <c r="Z9" s="961"/>
      <c r="AA9" s="961"/>
      <c r="AB9" s="961"/>
      <c r="AC9" s="961"/>
      <c r="AD9" s="961"/>
      <c r="AE9" s="961"/>
      <c r="AF9" s="961"/>
      <c r="AG9" s="961"/>
      <c r="AH9" s="961"/>
    </row>
    <row r="10" spans="1:34" s="746" customFormat="1" ht="5.25" hidden="1">
      <c r="A10" s="1123"/>
      <c r="B10" s="1123"/>
      <c r="C10" s="1123"/>
      <c r="D10" s="1123"/>
      <c r="E10" s="1123"/>
      <c r="F10" s="1123"/>
      <c r="G10" s="1123"/>
      <c r="H10" s="1123"/>
      <c r="L10" s="1173"/>
      <c r="M10" s="1046"/>
      <c r="O10" s="1306"/>
      <c r="P10" s="1306"/>
      <c r="Q10" s="1306"/>
      <c r="R10" s="1306"/>
      <c r="S10" s="1306"/>
      <c r="T10" s="1306"/>
      <c r="U10" s="780"/>
      <c r="V10" s="780"/>
      <c r="X10" s="1123"/>
      <c r="Y10" s="1123"/>
      <c r="Z10" s="1123"/>
      <c r="AA10" s="1123"/>
      <c r="AB10" s="1123"/>
    </row>
    <row r="11" spans="1:34" s="955" customFormat="1" ht="11.25" hidden="1">
      <c r="A11" s="961"/>
      <c r="B11" s="961"/>
      <c r="C11" s="961"/>
      <c r="D11" s="961"/>
      <c r="E11" s="961"/>
      <c r="F11" s="961"/>
      <c r="G11" s="961"/>
      <c r="H11" s="961"/>
      <c r="L11" s="1301"/>
      <c r="M11" s="1301"/>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308"/>
      <c r="P12" s="1308"/>
      <c r="Q12" s="1308"/>
      <c r="R12" s="1308"/>
      <c r="S12" s="1308"/>
      <c r="T12" s="1308"/>
      <c r="U12" s="1308"/>
    </row>
    <row r="13" spans="1:34">
      <c r="J13" s="943"/>
      <c r="K13" s="943"/>
      <c r="L13" s="1240" t="s">
        <v>445</v>
      </c>
      <c r="M13" s="1240"/>
      <c r="N13" s="1240"/>
      <c r="O13" s="1240"/>
      <c r="P13" s="1240"/>
      <c r="Q13" s="1240"/>
      <c r="R13" s="1240"/>
      <c r="S13" s="1240"/>
      <c r="T13" s="1240"/>
      <c r="U13" s="1240"/>
      <c r="V13" s="1240"/>
      <c r="W13" s="1240" t="s">
        <v>446</v>
      </c>
    </row>
    <row r="14" spans="1:34" ht="14.25" customHeight="1">
      <c r="J14" s="943"/>
      <c r="K14" s="943"/>
      <c r="L14" s="1314" t="s">
        <v>91</v>
      </c>
      <c r="M14" s="1314" t="s">
        <v>602</v>
      </c>
      <c r="N14" s="630"/>
      <c r="O14" s="1315" t="s">
        <v>604</v>
      </c>
      <c r="P14" s="1316"/>
      <c r="Q14" s="1316"/>
      <c r="R14" s="1316"/>
      <c r="S14" s="1316"/>
      <c r="T14" s="1317"/>
      <c r="U14" s="1297" t="s">
        <v>339</v>
      </c>
      <c r="V14" s="1311" t="s">
        <v>274</v>
      </c>
      <c r="W14" s="1240"/>
    </row>
    <row r="15" spans="1:34" ht="14.25" customHeight="1">
      <c r="J15" s="943"/>
      <c r="K15" s="943"/>
      <c r="L15" s="1314"/>
      <c r="M15" s="1314"/>
      <c r="N15" s="631"/>
      <c r="O15" s="1320" t="s">
        <v>578</v>
      </c>
      <c r="P15" s="1318" t="s">
        <v>270</v>
      </c>
      <c r="Q15" s="1319"/>
      <c r="R15" s="1294" t="s">
        <v>615</v>
      </c>
      <c r="S15" s="1295"/>
      <c r="T15" s="1296"/>
      <c r="U15" s="1298"/>
      <c r="V15" s="1312"/>
      <c r="W15" s="1240"/>
    </row>
    <row r="16" spans="1:34" ht="33.75" customHeight="1">
      <c r="J16" s="943"/>
      <c r="K16" s="943"/>
      <c r="L16" s="1314"/>
      <c r="M16" s="1314"/>
      <c r="N16" s="632"/>
      <c r="O16" s="1321"/>
      <c r="P16" s="719" t="s">
        <v>579</v>
      </c>
      <c r="Q16" s="719" t="s">
        <v>6</v>
      </c>
      <c r="R16" s="976" t="s">
        <v>273</v>
      </c>
      <c r="S16" s="1309" t="s">
        <v>272</v>
      </c>
      <c r="T16" s="1310"/>
      <c r="U16" s="1299"/>
      <c r="V16" s="1313"/>
      <c r="W16" s="1240"/>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302">
        <f ca="1">OFFSET(S17,0,-1)+1</f>
        <v>7</v>
      </c>
      <c r="T17" s="1302"/>
      <c r="U17" s="973">
        <f ca="1">OFFSET(U17,0,-2)+1</f>
        <v>8</v>
      </c>
      <c r="V17" s="618">
        <f ca="1">OFFSET(V17,0,-1)</f>
        <v>8</v>
      </c>
      <c r="W17" s="973">
        <f ca="1">OFFSET(W17,0,-1)+1</f>
        <v>9</v>
      </c>
    </row>
    <row r="18" spans="1:36" ht="22.5">
      <c r="A18" s="1285">
        <v>1</v>
      </c>
      <c r="B18" s="963"/>
      <c r="C18" s="963"/>
      <c r="D18" s="963"/>
      <c r="E18" s="929"/>
      <c r="F18" s="974"/>
      <c r="G18" s="974"/>
      <c r="H18" s="974"/>
      <c r="I18" s="931"/>
      <c r="J18" s="927"/>
      <c r="K18" s="911"/>
      <c r="L18" s="978" t="e">
        <f ca="1">mergeValue(A18)</f>
        <v>#NAME?</v>
      </c>
      <c r="M18" s="610" t="s">
        <v>19</v>
      </c>
      <c r="N18" s="615"/>
      <c r="O18" s="1286"/>
      <c r="P18" s="1286"/>
      <c r="Q18" s="1286"/>
      <c r="R18" s="1286"/>
      <c r="S18" s="1286"/>
      <c r="T18" s="1286"/>
      <c r="U18" s="1286"/>
      <c r="V18" s="1286"/>
      <c r="W18" s="1131" t="s">
        <v>718</v>
      </c>
      <c r="Y18" s="777"/>
      <c r="Z18" s="777" t="str">
        <f t="shared" ref="Z18:Z31" si="0">IF(M18="","",M18 )</f>
        <v>Наименование тарифа</v>
      </c>
      <c r="AA18" s="777"/>
      <c r="AB18" s="777"/>
      <c r="AC18" s="777"/>
      <c r="AI18" s="956"/>
      <c r="AJ18" s="956"/>
    </row>
    <row r="19" spans="1:36" ht="22.5">
      <c r="A19" s="1285"/>
      <c r="B19" s="1285">
        <v>1</v>
      </c>
      <c r="C19" s="963"/>
      <c r="D19" s="963"/>
      <c r="E19" s="974"/>
      <c r="F19" s="974"/>
      <c r="G19" s="974"/>
      <c r="H19" s="974"/>
      <c r="I19" s="969"/>
      <c r="J19" s="902"/>
      <c r="K19" s="905"/>
      <c r="L19" s="978" t="e">
        <f ca="1">mergeValue(A19) &amp;"."&amp; mergeValue(B19)</f>
        <v>#NAME?</v>
      </c>
      <c r="M19" s="658" t="s">
        <v>15</v>
      </c>
      <c r="N19" s="615"/>
      <c r="O19" s="1286"/>
      <c r="P19" s="1286"/>
      <c r="Q19" s="1286"/>
      <c r="R19" s="1286"/>
      <c r="S19" s="1286"/>
      <c r="T19" s="1286"/>
      <c r="U19" s="1286"/>
      <c r="V19" s="1286"/>
      <c r="W19" s="1131" t="s">
        <v>459</v>
      </c>
      <c r="Y19" s="777"/>
      <c r="Z19" s="777" t="str">
        <f t="shared" si="0"/>
        <v>Территория действия тарифа</v>
      </c>
      <c r="AA19" s="777"/>
      <c r="AB19" s="777"/>
      <c r="AC19" s="777"/>
      <c r="AI19" s="956"/>
      <c r="AJ19" s="956"/>
    </row>
    <row r="20" spans="1:36" ht="22.5">
      <c r="A20" s="1285"/>
      <c r="B20" s="1285"/>
      <c r="C20" s="1285">
        <v>1</v>
      </c>
      <c r="D20" s="963"/>
      <c r="E20" s="974"/>
      <c r="F20" s="974"/>
      <c r="G20" s="974"/>
      <c r="H20" s="974"/>
      <c r="I20" s="910"/>
      <c r="J20" s="902"/>
      <c r="K20" s="905"/>
      <c r="L20" s="978" t="e">
        <f ca="1">mergeValue(A20) &amp;"."&amp; mergeValue(B20)&amp;"."&amp; mergeValue(C20)</f>
        <v>#NAME?</v>
      </c>
      <c r="M20" s="659" t="s">
        <v>7</v>
      </c>
      <c r="N20" s="615"/>
      <c r="O20" s="1286"/>
      <c r="P20" s="1286"/>
      <c r="Q20" s="1286"/>
      <c r="R20" s="1286"/>
      <c r="S20" s="1286"/>
      <c r="T20" s="1286"/>
      <c r="U20" s="1286"/>
      <c r="V20" s="1286"/>
      <c r="W20" s="1131" t="s">
        <v>600</v>
      </c>
      <c r="Y20" s="777"/>
      <c r="Z20" s="777" t="str">
        <f t="shared" si="0"/>
        <v xml:space="preserve">Наименование системы теплоснабжения </v>
      </c>
      <c r="AA20" s="777"/>
      <c r="AB20" s="777"/>
      <c r="AC20" s="777"/>
      <c r="AI20" s="956"/>
      <c r="AJ20" s="956"/>
    </row>
    <row r="21" spans="1:36" ht="22.5">
      <c r="A21" s="1285"/>
      <c r="B21" s="1285"/>
      <c r="C21" s="1285"/>
      <c r="D21" s="1285">
        <v>1</v>
      </c>
      <c r="E21" s="974"/>
      <c r="F21" s="974"/>
      <c r="G21" s="974"/>
      <c r="H21" s="974"/>
      <c r="I21" s="910"/>
      <c r="J21" s="902"/>
      <c r="K21" s="905"/>
      <c r="L21" s="978" t="e">
        <f ca="1">mergeValue(A21) &amp;"."&amp; mergeValue(B21)&amp;"."&amp; mergeValue(C21)&amp;"."&amp; mergeValue(D21)</f>
        <v>#NAME?</v>
      </c>
      <c r="M21" s="660" t="s">
        <v>21</v>
      </c>
      <c r="N21" s="615"/>
      <c r="O21" s="1286"/>
      <c r="P21" s="1286"/>
      <c r="Q21" s="1286"/>
      <c r="R21" s="1286"/>
      <c r="S21" s="1286"/>
      <c r="T21" s="1286"/>
      <c r="U21" s="1286"/>
      <c r="V21" s="1286"/>
      <c r="W21" s="1131" t="s">
        <v>601</v>
      </c>
      <c r="Y21" s="777"/>
      <c r="Z21" s="777" t="str">
        <f t="shared" si="0"/>
        <v xml:space="preserve">Источник тепловой энергии  </v>
      </c>
      <c r="AA21" s="777"/>
      <c r="AB21" s="777"/>
      <c r="AC21" s="777"/>
      <c r="AI21" s="956"/>
      <c r="AJ21" s="956"/>
    </row>
    <row r="22" spans="1:36" ht="78.75">
      <c r="A22" s="1285"/>
      <c r="B22" s="1285"/>
      <c r="C22" s="1285"/>
      <c r="D22" s="1285"/>
      <c r="E22" s="1285">
        <v>1</v>
      </c>
      <c r="F22" s="974"/>
      <c r="G22" s="974"/>
      <c r="H22" s="963">
        <v>1</v>
      </c>
      <c r="I22" s="1285">
        <v>1</v>
      </c>
      <c r="J22" s="974"/>
      <c r="K22" s="913"/>
      <c r="L22" s="978" t="e">
        <f ca="1">mergeValue(A22) &amp;"."&amp; mergeValue(B22)&amp;"."&amp; mergeValue(C22)&amp;"."&amp; mergeValue(D22)&amp;"."&amp; mergeValue(E22)</f>
        <v>#NAME?</v>
      </c>
      <c r="M22" s="524" t="s">
        <v>8</v>
      </c>
      <c r="N22" s="615"/>
      <c r="O22" s="1287"/>
      <c r="P22" s="1287"/>
      <c r="Q22" s="1287"/>
      <c r="R22" s="1287"/>
      <c r="S22" s="1287"/>
      <c r="T22" s="1287"/>
      <c r="U22" s="1287"/>
      <c r="V22" s="1287"/>
      <c r="W22" s="1131"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285"/>
      <c r="B23" s="1285"/>
      <c r="C23" s="1285"/>
      <c r="D23" s="1285"/>
      <c r="E23" s="1285"/>
      <c r="F23" s="1285">
        <v>1</v>
      </c>
      <c r="G23" s="963"/>
      <c r="H23" s="963"/>
      <c r="I23" s="1285"/>
      <c r="J23" s="1285">
        <v>1</v>
      </c>
      <c r="K23" s="914"/>
      <c r="L23" s="978" t="e">
        <f ca="1">mergeValue(A23) &amp;"."&amp; mergeValue(B23)&amp;"."&amp; mergeValue(C23)&amp;"."&amp; mergeValue(D23)&amp;"."&amp; mergeValue(E23)&amp;"."&amp; mergeValue(F23)</f>
        <v>#NAME?</v>
      </c>
      <c r="M23" s="525" t="s">
        <v>9</v>
      </c>
      <c r="N23" s="615"/>
      <c r="O23" s="1288"/>
      <c r="P23" s="1289"/>
      <c r="Q23" s="1289"/>
      <c r="R23" s="1289"/>
      <c r="S23" s="1289"/>
      <c r="T23" s="1289"/>
      <c r="U23" s="1289"/>
      <c r="V23" s="1290"/>
      <c r="W23" s="1131" t="s">
        <v>720</v>
      </c>
      <c r="Y23" s="777"/>
      <c r="Z23" s="777" t="str">
        <f t="shared" si="0"/>
        <v>Группа потребителей</v>
      </c>
      <c r="AA23" s="777"/>
      <c r="AB23" s="777"/>
      <c r="AC23" s="777"/>
      <c r="AI23" s="956"/>
      <c r="AJ23" s="956"/>
    </row>
    <row r="24" spans="1:36" ht="122.1" customHeight="1">
      <c r="A24" s="1285"/>
      <c r="B24" s="1285"/>
      <c r="C24" s="1285"/>
      <c r="D24" s="1285"/>
      <c r="E24" s="1285"/>
      <c r="F24" s="1285"/>
      <c r="G24" s="963">
        <v>1</v>
      </c>
      <c r="H24" s="963"/>
      <c r="I24" s="1285"/>
      <c r="J24" s="1285"/>
      <c r="K24" s="914">
        <v>1</v>
      </c>
      <c r="L24" s="978" t="e">
        <f ca="1">mergeValue(A24) &amp;"."&amp; mergeValue(B24)&amp;"."&amp; mergeValue(C24)&amp;"."&amp; mergeValue(D24)&amp;"."&amp; mergeValue(E24)&amp;"."&amp; mergeValue(F24)&amp;"."&amp; mergeValue(G24)</f>
        <v>#NAME?</v>
      </c>
      <c r="M24" s="1090"/>
      <c r="N24" s="615"/>
      <c r="O24" s="726"/>
      <c r="P24" s="726"/>
      <c r="Q24" s="1040"/>
      <c r="R24" s="1292"/>
      <c r="S24" s="1293" t="s">
        <v>83</v>
      </c>
      <c r="T24" s="1292"/>
      <c r="U24" s="1293" t="s">
        <v>84</v>
      </c>
      <c r="V24" s="726"/>
      <c r="W24" s="1303" t="s">
        <v>721</v>
      </c>
      <c r="X24" s="956" t="e">
        <f ca="1">strCheckDate(O25:V25)</f>
        <v>#NAME?</v>
      </c>
      <c r="Y24" s="777"/>
      <c r="Z24" s="777" t="str">
        <f t="shared" si="0"/>
        <v/>
      </c>
      <c r="AA24" s="777"/>
      <c r="AB24" s="777"/>
      <c r="AC24" s="777"/>
      <c r="AI24" s="956"/>
      <c r="AJ24" s="956"/>
    </row>
    <row r="25" spans="1:36" ht="11.25" hidden="1">
      <c r="A25" s="1285"/>
      <c r="B25" s="1285"/>
      <c r="C25" s="1285"/>
      <c r="D25" s="1285"/>
      <c r="E25" s="1285"/>
      <c r="F25" s="1285"/>
      <c r="G25" s="963"/>
      <c r="H25" s="963"/>
      <c r="I25" s="1285"/>
      <c r="J25" s="1285"/>
      <c r="K25" s="914"/>
      <c r="L25" s="752"/>
      <c r="M25" s="615"/>
      <c r="N25" s="615"/>
      <c r="O25" s="726"/>
      <c r="P25" s="726"/>
      <c r="Q25" s="732" t="str">
        <f>R24 &amp; "-" &amp; T24</f>
        <v>-</v>
      </c>
      <c r="R25" s="1292"/>
      <c r="S25" s="1293"/>
      <c r="T25" s="1292"/>
      <c r="U25" s="1293"/>
      <c r="V25" s="726"/>
      <c r="W25" s="1304"/>
      <c r="Y25" s="777"/>
      <c r="Z25" s="777" t="str">
        <f t="shared" si="0"/>
        <v/>
      </c>
      <c r="AA25" s="777"/>
      <c r="AB25" s="777"/>
      <c r="AC25" s="777"/>
      <c r="AI25" s="956"/>
      <c r="AJ25" s="956"/>
    </row>
    <row r="26" spans="1:36" ht="15" customHeight="1">
      <c r="A26" s="1285"/>
      <c r="B26" s="1285"/>
      <c r="C26" s="1285"/>
      <c r="D26" s="1285"/>
      <c r="E26" s="1285"/>
      <c r="F26" s="1285"/>
      <c r="G26" s="974"/>
      <c r="H26" s="963"/>
      <c r="I26" s="1285"/>
      <c r="J26" s="1285"/>
      <c r="K26" s="913"/>
      <c r="L26" s="654"/>
      <c r="M26" s="527" t="s">
        <v>24</v>
      </c>
      <c r="N26" s="954"/>
      <c r="O26" s="954"/>
      <c r="P26" s="954"/>
      <c r="Q26" s="954"/>
      <c r="R26" s="954"/>
      <c r="S26" s="954"/>
      <c r="T26" s="954"/>
      <c r="U26" s="954"/>
      <c r="V26" s="725"/>
      <c r="W26" s="1305"/>
      <c r="Y26" s="777"/>
      <c r="Z26" s="777" t="str">
        <f t="shared" si="0"/>
        <v>Добавить вид теплоносителя (параметры теплоносителя)</v>
      </c>
      <c r="AA26" s="777"/>
      <c r="AB26" s="777"/>
      <c r="AC26" s="777"/>
      <c r="AI26" s="956"/>
      <c r="AJ26" s="956"/>
    </row>
    <row r="27" spans="1:36" ht="15" customHeight="1">
      <c r="A27" s="1285"/>
      <c r="B27" s="1285"/>
      <c r="C27" s="1285"/>
      <c r="D27" s="1285"/>
      <c r="E27" s="1285"/>
      <c r="F27" s="974"/>
      <c r="G27" s="974"/>
      <c r="H27" s="963"/>
      <c r="I27" s="1285"/>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285"/>
      <c r="B28" s="1285"/>
      <c r="C28" s="1285"/>
      <c r="D28" s="1285"/>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285"/>
      <c r="B29" s="1285"/>
      <c r="C29" s="1285"/>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285"/>
      <c r="B30" s="1285"/>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285"/>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8" t="s">
        <v>722</v>
      </c>
      <c r="N34" s="1278"/>
      <c r="O34" s="1278"/>
      <c r="P34" s="1278"/>
      <c r="Q34" s="1278"/>
      <c r="R34" s="1278"/>
      <c r="S34" s="1278"/>
      <c r="T34" s="1278"/>
      <c r="U34" s="1278"/>
      <c r="V34" s="1278"/>
      <c r="W34" s="1278"/>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9" t="s">
        <v>470</v>
      </c>
      <c r="G2" s="1280"/>
      <c r="H2" s="1281"/>
      <c r="I2" s="609"/>
    </row>
    <row r="3" spans="1:20" ht="3" customHeight="1"/>
    <row r="4" spans="1:20" s="539" customFormat="1" ht="11.25">
      <c r="A4" s="559"/>
      <c r="B4" s="559"/>
      <c r="C4" s="559"/>
      <c r="D4" s="559"/>
      <c r="F4" s="1240" t="s">
        <v>445</v>
      </c>
      <c r="G4" s="1240"/>
      <c r="H4" s="1240"/>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08.05.2020</v>
      </c>
      <c r="I7" s="550" t="s">
        <v>472</v>
      </c>
      <c r="J7" s="584"/>
      <c r="K7" s="559"/>
      <c r="L7" s="559"/>
      <c r="M7" s="559"/>
      <c r="N7" s="559"/>
      <c r="O7" s="559"/>
      <c r="P7" s="559"/>
      <c r="Q7" s="559"/>
      <c r="R7" s="559"/>
      <c r="S7" s="559"/>
      <c r="T7" s="559"/>
    </row>
    <row r="8" spans="1:20" s="539" customFormat="1" ht="45">
      <c r="A8" s="1283">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3"/>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3"/>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3"/>
      <c r="B12" s="1283"/>
      <c r="C12" s="1283">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3"/>
      <c r="B13" s="1283"/>
      <c r="C13" s="1283"/>
      <c r="D13" s="592">
        <v>1</v>
      </c>
      <c r="F13" s="585" t="e">
        <f ca="1">"4."&amp;mergeValue(A13) &amp;"."&amp;mergeValue(B13)&amp;"."&amp;mergeValue(C13)&amp;"."&amp;mergeValue(D13)</f>
        <v>#NAME?</v>
      </c>
      <c r="G13" s="602" t="s">
        <v>477</v>
      </c>
      <c r="H13" s="573"/>
      <c r="I13" s="1284" t="s">
        <v>569</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284"/>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571</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00" t="s">
        <v>717</v>
      </c>
      <c r="M5" s="1300"/>
      <c r="N5" s="1300"/>
      <c r="O5" s="1300"/>
      <c r="P5" s="1300"/>
      <c r="Q5" s="1300"/>
      <c r="R5" s="1300"/>
      <c r="S5" s="1300"/>
      <c r="T5" s="1300"/>
      <c r="U5" s="633"/>
    </row>
    <row r="6" spans="1:34" ht="3" customHeight="1">
      <c r="J6" s="499"/>
      <c r="K6" s="499"/>
      <c r="L6" s="494"/>
      <c r="M6" s="494"/>
      <c r="N6" s="494"/>
      <c r="O6" s="498"/>
      <c r="P6" s="498"/>
      <c r="Q6" s="498"/>
      <c r="R6" s="498"/>
      <c r="S6" s="498"/>
      <c r="T6" s="498"/>
      <c r="U6" s="498"/>
      <c r="V6" s="502"/>
    </row>
    <row r="7" spans="1:34" s="776" customFormat="1" ht="5.25" hidden="1">
      <c r="A7" s="1101"/>
      <c r="B7" s="1101"/>
      <c r="C7" s="1101"/>
      <c r="D7" s="1101"/>
      <c r="E7" s="1101"/>
      <c r="F7" s="1101"/>
      <c r="G7" s="1104"/>
      <c r="H7" s="1104"/>
      <c r="I7" s="747"/>
      <c r="J7" s="748"/>
      <c r="K7" s="748"/>
      <c r="L7" s="749"/>
      <c r="M7" s="1170"/>
      <c r="N7" s="749"/>
      <c r="O7" s="1322"/>
      <c r="P7" s="1322"/>
      <c r="Q7" s="779"/>
      <c r="R7" s="779"/>
      <c r="S7" s="779"/>
      <c r="T7" s="779"/>
      <c r="U7" s="780"/>
      <c r="V7" s="781"/>
      <c r="X7" s="1101"/>
      <c r="Y7" s="1101"/>
      <c r="Z7" s="1101"/>
      <c r="AA7" s="1101"/>
      <c r="AB7" s="1101"/>
      <c r="AC7" s="1101"/>
      <c r="AD7" s="1101"/>
      <c r="AE7" s="1101"/>
      <c r="AF7" s="1101"/>
      <c r="AG7" s="1101"/>
      <c r="AH7" s="1101"/>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3"/>
      <c r="B9" s="1123"/>
      <c r="C9" s="1123"/>
      <c r="D9" s="1123"/>
      <c r="E9" s="1123"/>
      <c r="F9" s="1123"/>
      <c r="G9" s="1123"/>
      <c r="H9" s="1123"/>
      <c r="L9" s="1173"/>
      <c r="M9" s="1046"/>
      <c r="O9" s="1306"/>
      <c r="P9" s="1306"/>
      <c r="Q9" s="1306"/>
      <c r="R9" s="1306"/>
      <c r="S9" s="1306"/>
      <c r="T9" s="1306"/>
      <c r="U9" s="780"/>
      <c r="V9" s="780"/>
      <c r="X9" s="1123"/>
      <c r="Y9" s="1123"/>
      <c r="Z9" s="1123"/>
      <c r="AA9" s="1123"/>
      <c r="AB9" s="1123"/>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7"/>
      <c r="O10" s="1307" t="str">
        <f>IF(datePr_ch="",IF(datePr="","",datePr),datePr_ch)</f>
        <v>29.04.2020</v>
      </c>
      <c r="P10" s="1307"/>
      <c r="Q10" s="1307"/>
      <c r="R10" s="1307"/>
      <c r="S10" s="1307"/>
      <c r="T10" s="1307"/>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7"/>
      <c r="O11" s="1307" t="str">
        <f>IF(numberPr_ch="",IF(numberPr="","",numberPr),numberPr_ch)</f>
        <v>Вх.N 2955, 2957, 3071, 3072</v>
      </c>
      <c r="P11" s="1307"/>
      <c r="Q11" s="1307"/>
      <c r="R11" s="1307"/>
      <c r="S11" s="1307"/>
      <c r="T11" s="1307"/>
      <c r="U11" s="551"/>
      <c r="V11" s="551"/>
      <c r="W11" s="489"/>
      <c r="X11" s="559"/>
      <c r="Y11" s="559"/>
      <c r="Z11" s="559"/>
      <c r="AA11" s="559"/>
      <c r="AB11" s="559"/>
      <c r="AC11" s="559"/>
      <c r="AD11" s="559"/>
      <c r="AE11" s="559"/>
      <c r="AF11" s="559"/>
      <c r="AG11" s="559"/>
      <c r="AH11" s="559"/>
    </row>
    <row r="12" spans="1:34" s="746" customFormat="1" ht="5.25" hidden="1">
      <c r="A12" s="1123"/>
      <c r="B12" s="1123"/>
      <c r="C12" s="1123"/>
      <c r="D12" s="1123"/>
      <c r="E12" s="1123"/>
      <c r="F12" s="1123"/>
      <c r="G12" s="1123"/>
      <c r="H12" s="1123"/>
      <c r="L12" s="1173"/>
      <c r="M12" s="1046"/>
      <c r="O12" s="1306"/>
      <c r="P12" s="1306"/>
      <c r="Q12" s="1306"/>
      <c r="R12" s="1306"/>
      <c r="S12" s="1306"/>
      <c r="T12" s="1306"/>
      <c r="U12" s="780"/>
      <c r="V12" s="780"/>
      <c r="X12" s="1123"/>
      <c r="Y12" s="1123"/>
      <c r="Z12" s="1123"/>
      <c r="AA12" s="1123"/>
      <c r="AB12" s="1123"/>
    </row>
    <row r="13" spans="1:34" s="539" customFormat="1" ht="11.25" hidden="1">
      <c r="A13" s="559"/>
      <c r="B13" s="559"/>
      <c r="C13" s="559"/>
      <c r="D13" s="559"/>
      <c r="E13" s="559"/>
      <c r="F13" s="559"/>
      <c r="G13" s="559"/>
      <c r="H13" s="559"/>
      <c r="L13" s="1301"/>
      <c r="M13" s="1301"/>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8"/>
      <c r="P14" s="1308"/>
      <c r="Q14" s="1308"/>
      <c r="R14" s="1308"/>
      <c r="S14" s="1308"/>
      <c r="T14" s="1308"/>
      <c r="U14" s="1308"/>
    </row>
    <row r="15" spans="1:34">
      <c r="J15" s="499"/>
      <c r="K15" s="499"/>
      <c r="L15" s="1240" t="s">
        <v>445</v>
      </c>
      <c r="M15" s="1240"/>
      <c r="N15" s="1240"/>
      <c r="O15" s="1240"/>
      <c r="P15" s="1240"/>
      <c r="Q15" s="1240"/>
      <c r="R15" s="1240"/>
      <c r="S15" s="1240"/>
      <c r="T15" s="1240"/>
      <c r="U15" s="1240"/>
      <c r="V15" s="1240"/>
      <c r="W15" s="1240" t="s">
        <v>446</v>
      </c>
    </row>
    <row r="16" spans="1:34" ht="14.25" customHeight="1">
      <c r="J16" s="499"/>
      <c r="K16" s="499"/>
      <c r="L16" s="1314" t="s">
        <v>91</v>
      </c>
      <c r="M16" s="1314" t="s">
        <v>602</v>
      </c>
      <c r="N16" s="630"/>
      <c r="O16" s="1315" t="s">
        <v>604</v>
      </c>
      <c r="P16" s="1316"/>
      <c r="Q16" s="1316"/>
      <c r="R16" s="1316"/>
      <c r="S16" s="1316"/>
      <c r="T16" s="1317"/>
      <c r="U16" s="1297" t="s">
        <v>339</v>
      </c>
      <c r="V16" s="1311" t="s">
        <v>274</v>
      </c>
      <c r="W16" s="1240"/>
    </row>
    <row r="17" spans="1:36" ht="14.25" customHeight="1">
      <c r="J17" s="499"/>
      <c r="K17" s="499"/>
      <c r="L17" s="1314"/>
      <c r="M17" s="1314"/>
      <c r="N17" s="631"/>
      <c r="O17" s="1320" t="s">
        <v>578</v>
      </c>
      <c r="P17" s="1318" t="s">
        <v>270</v>
      </c>
      <c r="Q17" s="1319"/>
      <c r="R17" s="1294" t="s">
        <v>615</v>
      </c>
      <c r="S17" s="1295"/>
      <c r="T17" s="1296"/>
      <c r="U17" s="1298"/>
      <c r="V17" s="1312"/>
      <c r="W17" s="1240"/>
    </row>
    <row r="18" spans="1:36" ht="33.75" customHeight="1">
      <c r="J18" s="499"/>
      <c r="K18" s="499"/>
      <c r="L18" s="1314"/>
      <c r="M18" s="1314"/>
      <c r="N18" s="632"/>
      <c r="O18" s="1321"/>
      <c r="P18" s="505" t="s">
        <v>579</v>
      </c>
      <c r="Q18" s="505" t="s">
        <v>6</v>
      </c>
      <c r="R18" s="506" t="s">
        <v>273</v>
      </c>
      <c r="S18" s="1309" t="s">
        <v>272</v>
      </c>
      <c r="T18" s="1310"/>
      <c r="U18" s="1299"/>
      <c r="V18" s="1313"/>
      <c r="W18" s="1240"/>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02">
        <f ca="1">OFFSET(S19,0,-1)+1</f>
        <v>7</v>
      </c>
      <c r="T19" s="1302"/>
      <c r="U19" s="617">
        <f ca="1">OFFSET(U19,0,-2)+1</f>
        <v>8</v>
      </c>
      <c r="V19" s="618">
        <f ca="1">OFFSET(V19,0,-1)</f>
        <v>8</v>
      </c>
      <c r="W19" s="617">
        <f ca="1">OFFSET(W19,0,-1)+1</f>
        <v>9</v>
      </c>
    </row>
    <row r="20" spans="1:36" ht="22.5">
      <c r="A20" s="1285">
        <v>1</v>
      </c>
      <c r="B20" s="831"/>
      <c r="C20" s="831"/>
      <c r="D20" s="831"/>
      <c r="E20" s="832"/>
      <c r="F20" s="833"/>
      <c r="G20" s="833"/>
      <c r="H20" s="833"/>
      <c r="I20" s="834"/>
      <c r="J20" s="829"/>
      <c r="K20" s="836"/>
      <c r="L20" s="562" t="e">
        <f ca="1">mergeValue(A20)</f>
        <v>#NAME?</v>
      </c>
      <c r="M20" s="610" t="s">
        <v>19</v>
      </c>
      <c r="N20" s="615"/>
      <c r="O20" s="1286"/>
      <c r="P20" s="1286"/>
      <c r="Q20" s="1286"/>
      <c r="R20" s="1286"/>
      <c r="S20" s="1286"/>
      <c r="T20" s="1286"/>
      <c r="U20" s="1286"/>
      <c r="V20" s="1286"/>
      <c r="W20" s="1131" t="s">
        <v>718</v>
      </c>
      <c r="Y20" s="558"/>
      <c r="Z20" s="558" t="str">
        <f t="shared" ref="Z20:Z33" si="0">IF(M20="","",M20 )</f>
        <v>Наименование тарифа</v>
      </c>
      <c r="AA20" s="558"/>
      <c r="AB20" s="558"/>
      <c r="AC20" s="558"/>
      <c r="AI20" s="554"/>
      <c r="AJ20" s="554"/>
    </row>
    <row r="21" spans="1:36" ht="22.5">
      <c r="A21" s="1285"/>
      <c r="B21" s="1285">
        <v>1</v>
      </c>
      <c r="C21" s="831"/>
      <c r="D21" s="831"/>
      <c r="E21" s="833"/>
      <c r="F21" s="833"/>
      <c r="G21" s="833"/>
      <c r="H21" s="833"/>
      <c r="I21" s="828"/>
      <c r="J21" s="827"/>
      <c r="K21" s="830"/>
      <c r="L21" s="562" t="e">
        <f ca="1">mergeValue(A21) &amp;"."&amp; mergeValue(B21)</f>
        <v>#NAME?</v>
      </c>
      <c r="M21" s="516" t="s">
        <v>15</v>
      </c>
      <c r="N21" s="615"/>
      <c r="O21" s="1286"/>
      <c r="P21" s="1286"/>
      <c r="Q21" s="1286"/>
      <c r="R21" s="1286"/>
      <c r="S21" s="1286"/>
      <c r="T21" s="1286"/>
      <c r="U21" s="1286"/>
      <c r="V21" s="1286"/>
      <c r="W21" s="1131" t="s">
        <v>459</v>
      </c>
      <c r="Y21" s="558"/>
      <c r="Z21" s="558" t="str">
        <f t="shared" si="0"/>
        <v>Территория действия тарифа</v>
      </c>
      <c r="AA21" s="558"/>
      <c r="AB21" s="558"/>
      <c r="AC21" s="558"/>
      <c r="AI21" s="554"/>
      <c r="AJ21" s="554"/>
    </row>
    <row r="22" spans="1:36" ht="22.5">
      <c r="A22" s="1285"/>
      <c r="B22" s="1285"/>
      <c r="C22" s="1285">
        <v>1</v>
      </c>
      <c r="D22" s="831"/>
      <c r="E22" s="833"/>
      <c r="F22" s="833"/>
      <c r="G22" s="833"/>
      <c r="H22" s="833"/>
      <c r="I22" s="835"/>
      <c r="J22" s="827"/>
      <c r="K22" s="830"/>
      <c r="L22" s="562" t="e">
        <f ca="1">mergeValue(A22) &amp;"."&amp; mergeValue(B22)&amp;"."&amp; mergeValue(C22)</f>
        <v>#NAME?</v>
      </c>
      <c r="M22" s="517" t="s">
        <v>7</v>
      </c>
      <c r="N22" s="615"/>
      <c r="O22" s="1286"/>
      <c r="P22" s="1286"/>
      <c r="Q22" s="1286"/>
      <c r="R22" s="1286"/>
      <c r="S22" s="1286"/>
      <c r="T22" s="1286"/>
      <c r="U22" s="1286"/>
      <c r="V22" s="1286"/>
      <c r="W22" s="1131" t="s">
        <v>600</v>
      </c>
      <c r="Y22" s="558"/>
      <c r="Z22" s="558" t="str">
        <f t="shared" si="0"/>
        <v xml:space="preserve">Наименование системы теплоснабжения </v>
      </c>
      <c r="AA22" s="558"/>
      <c r="AB22" s="558"/>
      <c r="AC22" s="558"/>
      <c r="AI22" s="554"/>
      <c r="AJ22" s="554"/>
    </row>
    <row r="23" spans="1:36" ht="22.5">
      <c r="A23" s="1285"/>
      <c r="B23" s="1285"/>
      <c r="C23" s="1285"/>
      <c r="D23" s="1285">
        <v>1</v>
      </c>
      <c r="E23" s="833"/>
      <c r="F23" s="833"/>
      <c r="G23" s="833"/>
      <c r="H23" s="833"/>
      <c r="I23" s="835"/>
      <c r="J23" s="827"/>
      <c r="K23" s="830"/>
      <c r="L23" s="562" t="e">
        <f ca="1">mergeValue(A23) &amp;"."&amp; mergeValue(B23)&amp;"."&amp; mergeValue(C23)&amp;"."&amp; mergeValue(D23)</f>
        <v>#NAME?</v>
      </c>
      <c r="M23" s="518" t="s">
        <v>21</v>
      </c>
      <c r="N23" s="615"/>
      <c r="O23" s="1286"/>
      <c r="P23" s="1286"/>
      <c r="Q23" s="1286"/>
      <c r="R23" s="1286"/>
      <c r="S23" s="1286"/>
      <c r="T23" s="1286"/>
      <c r="U23" s="1286"/>
      <c r="V23" s="1286"/>
      <c r="W23" s="1131" t="s">
        <v>601</v>
      </c>
      <c r="Y23" s="558"/>
      <c r="Z23" s="558" t="str">
        <f t="shared" si="0"/>
        <v xml:space="preserve">Источник тепловой энергии  </v>
      </c>
      <c r="AA23" s="558"/>
      <c r="AB23" s="558"/>
      <c r="AC23" s="558"/>
      <c r="AI23" s="554"/>
      <c r="AJ23" s="554"/>
    </row>
    <row r="24" spans="1:36" ht="78.75">
      <c r="A24" s="1285"/>
      <c r="B24" s="1285"/>
      <c r="C24" s="1285"/>
      <c r="D24" s="1285"/>
      <c r="E24" s="1285">
        <v>1</v>
      </c>
      <c r="F24" s="833"/>
      <c r="G24" s="833"/>
      <c r="H24" s="831">
        <v>1</v>
      </c>
      <c r="I24" s="1285">
        <v>1</v>
      </c>
      <c r="J24" s="833"/>
      <c r="K24" s="838"/>
      <c r="L24" s="562" t="e">
        <f ca="1">mergeValue(A24) &amp;"."&amp; mergeValue(B24)&amp;"."&amp; mergeValue(C24)&amp;"."&amp; mergeValue(D24)&amp;"."&amp; mergeValue(E24)</f>
        <v>#NAME?</v>
      </c>
      <c r="M24" s="524" t="s">
        <v>8</v>
      </c>
      <c r="N24" s="615"/>
      <c r="O24" s="1287"/>
      <c r="P24" s="1287"/>
      <c r="Q24" s="1287"/>
      <c r="R24" s="1287"/>
      <c r="S24" s="1287"/>
      <c r="T24" s="1287"/>
      <c r="U24" s="1287"/>
      <c r="V24" s="1287"/>
      <c r="W24" s="1131"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5"/>
      <c r="B25" s="1285"/>
      <c r="C25" s="1285"/>
      <c r="D25" s="1285"/>
      <c r="E25" s="1285"/>
      <c r="F25" s="1285">
        <v>1</v>
      </c>
      <c r="G25" s="831"/>
      <c r="H25" s="831"/>
      <c r="I25" s="1285"/>
      <c r="J25" s="1285">
        <v>1</v>
      </c>
      <c r="K25" s="839"/>
      <c r="L25" s="562" t="e">
        <f ca="1">mergeValue(A25) &amp;"."&amp; mergeValue(B25)&amp;"."&amp; mergeValue(C25)&amp;"."&amp; mergeValue(D25)&amp;"."&amp; mergeValue(E25)&amp;"."&amp; mergeValue(F25)</f>
        <v>#NAME?</v>
      </c>
      <c r="M25" s="525" t="s">
        <v>9</v>
      </c>
      <c r="N25" s="615"/>
      <c r="O25" s="1288"/>
      <c r="P25" s="1289"/>
      <c r="Q25" s="1289"/>
      <c r="R25" s="1289"/>
      <c r="S25" s="1289"/>
      <c r="T25" s="1289"/>
      <c r="U25" s="1289"/>
      <c r="V25" s="1290"/>
      <c r="W25" s="1131" t="s">
        <v>720</v>
      </c>
      <c r="Y25" s="558"/>
      <c r="Z25" s="558" t="str">
        <f t="shared" si="0"/>
        <v>Группа потребителей</v>
      </c>
      <c r="AA25" s="558"/>
      <c r="AB25" s="558"/>
      <c r="AC25" s="558"/>
      <c r="AI25" s="554"/>
      <c r="AJ25" s="554"/>
    </row>
    <row r="26" spans="1:36" ht="122.1" customHeight="1">
      <c r="A26" s="1285"/>
      <c r="B26" s="1285"/>
      <c r="C26" s="1285"/>
      <c r="D26" s="1285"/>
      <c r="E26" s="1285"/>
      <c r="F26" s="1285"/>
      <c r="G26" s="831">
        <v>1</v>
      </c>
      <c r="H26" s="831"/>
      <c r="I26" s="1285"/>
      <c r="J26" s="1285"/>
      <c r="K26" s="839">
        <v>1</v>
      </c>
      <c r="L26" s="562" t="e">
        <f ca="1">mergeValue(A26) &amp;"."&amp; mergeValue(B26)&amp;"."&amp; mergeValue(C26)&amp;"."&amp; mergeValue(D26)&amp;"."&amp; mergeValue(E26)&amp;"."&amp; mergeValue(F26)&amp;"."&amp; mergeValue(G26)</f>
        <v>#NAME?</v>
      </c>
      <c r="M26" s="1090"/>
      <c r="N26" s="615"/>
      <c r="O26" s="532"/>
      <c r="P26" s="532"/>
      <c r="Q26" s="1040"/>
      <c r="R26" s="1292"/>
      <c r="S26" s="1293" t="s">
        <v>83</v>
      </c>
      <c r="T26" s="1292"/>
      <c r="U26" s="1293" t="s">
        <v>84</v>
      </c>
      <c r="V26" s="532"/>
      <c r="W26" s="1303" t="s">
        <v>721</v>
      </c>
      <c r="X26" s="554" t="e">
        <f ca="1">strCheckDate(O27:V27)</f>
        <v>#NAME?</v>
      </c>
      <c r="Y26" s="558"/>
      <c r="Z26" s="558" t="str">
        <f t="shared" si="0"/>
        <v/>
      </c>
      <c r="AA26" s="558"/>
      <c r="AB26" s="558"/>
      <c r="AC26" s="558"/>
      <c r="AI26" s="554"/>
      <c r="AJ26" s="554"/>
    </row>
    <row r="27" spans="1:36" ht="11.25" hidden="1">
      <c r="A27" s="1285"/>
      <c r="B27" s="1285"/>
      <c r="C27" s="1285"/>
      <c r="D27" s="1285"/>
      <c r="E27" s="1285"/>
      <c r="F27" s="1285"/>
      <c r="G27" s="831"/>
      <c r="H27" s="831"/>
      <c r="I27" s="1285"/>
      <c r="J27" s="1285"/>
      <c r="K27" s="839"/>
      <c r="L27" s="569"/>
      <c r="M27" s="615"/>
      <c r="N27" s="615"/>
      <c r="O27" s="532"/>
      <c r="P27" s="532"/>
      <c r="Q27" s="553" t="str">
        <f>R26 &amp; "-" &amp; T26</f>
        <v>-</v>
      </c>
      <c r="R27" s="1292"/>
      <c r="S27" s="1293"/>
      <c r="T27" s="1292"/>
      <c r="U27" s="1293"/>
      <c r="V27" s="532"/>
      <c r="W27" s="1304"/>
      <c r="Y27" s="558"/>
      <c r="Z27" s="558" t="str">
        <f t="shared" si="0"/>
        <v/>
      </c>
      <c r="AA27" s="558"/>
      <c r="AB27" s="558"/>
      <c r="AC27" s="558"/>
      <c r="AI27" s="554"/>
      <c r="AJ27" s="554"/>
    </row>
    <row r="28" spans="1:36" ht="15" customHeight="1">
      <c r="A28" s="1285"/>
      <c r="B28" s="1285"/>
      <c r="C28" s="1285"/>
      <c r="D28" s="1285"/>
      <c r="E28" s="1285"/>
      <c r="F28" s="1285"/>
      <c r="G28" s="833"/>
      <c r="H28" s="831"/>
      <c r="I28" s="1285"/>
      <c r="J28" s="1285"/>
      <c r="K28" s="838"/>
      <c r="L28" s="508"/>
      <c r="M28" s="527" t="s">
        <v>24</v>
      </c>
      <c r="N28" s="534"/>
      <c r="O28" s="534"/>
      <c r="P28" s="534"/>
      <c r="Q28" s="534"/>
      <c r="R28" s="534"/>
      <c r="S28" s="534"/>
      <c r="T28" s="534"/>
      <c r="U28" s="534"/>
      <c r="V28" s="530"/>
      <c r="W28" s="1305"/>
      <c r="Y28" s="558"/>
      <c r="Z28" s="558" t="str">
        <f t="shared" si="0"/>
        <v>Добавить вид теплоносителя (параметры теплоносителя)</v>
      </c>
      <c r="AA28" s="558"/>
      <c r="AB28" s="558"/>
      <c r="AC28" s="558"/>
      <c r="AI28" s="554"/>
      <c r="AJ28" s="554"/>
    </row>
    <row r="29" spans="1:36" ht="15" customHeight="1">
      <c r="A29" s="1285"/>
      <c r="B29" s="1285"/>
      <c r="C29" s="1285"/>
      <c r="D29" s="1285"/>
      <c r="E29" s="1285"/>
      <c r="F29" s="833"/>
      <c r="G29" s="833"/>
      <c r="H29" s="831"/>
      <c r="I29" s="1285"/>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5"/>
      <c r="B30" s="1285"/>
      <c r="C30" s="1285"/>
      <c r="D30" s="1285"/>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5"/>
      <c r="B31" s="1285"/>
      <c r="C31" s="1285"/>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5"/>
      <c r="B32" s="1285"/>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5"/>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8" t="s">
        <v>722</v>
      </c>
      <c r="N36" s="1278"/>
      <c r="O36" s="1278"/>
      <c r="P36" s="1278"/>
      <c r="Q36" s="1278"/>
      <c r="R36" s="1278"/>
      <c r="S36" s="1278"/>
      <c r="T36" s="1278"/>
      <c r="U36" s="1278"/>
      <c r="V36" s="1278"/>
      <c r="W36" s="1278"/>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9" t="s">
        <v>470</v>
      </c>
      <c r="G2" s="1280"/>
      <c r="H2" s="1281"/>
      <c r="I2" s="757"/>
    </row>
    <row r="3" spans="1:20" ht="3" customHeight="1"/>
    <row r="4" spans="1:20" s="539" customFormat="1" ht="11.25">
      <c r="A4" s="734"/>
      <c r="B4" s="734"/>
      <c r="C4" s="734"/>
      <c r="D4" s="734"/>
      <c r="F4" s="1240" t="s">
        <v>445</v>
      </c>
      <c r="G4" s="1240"/>
      <c r="H4" s="1240"/>
      <c r="I4" s="1282"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82"/>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08.05.2020</v>
      </c>
      <c r="I7" s="767" t="s">
        <v>472</v>
      </c>
      <c r="J7" s="584"/>
      <c r="K7" s="734"/>
      <c r="L7" s="734"/>
      <c r="M7" s="734"/>
      <c r="N7" s="734"/>
      <c r="O7" s="734"/>
      <c r="P7" s="734"/>
      <c r="Q7" s="734"/>
      <c r="R7" s="734"/>
      <c r="S7" s="734"/>
      <c r="T7" s="734"/>
    </row>
    <row r="8" spans="1:20" s="539" customFormat="1" ht="45">
      <c r="A8" s="1283">
        <v>1</v>
      </c>
      <c r="B8" s="734"/>
      <c r="C8" s="734"/>
      <c r="D8" s="734"/>
      <c r="F8" s="765" t="e">
        <f ca="1">"2." &amp;mergeValue(A8)</f>
        <v>#NAME?</v>
      </c>
      <c r="G8" s="766" t="s">
        <v>473</v>
      </c>
      <c r="H8" s="756"/>
      <c r="I8" s="767" t="s">
        <v>568</v>
      </c>
      <c r="J8" s="584"/>
      <c r="K8" s="734"/>
      <c r="L8" s="734"/>
      <c r="M8" s="734"/>
      <c r="N8" s="734"/>
      <c r="O8" s="734"/>
      <c r="P8" s="734"/>
      <c r="Q8" s="734"/>
      <c r="R8" s="734"/>
      <c r="S8" s="734"/>
      <c r="T8" s="734"/>
    </row>
    <row r="9" spans="1:20" s="539" customFormat="1" ht="22.5">
      <c r="A9" s="1283"/>
      <c r="B9" s="734"/>
      <c r="C9" s="734"/>
      <c r="D9" s="734"/>
      <c r="F9" s="765" t="e">
        <f ca="1">"3." &amp;mergeValue(A9)</f>
        <v>#NAME?</v>
      </c>
      <c r="G9" s="766" t="s">
        <v>474</v>
      </c>
      <c r="H9" s="756"/>
      <c r="I9" s="767" t="s">
        <v>566</v>
      </c>
      <c r="J9" s="584"/>
      <c r="K9" s="734"/>
      <c r="L9" s="734"/>
      <c r="M9" s="734"/>
      <c r="N9" s="734"/>
      <c r="O9" s="734"/>
      <c r="P9" s="734"/>
      <c r="Q9" s="734"/>
      <c r="R9" s="734"/>
      <c r="S9" s="734"/>
      <c r="T9" s="734"/>
    </row>
    <row r="10" spans="1:20" s="539" customFormat="1" ht="22.5">
      <c r="A10" s="1283"/>
      <c r="B10" s="734"/>
      <c r="C10" s="734"/>
      <c r="D10" s="734"/>
      <c r="F10" s="765" t="e">
        <f ca="1">"4."&amp;mergeValue(A10)</f>
        <v>#NAME?</v>
      </c>
      <c r="G10" s="766" t="s">
        <v>475</v>
      </c>
      <c r="H10" s="753" t="s">
        <v>449</v>
      </c>
      <c r="I10" s="767"/>
      <c r="J10" s="584"/>
      <c r="K10" s="734"/>
      <c r="L10" s="734"/>
      <c r="M10" s="734"/>
      <c r="N10" s="734"/>
      <c r="O10" s="734"/>
      <c r="P10" s="734"/>
      <c r="Q10" s="734"/>
      <c r="R10" s="734"/>
      <c r="S10" s="734"/>
      <c r="T10" s="734"/>
    </row>
    <row r="11" spans="1:20" s="539" customFormat="1" ht="18.75">
      <c r="A11" s="1283"/>
      <c r="B11" s="1283">
        <v>1</v>
      </c>
      <c r="C11" s="740"/>
      <c r="D11" s="740"/>
      <c r="F11" s="765" t="e">
        <f ca="1">"4."&amp;mergeValue(A11) &amp;"."&amp;mergeValue(B11)</f>
        <v>#NAME?</v>
      </c>
      <c r="G11" s="778" t="s">
        <v>570</v>
      </c>
      <c r="H11" s="756" t="str">
        <f>IF(region_name="","",region_name)</f>
        <v>Республика Татарстан</v>
      </c>
      <c r="I11" s="767" t="s">
        <v>478</v>
      </c>
      <c r="J11" s="584"/>
      <c r="K11" s="734"/>
      <c r="L11" s="734"/>
      <c r="M11" s="734"/>
      <c r="N11" s="734"/>
      <c r="O11" s="734"/>
      <c r="P11" s="734"/>
      <c r="Q11" s="734"/>
      <c r="R11" s="734"/>
      <c r="S11" s="734"/>
      <c r="T11" s="734"/>
    </row>
    <row r="12" spans="1:20" s="539" customFormat="1" ht="22.5">
      <c r="A12" s="1283"/>
      <c r="B12" s="1283"/>
      <c r="C12" s="1283">
        <v>1</v>
      </c>
      <c r="D12" s="740"/>
      <c r="F12" s="765" t="e">
        <f ca="1">"4."&amp;mergeValue(A12) &amp;"."&amp;mergeValue(B12)&amp;"."&amp;mergeValue(C12)</f>
        <v>#NAME?</v>
      </c>
      <c r="G12" s="768" t="s">
        <v>476</v>
      </c>
      <c r="H12" s="756"/>
      <c r="I12" s="767" t="s">
        <v>479</v>
      </c>
      <c r="J12" s="584"/>
      <c r="K12" s="734"/>
      <c r="L12" s="734"/>
      <c r="M12" s="734"/>
      <c r="N12" s="734"/>
      <c r="O12" s="734"/>
      <c r="P12" s="734"/>
      <c r="Q12" s="734"/>
      <c r="R12" s="734"/>
      <c r="S12" s="734"/>
      <c r="T12" s="734"/>
    </row>
    <row r="13" spans="1:20" s="539" customFormat="1" ht="39" customHeight="1">
      <c r="A13" s="1283"/>
      <c r="B13" s="1283"/>
      <c r="C13" s="1283"/>
      <c r="D13" s="740">
        <v>1</v>
      </c>
      <c r="F13" s="765" t="e">
        <f ca="1">"4."&amp;mergeValue(A13) &amp;"."&amp;mergeValue(B13)&amp;"."&amp;mergeValue(C13)&amp;"."&amp;mergeValue(D13)</f>
        <v>#NAME?</v>
      </c>
      <c r="G13" s="769" t="s">
        <v>477</v>
      </c>
      <c r="H13" s="756"/>
      <c r="I13" s="1284" t="s">
        <v>569</v>
      </c>
      <c r="J13" s="584"/>
      <c r="K13" s="734"/>
      <c r="L13" s="734"/>
      <c r="M13" s="734"/>
      <c r="N13" s="734"/>
      <c r="O13" s="734"/>
      <c r="P13" s="734"/>
      <c r="Q13" s="734"/>
      <c r="R13" s="734"/>
      <c r="S13" s="734"/>
      <c r="T13" s="734"/>
    </row>
    <row r="14" spans="1:20" s="539" customFormat="1" ht="18.75">
      <c r="A14" s="1283"/>
      <c r="B14" s="1283"/>
      <c r="C14" s="1283"/>
      <c r="D14" s="740"/>
      <c r="F14" s="770"/>
      <c r="G14" s="722" t="s">
        <v>4</v>
      </c>
      <c r="H14" s="593"/>
      <c r="I14" s="1284"/>
      <c r="J14" s="584"/>
      <c r="K14" s="734"/>
      <c r="L14" s="734"/>
      <c r="M14" s="734"/>
      <c r="N14" s="734"/>
      <c r="O14" s="734"/>
      <c r="P14" s="734"/>
      <c r="Q14" s="734"/>
      <c r="R14" s="734"/>
      <c r="S14" s="734"/>
      <c r="T14" s="734"/>
    </row>
    <row r="15" spans="1:20" s="539" customFormat="1" ht="18.75">
      <c r="A15" s="1283"/>
      <c r="B15" s="1283"/>
      <c r="C15" s="740"/>
      <c r="D15" s="740"/>
      <c r="F15" s="603"/>
      <c r="G15" s="546" t="s">
        <v>401</v>
      </c>
      <c r="H15" s="604"/>
      <c r="I15" s="605"/>
      <c r="J15" s="584"/>
      <c r="K15" s="734"/>
      <c r="L15" s="734"/>
      <c r="M15" s="734"/>
      <c r="N15" s="734"/>
      <c r="O15" s="734"/>
      <c r="P15" s="734"/>
      <c r="Q15" s="734"/>
      <c r="R15" s="734"/>
      <c r="S15" s="734"/>
      <c r="T15" s="734"/>
    </row>
    <row r="16" spans="1:20" s="539" customFormat="1" ht="18.75">
      <c r="A16" s="1283"/>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8" t="s">
        <v>571</v>
      </c>
      <c r="H19" s="1278"/>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00" t="s">
        <v>717</v>
      </c>
      <c r="M5" s="1300"/>
      <c r="N5" s="1300"/>
      <c r="O5" s="1300"/>
      <c r="P5" s="1300"/>
      <c r="Q5" s="1300"/>
      <c r="R5" s="1300"/>
      <c r="S5" s="1300"/>
      <c r="T5" s="1300"/>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23"/>
      <c r="P7" s="1324"/>
      <c r="Q7" s="1324"/>
      <c r="R7" s="1324"/>
      <c r="S7" s="1324"/>
      <c r="T7" s="1325"/>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3"/>
      <c r="B9" s="1123"/>
      <c r="C9" s="1123"/>
      <c r="D9" s="1123"/>
      <c r="E9" s="1123"/>
      <c r="F9" s="1123"/>
      <c r="G9" s="1123"/>
      <c r="H9" s="1123"/>
      <c r="L9" s="1173"/>
      <c r="M9" s="1046"/>
      <c r="O9" s="1306"/>
      <c r="P9" s="1306"/>
      <c r="Q9" s="1306"/>
      <c r="R9" s="1306"/>
      <c r="S9" s="1306"/>
      <c r="T9" s="1306"/>
      <c r="U9" s="780"/>
      <c r="V9" s="780"/>
      <c r="X9" s="1123"/>
      <c r="Y9" s="1123"/>
      <c r="Z9" s="1123"/>
      <c r="AA9" s="1123"/>
      <c r="AB9" s="1123"/>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7"/>
      <c r="O10" s="1307" t="str">
        <f>IF(datePr_ch="",IF(datePr="","",datePr),datePr_ch)</f>
        <v>29.04.2020</v>
      </c>
      <c r="P10" s="1307"/>
      <c r="Q10" s="1307"/>
      <c r="R10" s="1307"/>
      <c r="S10" s="1307"/>
      <c r="T10" s="1307"/>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7"/>
      <c r="O11" s="1307" t="str">
        <f>IF(numberPr_ch="",IF(numberPr="","",numberPr),numberPr_ch)</f>
        <v>Вх.N 2955, 2957, 3071, 3072</v>
      </c>
      <c r="P11" s="1307"/>
      <c r="Q11" s="1307"/>
      <c r="R11" s="1307"/>
      <c r="S11" s="1307"/>
      <c r="T11" s="1307"/>
      <c r="U11" s="730"/>
      <c r="V11" s="730"/>
      <c r="W11" s="489"/>
      <c r="X11" s="734"/>
      <c r="Y11" s="734"/>
      <c r="Z11" s="734"/>
      <c r="AA11" s="734"/>
      <c r="AB11" s="734"/>
      <c r="AC11" s="734"/>
      <c r="AD11" s="734"/>
      <c r="AE11" s="734"/>
      <c r="AF11" s="734"/>
      <c r="AG11" s="734"/>
      <c r="AH11" s="734"/>
    </row>
    <row r="12" spans="1:34" s="746" customFormat="1" ht="5.25" hidden="1">
      <c r="A12" s="1123"/>
      <c r="B12" s="1123"/>
      <c r="C12" s="1123"/>
      <c r="D12" s="1123"/>
      <c r="E12" s="1123"/>
      <c r="F12" s="1123"/>
      <c r="G12" s="1123"/>
      <c r="H12" s="1123"/>
      <c r="L12" s="1173"/>
      <c r="M12" s="1046"/>
      <c r="O12" s="1306"/>
      <c r="P12" s="1306"/>
      <c r="Q12" s="1306"/>
      <c r="R12" s="1306"/>
      <c r="S12" s="1306"/>
      <c r="T12" s="1306"/>
      <c r="U12" s="780"/>
      <c r="V12" s="780"/>
      <c r="X12" s="1123"/>
      <c r="Y12" s="1123"/>
      <c r="Z12" s="1123"/>
      <c r="AA12" s="1123"/>
      <c r="AB12" s="1123"/>
    </row>
    <row r="13" spans="1:34" s="539" customFormat="1" ht="11.25">
      <c r="A13" s="734"/>
      <c r="B13" s="734"/>
      <c r="C13" s="734"/>
      <c r="D13" s="734"/>
      <c r="E13" s="734"/>
      <c r="F13" s="734"/>
      <c r="G13" s="734"/>
      <c r="H13" s="734"/>
      <c r="L13" s="1301"/>
      <c r="M13" s="1301"/>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8"/>
      <c r="P14" s="1308"/>
      <c r="Q14" s="1308"/>
      <c r="R14" s="1308"/>
      <c r="S14" s="1308"/>
      <c r="T14" s="1308"/>
      <c r="U14" s="1308"/>
    </row>
    <row r="15" spans="1:34">
      <c r="J15" s="652"/>
      <c r="K15" s="652"/>
      <c r="L15" s="1240" t="s">
        <v>445</v>
      </c>
      <c r="M15" s="1240"/>
      <c r="N15" s="1240"/>
      <c r="O15" s="1240"/>
      <c r="P15" s="1240"/>
      <c r="Q15" s="1240"/>
      <c r="R15" s="1240"/>
      <c r="S15" s="1240"/>
      <c r="T15" s="1240"/>
      <c r="U15" s="1240"/>
      <c r="V15" s="1240"/>
      <c r="W15" s="1240" t="s">
        <v>446</v>
      </c>
    </row>
    <row r="16" spans="1:34" ht="14.25" customHeight="1">
      <c r="J16" s="652"/>
      <c r="K16" s="652"/>
      <c r="L16" s="1314" t="s">
        <v>91</v>
      </c>
      <c r="M16" s="1314" t="s">
        <v>602</v>
      </c>
      <c r="N16" s="630"/>
      <c r="O16" s="1315" t="s">
        <v>604</v>
      </c>
      <c r="P16" s="1316"/>
      <c r="Q16" s="1316"/>
      <c r="R16" s="1316"/>
      <c r="S16" s="1316"/>
      <c r="T16" s="1317"/>
      <c r="U16" s="1297" t="s">
        <v>339</v>
      </c>
      <c r="V16" s="1311" t="s">
        <v>274</v>
      </c>
      <c r="W16" s="1240"/>
    </row>
    <row r="17" spans="1:36" ht="14.25" customHeight="1">
      <c r="J17" s="652"/>
      <c r="K17" s="652"/>
      <c r="L17" s="1314"/>
      <c r="M17" s="1314"/>
      <c r="N17" s="631"/>
      <c r="O17" s="1320" t="s">
        <v>578</v>
      </c>
      <c r="P17" s="1318" t="s">
        <v>270</v>
      </c>
      <c r="Q17" s="1319"/>
      <c r="R17" s="1294" t="s">
        <v>615</v>
      </c>
      <c r="S17" s="1295"/>
      <c r="T17" s="1296"/>
      <c r="U17" s="1298"/>
      <c r="V17" s="1312"/>
      <c r="W17" s="1240"/>
    </row>
    <row r="18" spans="1:36" ht="33.75" customHeight="1">
      <c r="J18" s="652"/>
      <c r="K18" s="652"/>
      <c r="L18" s="1314"/>
      <c r="M18" s="1314"/>
      <c r="N18" s="632"/>
      <c r="O18" s="1321"/>
      <c r="P18" s="719" t="s">
        <v>579</v>
      </c>
      <c r="Q18" s="719" t="s">
        <v>6</v>
      </c>
      <c r="R18" s="743" t="s">
        <v>273</v>
      </c>
      <c r="S18" s="1309" t="s">
        <v>272</v>
      </c>
      <c r="T18" s="1310"/>
      <c r="U18" s="1299"/>
      <c r="V18" s="1313"/>
      <c r="W18" s="1240"/>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02">
        <f ca="1">OFFSET(S19,0,-1)+1</f>
        <v>7</v>
      </c>
      <c r="T19" s="1302"/>
      <c r="U19" s="741">
        <f ca="1">OFFSET(U19,0,-2)+1</f>
        <v>8</v>
      </c>
      <c r="V19" s="618">
        <f ca="1">OFFSET(V19,0,-1)</f>
        <v>8</v>
      </c>
      <c r="W19" s="741">
        <f ca="1">OFFSET(W19,0,-1)+1</f>
        <v>9</v>
      </c>
    </row>
    <row r="20" spans="1:36" ht="22.5">
      <c r="A20" s="1285">
        <v>1</v>
      </c>
      <c r="B20" s="831"/>
      <c r="C20" s="831"/>
      <c r="D20" s="831"/>
      <c r="E20" s="832"/>
      <c r="F20" s="833"/>
      <c r="G20" s="833"/>
      <c r="H20" s="833"/>
      <c r="I20" s="834"/>
      <c r="J20" s="829"/>
      <c r="K20" s="836"/>
      <c r="L20" s="744" t="e">
        <f ca="1">mergeValue(A20)</f>
        <v>#NAME?</v>
      </c>
      <c r="M20" s="610" t="s">
        <v>19</v>
      </c>
      <c r="N20" s="615"/>
      <c r="O20" s="1286"/>
      <c r="P20" s="1286"/>
      <c r="Q20" s="1286"/>
      <c r="R20" s="1286"/>
      <c r="S20" s="1286"/>
      <c r="T20" s="1286"/>
      <c r="U20" s="1286"/>
      <c r="V20" s="1286"/>
      <c r="W20" s="1131" t="s">
        <v>718</v>
      </c>
      <c r="Y20" s="777"/>
      <c r="Z20" s="777" t="str">
        <f t="shared" ref="Z20:Z33" si="0">IF(M20="","",M20 )</f>
        <v>Наименование тарифа</v>
      </c>
      <c r="AA20" s="777"/>
      <c r="AB20" s="777"/>
      <c r="AC20" s="777"/>
      <c r="AI20" s="759"/>
      <c r="AJ20" s="759"/>
    </row>
    <row r="21" spans="1:36" ht="22.5">
      <c r="A21" s="1285"/>
      <c r="B21" s="1285">
        <v>1</v>
      </c>
      <c r="C21" s="831"/>
      <c r="D21" s="831"/>
      <c r="E21" s="833"/>
      <c r="F21" s="833"/>
      <c r="G21" s="833"/>
      <c r="H21" s="833"/>
      <c r="I21" s="828"/>
      <c r="J21" s="827"/>
      <c r="K21" s="830"/>
      <c r="L21" s="744" t="e">
        <f ca="1">mergeValue(A21) &amp;"."&amp; mergeValue(B21)</f>
        <v>#NAME?</v>
      </c>
      <c r="M21" s="658" t="s">
        <v>15</v>
      </c>
      <c r="N21" s="615"/>
      <c r="O21" s="1286"/>
      <c r="P21" s="1286"/>
      <c r="Q21" s="1286"/>
      <c r="R21" s="1286"/>
      <c r="S21" s="1286"/>
      <c r="T21" s="1286"/>
      <c r="U21" s="1286"/>
      <c r="V21" s="1286"/>
      <c r="W21" s="1131" t="s">
        <v>459</v>
      </c>
      <c r="Y21" s="777"/>
      <c r="Z21" s="777" t="str">
        <f t="shared" si="0"/>
        <v>Территория действия тарифа</v>
      </c>
      <c r="AA21" s="777"/>
      <c r="AB21" s="777"/>
      <c r="AC21" s="777"/>
      <c r="AI21" s="759"/>
      <c r="AJ21" s="759"/>
    </row>
    <row r="22" spans="1:36" ht="22.5">
      <c r="A22" s="1285"/>
      <c r="B22" s="1285"/>
      <c r="C22" s="1285">
        <v>1</v>
      </c>
      <c r="D22" s="831"/>
      <c r="E22" s="833"/>
      <c r="F22" s="833"/>
      <c r="G22" s="833"/>
      <c r="H22" s="833"/>
      <c r="I22" s="835"/>
      <c r="J22" s="827"/>
      <c r="K22" s="830"/>
      <c r="L22" s="744" t="e">
        <f ca="1">mergeValue(A22) &amp;"."&amp; mergeValue(B22)&amp;"."&amp; mergeValue(C22)</f>
        <v>#NAME?</v>
      </c>
      <c r="M22" s="659" t="s">
        <v>7</v>
      </c>
      <c r="N22" s="615"/>
      <c r="O22" s="1286"/>
      <c r="P22" s="1286"/>
      <c r="Q22" s="1286"/>
      <c r="R22" s="1286"/>
      <c r="S22" s="1286"/>
      <c r="T22" s="1286"/>
      <c r="U22" s="1286"/>
      <c r="V22" s="1286"/>
      <c r="W22" s="1131" t="s">
        <v>600</v>
      </c>
      <c r="Y22" s="777"/>
      <c r="Z22" s="777" t="str">
        <f t="shared" si="0"/>
        <v xml:space="preserve">Наименование системы теплоснабжения </v>
      </c>
      <c r="AA22" s="777"/>
      <c r="AB22" s="777"/>
      <c r="AC22" s="777"/>
      <c r="AI22" s="759"/>
      <c r="AJ22" s="759"/>
    </row>
    <row r="23" spans="1:36" ht="22.5">
      <c r="A23" s="1285"/>
      <c r="B23" s="1285"/>
      <c r="C23" s="1285"/>
      <c r="D23" s="1285">
        <v>1</v>
      </c>
      <c r="E23" s="833"/>
      <c r="F23" s="833"/>
      <c r="G23" s="833"/>
      <c r="H23" s="833"/>
      <c r="I23" s="835"/>
      <c r="J23" s="827"/>
      <c r="K23" s="830"/>
      <c r="L23" s="744" t="e">
        <f ca="1">mergeValue(A23) &amp;"."&amp; mergeValue(B23)&amp;"."&amp; mergeValue(C23)&amp;"."&amp; mergeValue(D23)</f>
        <v>#NAME?</v>
      </c>
      <c r="M23" s="660" t="s">
        <v>21</v>
      </c>
      <c r="N23" s="615"/>
      <c r="O23" s="1286"/>
      <c r="P23" s="1286"/>
      <c r="Q23" s="1286"/>
      <c r="R23" s="1286"/>
      <c r="S23" s="1286"/>
      <c r="T23" s="1286"/>
      <c r="U23" s="1286"/>
      <c r="V23" s="1286"/>
      <c r="W23" s="1131" t="s">
        <v>601</v>
      </c>
      <c r="Y23" s="777"/>
      <c r="Z23" s="777" t="str">
        <f t="shared" si="0"/>
        <v xml:space="preserve">Источник тепловой энергии  </v>
      </c>
      <c r="AA23" s="777"/>
      <c r="AB23" s="777"/>
      <c r="AC23" s="777"/>
      <c r="AI23" s="759"/>
      <c r="AJ23" s="759"/>
    </row>
    <row r="24" spans="1:36" ht="78.75">
      <c r="A24" s="1285"/>
      <c r="B24" s="1285"/>
      <c r="C24" s="1285"/>
      <c r="D24" s="1285"/>
      <c r="E24" s="1285">
        <v>1</v>
      </c>
      <c r="F24" s="833"/>
      <c r="G24" s="833"/>
      <c r="H24" s="831">
        <v>1</v>
      </c>
      <c r="I24" s="1285">
        <v>1</v>
      </c>
      <c r="J24" s="833"/>
      <c r="K24" s="838"/>
      <c r="L24" s="744" t="e">
        <f ca="1">mergeValue(A24) &amp;"."&amp; mergeValue(B24)&amp;"."&amp; mergeValue(C24)&amp;"."&amp; mergeValue(D24)&amp;"."&amp; mergeValue(E24)</f>
        <v>#NAME?</v>
      </c>
      <c r="M24" s="524" t="s">
        <v>8</v>
      </c>
      <c r="N24" s="615"/>
      <c r="O24" s="1287"/>
      <c r="P24" s="1287"/>
      <c r="Q24" s="1287"/>
      <c r="R24" s="1287"/>
      <c r="S24" s="1287"/>
      <c r="T24" s="1287"/>
      <c r="U24" s="1287"/>
      <c r="V24" s="1287"/>
      <c r="W24" s="1131"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5"/>
      <c r="B25" s="1285"/>
      <c r="C25" s="1285"/>
      <c r="D25" s="1285"/>
      <c r="E25" s="1285"/>
      <c r="F25" s="1285">
        <v>1</v>
      </c>
      <c r="G25" s="831"/>
      <c r="H25" s="831"/>
      <c r="I25" s="1285"/>
      <c r="J25" s="1285">
        <v>1</v>
      </c>
      <c r="K25" s="839"/>
      <c r="L25" s="744" t="e">
        <f ca="1">mergeValue(A25) &amp;"."&amp; mergeValue(B25)&amp;"."&amp; mergeValue(C25)&amp;"."&amp; mergeValue(D25)&amp;"."&amp; mergeValue(E25)&amp;"."&amp; mergeValue(F25)</f>
        <v>#NAME?</v>
      </c>
      <c r="M25" s="525" t="s">
        <v>9</v>
      </c>
      <c r="N25" s="615"/>
      <c r="O25" s="1287"/>
      <c r="P25" s="1287"/>
      <c r="Q25" s="1287"/>
      <c r="R25" s="1287"/>
      <c r="S25" s="1287"/>
      <c r="T25" s="1287"/>
      <c r="U25" s="1287"/>
      <c r="V25" s="1287"/>
      <c r="W25" s="1131" t="s">
        <v>720</v>
      </c>
      <c r="Y25" s="777"/>
      <c r="Z25" s="777" t="str">
        <f t="shared" si="0"/>
        <v>Группа потребителей</v>
      </c>
      <c r="AA25" s="777"/>
      <c r="AB25" s="777"/>
      <c r="AC25" s="777"/>
      <c r="AI25" s="759"/>
      <c r="AJ25" s="759"/>
    </row>
    <row r="26" spans="1:36" ht="122.1" customHeight="1">
      <c r="A26" s="1285"/>
      <c r="B26" s="1285"/>
      <c r="C26" s="1285"/>
      <c r="D26" s="1285"/>
      <c r="E26" s="1285"/>
      <c r="F26" s="1285"/>
      <c r="G26" s="831">
        <v>1</v>
      </c>
      <c r="H26" s="831"/>
      <c r="I26" s="1285"/>
      <c r="J26" s="1285"/>
      <c r="K26" s="839">
        <v>1</v>
      </c>
      <c r="L26" s="744" t="e">
        <f ca="1">mergeValue(A26) &amp;"."&amp; mergeValue(B26)&amp;"."&amp; mergeValue(C26)&amp;"."&amp; mergeValue(D26)&amp;"."&amp; mergeValue(E26)&amp;"."&amp; mergeValue(F26)&amp;"."&amp; mergeValue(G26)</f>
        <v>#NAME?</v>
      </c>
      <c r="M26" s="1090"/>
      <c r="N26" s="615"/>
      <c r="O26" s="726"/>
      <c r="P26" s="726"/>
      <c r="Q26" s="1040"/>
      <c r="R26" s="1292"/>
      <c r="S26" s="1293" t="s">
        <v>83</v>
      </c>
      <c r="T26" s="1292"/>
      <c r="U26" s="1293" t="s">
        <v>84</v>
      </c>
      <c r="V26" s="726"/>
      <c r="W26" s="1303" t="s">
        <v>721</v>
      </c>
      <c r="X26" s="759" t="e">
        <f ca="1">strCheckDate(O27:V27)</f>
        <v>#NAME?</v>
      </c>
      <c r="Y26" s="777"/>
      <c r="Z26" s="777" t="str">
        <f t="shared" si="0"/>
        <v/>
      </c>
      <c r="AA26" s="777"/>
      <c r="AB26" s="777"/>
      <c r="AC26" s="777"/>
      <c r="AI26" s="759"/>
      <c r="AJ26" s="759"/>
    </row>
    <row r="27" spans="1:36" ht="11.25" hidden="1">
      <c r="A27" s="1285"/>
      <c r="B27" s="1285"/>
      <c r="C27" s="1285"/>
      <c r="D27" s="1285"/>
      <c r="E27" s="1285"/>
      <c r="F27" s="1285"/>
      <c r="G27" s="831"/>
      <c r="H27" s="831"/>
      <c r="I27" s="1285"/>
      <c r="J27" s="1285"/>
      <c r="K27" s="839"/>
      <c r="L27" s="752"/>
      <c r="M27" s="615"/>
      <c r="N27" s="615"/>
      <c r="O27" s="726"/>
      <c r="P27" s="726"/>
      <c r="Q27" s="732" t="str">
        <f>R26 &amp; "-" &amp; T26</f>
        <v>-</v>
      </c>
      <c r="R27" s="1292"/>
      <c r="S27" s="1293"/>
      <c r="T27" s="1292"/>
      <c r="U27" s="1293"/>
      <c r="V27" s="726"/>
      <c r="W27" s="1304"/>
      <c r="Y27" s="777"/>
      <c r="Z27" s="777" t="str">
        <f t="shared" si="0"/>
        <v/>
      </c>
      <c r="AA27" s="777"/>
      <c r="AB27" s="777"/>
      <c r="AC27" s="777"/>
      <c r="AI27" s="759"/>
      <c r="AJ27" s="759"/>
    </row>
    <row r="28" spans="1:36" ht="15" customHeight="1">
      <c r="A28" s="1285"/>
      <c r="B28" s="1285"/>
      <c r="C28" s="1285"/>
      <c r="D28" s="1285"/>
      <c r="E28" s="1285"/>
      <c r="F28" s="1285"/>
      <c r="G28" s="833"/>
      <c r="H28" s="831"/>
      <c r="I28" s="1285"/>
      <c r="J28" s="1285"/>
      <c r="K28" s="838"/>
      <c r="L28" s="654"/>
      <c r="M28" s="527" t="s">
        <v>24</v>
      </c>
      <c r="N28" s="728"/>
      <c r="O28" s="728"/>
      <c r="P28" s="728"/>
      <c r="Q28" s="728"/>
      <c r="R28" s="728"/>
      <c r="S28" s="728"/>
      <c r="T28" s="728"/>
      <c r="U28" s="728"/>
      <c r="V28" s="725"/>
      <c r="W28" s="1305"/>
      <c r="Y28" s="777"/>
      <c r="Z28" s="777" t="str">
        <f t="shared" si="0"/>
        <v>Добавить вид теплоносителя (параметры теплоносителя)</v>
      </c>
      <c r="AA28" s="777"/>
      <c r="AB28" s="777"/>
      <c r="AC28" s="777"/>
      <c r="AI28" s="759"/>
      <c r="AJ28" s="759"/>
    </row>
    <row r="29" spans="1:36" ht="15" customHeight="1">
      <c r="A29" s="1285"/>
      <c r="B29" s="1285"/>
      <c r="C29" s="1285"/>
      <c r="D29" s="1285"/>
      <c r="E29" s="1285"/>
      <c r="F29" s="833"/>
      <c r="G29" s="833"/>
      <c r="H29" s="831"/>
      <c r="I29" s="1285"/>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5"/>
      <c r="B30" s="1285"/>
      <c r="C30" s="1285"/>
      <c r="D30" s="1285"/>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5"/>
      <c r="B31" s="1285"/>
      <c r="C31" s="1285"/>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5"/>
      <c r="B32" s="1285"/>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5"/>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8" t="s">
        <v>722</v>
      </c>
      <c r="N36" s="1278"/>
      <c r="O36" s="1278"/>
      <c r="P36" s="1278"/>
      <c r="Q36" s="1278"/>
      <c r="R36" s="1278"/>
      <c r="S36" s="1278"/>
      <c r="T36" s="1278"/>
      <c r="U36" s="1278"/>
      <c r="V36" s="1278"/>
      <c r="W36" s="1278"/>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5"/>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9" t="s">
        <v>470</v>
      </c>
      <c r="G2" s="1280"/>
      <c r="H2" s="1281"/>
      <c r="I2" s="609"/>
    </row>
    <row r="3" spans="1:20" ht="3" customHeight="1"/>
    <row r="4" spans="1:20" s="539" customFormat="1" ht="11.25">
      <c r="A4" s="559"/>
      <c r="B4" s="559"/>
      <c r="C4" s="559"/>
      <c r="D4" s="559"/>
      <c r="F4" s="1240" t="s">
        <v>445</v>
      </c>
      <c r="G4" s="1240"/>
      <c r="H4" s="1240"/>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08.05.2020</v>
      </c>
      <c r="I7" s="550" t="s">
        <v>472</v>
      </c>
      <c r="J7" s="584"/>
      <c r="K7" s="559"/>
      <c r="L7" s="559"/>
      <c r="M7" s="559"/>
      <c r="N7" s="559"/>
      <c r="O7" s="559"/>
      <c r="P7" s="559"/>
      <c r="Q7" s="559"/>
      <c r="R7" s="559"/>
      <c r="S7" s="559"/>
      <c r="T7" s="559"/>
    </row>
    <row r="8" spans="1:20" s="539" customFormat="1" ht="45">
      <c r="A8" s="1283">
        <v>1</v>
      </c>
      <c r="B8" s="559"/>
      <c r="C8" s="559"/>
      <c r="D8" s="559"/>
      <c r="F8" s="585" t="e">
        <f ca="1">"2." &amp;mergeValue(A8)</f>
        <v>#NAME?</v>
      </c>
      <c r="G8" s="601" t="s">
        <v>473</v>
      </c>
      <c r="H8" s="573" t="str">
        <f>IF('Перечень тарифов'!R36="","наименование отсутствует","" &amp; 'Перечень тарифов'!R36 &amp; "")</f>
        <v>наименование отсутствует</v>
      </c>
      <c r="I8" s="550" t="s">
        <v>568</v>
      </c>
      <c r="J8" s="584"/>
      <c r="K8" s="559"/>
      <c r="L8" s="559"/>
      <c r="M8" s="559"/>
      <c r="N8" s="559"/>
      <c r="O8" s="559"/>
      <c r="P8" s="559"/>
      <c r="Q8" s="559"/>
      <c r="R8" s="559"/>
      <c r="S8" s="559"/>
      <c r="T8" s="559"/>
    </row>
    <row r="9" spans="1:20" s="539" customFormat="1" ht="22.5">
      <c r="A9" s="1283"/>
      <c r="B9" s="559"/>
      <c r="C9" s="559"/>
      <c r="D9" s="559"/>
      <c r="F9" s="585" t="e">
        <f ca="1">"3." &amp;mergeValue(A9)</f>
        <v>#NAME?</v>
      </c>
      <c r="G9" s="601" t="s">
        <v>474</v>
      </c>
      <c r="H9" s="573" t="str">
        <f>IF('Перечень тарифов'!F36="","наименование отсутствует","" &amp; 'Перечень тарифов'!F36 &amp; "")</f>
        <v>Поддержание резервной тепловой мощности при отсутствии потребления тепловой энергии</v>
      </c>
      <c r="I9" s="550" t="s">
        <v>566</v>
      </c>
      <c r="J9" s="584"/>
      <c r="K9" s="559"/>
      <c r="L9" s="559"/>
      <c r="M9" s="559"/>
      <c r="N9" s="559"/>
      <c r="O9" s="559"/>
      <c r="P9" s="559"/>
      <c r="Q9" s="559"/>
      <c r="R9" s="559"/>
      <c r="S9" s="559"/>
      <c r="T9" s="559"/>
    </row>
    <row r="10" spans="1:20" s="539" customFormat="1" ht="22.5">
      <c r="A10" s="1283"/>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3"/>
      <c r="B12" s="1283"/>
      <c r="C12" s="1283">
        <v>1</v>
      </c>
      <c r="D12" s="592"/>
      <c r="F12" s="585" t="e">
        <f ca="1">"4."&amp;mergeValue(A12) &amp;"."&amp;mergeValue(B12)&amp;"."&amp;mergeValue(C12)</f>
        <v>#NAME?</v>
      </c>
      <c r="G12" s="591" t="s">
        <v>476</v>
      </c>
      <c r="H12" s="573" t="str">
        <f>IF(Территории!H13="","","" &amp; Территории!H13 &amp; "")</f>
        <v>Город Казань</v>
      </c>
      <c r="I12" s="550" t="s">
        <v>479</v>
      </c>
      <c r="J12" s="584"/>
      <c r="K12" s="559"/>
      <c r="L12" s="559"/>
      <c r="M12" s="559"/>
      <c r="N12" s="559"/>
      <c r="O12" s="559"/>
      <c r="P12" s="559"/>
      <c r="Q12" s="559"/>
      <c r="R12" s="559"/>
      <c r="S12" s="559"/>
      <c r="T12" s="559"/>
    </row>
    <row r="13" spans="1:20" s="539" customFormat="1" ht="56.25">
      <c r="A13" s="1283"/>
      <c r="B13" s="1283"/>
      <c r="C13" s="1283"/>
      <c r="D13" s="592">
        <v>1</v>
      </c>
      <c r="F13" s="585" t="e">
        <f ca="1">"4."&amp;mergeValue(A13) &amp;"."&amp;mergeValue(B13)&amp;"."&amp;mergeValue(C13)&amp;"."&amp;mergeValue(D13)</f>
        <v>#NAME?</v>
      </c>
      <c r="G13" s="602" t="s">
        <v>477</v>
      </c>
      <c r="H13" s="573" t="str">
        <f>IF(Территории!R14="","","" &amp; Территории!R14 &amp; "")</f>
        <v>Город Казань (92701000)</v>
      </c>
      <c r="I13" s="1192" t="s">
        <v>569</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78" t="s">
        <v>571</v>
      </c>
      <c r="H15" s="1278"/>
      <c r="I15" s="563"/>
      <c r="J15" s="583"/>
      <c r="K15" s="583"/>
      <c r="L15" s="583"/>
      <c r="M15" s="583"/>
      <c r="N15" s="583"/>
      <c r="O15" s="583"/>
      <c r="P15" s="583"/>
      <c r="Q15" s="583"/>
      <c r="R15" s="583"/>
      <c r="S15" s="583"/>
      <c r="T15" s="583"/>
    </row>
  </sheetData>
  <sheetProtection algorithmName="SHA-512" hashValue="yRoJHy9FQa3/LTMhhB9YHysAn+3zO33XKlkOPgBD0vwapbSkk+0uP2koeT/DDzUQC4FSladTi2AGVI4fJjQc+w==" saltValue="zka4IaIPLNU+J7+oAhDsJ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0"/>
  <sheetViews>
    <sheetView showGridLines="0" topLeftCell="I4" zoomScaleNormal="100" workbookViewId="0">
      <selection activeCell="T24" sqref="T24:T25"/>
    </sheetView>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00" t="s">
        <v>717</v>
      </c>
      <c r="M5" s="1300"/>
      <c r="N5" s="1300"/>
      <c r="O5" s="1300"/>
      <c r="P5" s="1300"/>
      <c r="Q5" s="1300"/>
      <c r="R5" s="1300"/>
      <c r="S5" s="1300"/>
      <c r="T5" s="1300"/>
      <c r="U5" s="467"/>
    </row>
    <row r="6" spans="1:33" ht="3" customHeight="1">
      <c r="J6" s="451"/>
      <c r="K6" s="451"/>
      <c r="L6" s="447"/>
      <c r="M6" s="447"/>
      <c r="N6" s="447"/>
      <c r="O6" s="450"/>
      <c r="P6" s="450"/>
      <c r="Q6" s="450"/>
      <c r="R6" s="450"/>
      <c r="S6" s="450"/>
      <c r="T6" s="450"/>
      <c r="U6" s="447"/>
    </row>
    <row r="7" spans="1:33" s="746" customFormat="1" ht="5.25" hidden="1">
      <c r="A7" s="1123"/>
      <c r="B7" s="1123"/>
      <c r="C7" s="1123"/>
      <c r="D7" s="1123"/>
      <c r="E7" s="1123"/>
      <c r="F7" s="1123"/>
      <c r="G7" s="1123"/>
      <c r="H7" s="1123"/>
      <c r="L7" s="1173"/>
      <c r="M7" s="1046"/>
      <c r="O7" s="1306"/>
      <c r="P7" s="1306"/>
      <c r="Q7" s="1306"/>
      <c r="R7" s="1306"/>
      <c r="S7" s="1306"/>
      <c r="T7" s="1306"/>
      <c r="U7" s="780"/>
      <c r="V7" s="780"/>
      <c r="X7" s="1123"/>
      <c r="Y7" s="1123"/>
      <c r="Z7" s="1123"/>
      <c r="AA7" s="1123"/>
      <c r="AB7" s="1123"/>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7"/>
      <c r="O8" s="1307" t="str">
        <f>IF(datePr_ch="",IF(datePr="","",datePr),datePr_ch)</f>
        <v>29.04.2020</v>
      </c>
      <c r="P8" s="1307"/>
      <c r="Q8" s="1307"/>
      <c r="R8" s="1307"/>
      <c r="S8" s="1307"/>
      <c r="T8" s="1307"/>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7"/>
      <c r="O9" s="1307" t="str">
        <f>IF(numberPr_ch="",IF(numberPr="","",numberPr),numberPr_ch)</f>
        <v>Вх.N 2955, 2957, 3071, 3072</v>
      </c>
      <c r="P9" s="1307"/>
      <c r="Q9" s="1307"/>
      <c r="R9" s="1307"/>
      <c r="S9" s="1307"/>
      <c r="T9" s="1307"/>
      <c r="U9" s="551"/>
      <c r="V9" s="551"/>
      <c r="W9" s="489"/>
      <c r="X9" s="475"/>
      <c r="Y9" s="475"/>
      <c r="Z9" s="475"/>
      <c r="AA9" s="475"/>
      <c r="AB9" s="475"/>
      <c r="AC9" s="475"/>
      <c r="AD9" s="475"/>
      <c r="AE9" s="475"/>
      <c r="AF9" s="475"/>
      <c r="AG9" s="475"/>
    </row>
    <row r="10" spans="1:33" s="746" customFormat="1" ht="5.25" hidden="1">
      <c r="A10" s="1123"/>
      <c r="B10" s="1123"/>
      <c r="C10" s="1123"/>
      <c r="D10" s="1123"/>
      <c r="E10" s="1123"/>
      <c r="F10" s="1123"/>
      <c r="G10" s="1123"/>
      <c r="H10" s="1123"/>
      <c r="L10" s="1173"/>
      <c r="M10" s="1046"/>
      <c r="O10" s="1306"/>
      <c r="P10" s="1306"/>
      <c r="Q10" s="1306"/>
      <c r="R10" s="1306"/>
      <c r="S10" s="1306"/>
      <c r="T10" s="1306"/>
      <c r="U10" s="780"/>
      <c r="V10" s="780"/>
      <c r="X10" s="1123"/>
      <c r="Y10" s="1123"/>
      <c r="Z10" s="1123"/>
      <c r="AA10" s="1123"/>
      <c r="AB10" s="1123"/>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7"/>
      <c r="P12" s="1327"/>
      <c r="Q12" s="1327"/>
      <c r="R12" s="1327"/>
      <c r="S12" s="1327"/>
      <c r="T12" s="1327"/>
      <c r="U12" s="1327"/>
    </row>
    <row r="13" spans="1:33">
      <c r="J13" s="451"/>
      <c r="K13" s="451"/>
      <c r="L13" s="1240" t="s">
        <v>445</v>
      </c>
      <c r="M13" s="1240"/>
      <c r="N13" s="1240"/>
      <c r="O13" s="1240"/>
      <c r="P13" s="1240"/>
      <c r="Q13" s="1240"/>
      <c r="R13" s="1240"/>
      <c r="S13" s="1240"/>
      <c r="T13" s="1240"/>
      <c r="U13" s="1240"/>
      <c r="V13" s="1240"/>
      <c r="W13" s="1240" t="s">
        <v>446</v>
      </c>
    </row>
    <row r="14" spans="1:33" ht="14.25" customHeight="1">
      <c r="J14" s="451"/>
      <c r="K14" s="451"/>
      <c r="L14" s="1314" t="s">
        <v>91</v>
      </c>
      <c r="M14" s="1314" t="s">
        <v>602</v>
      </c>
      <c r="N14" s="444"/>
      <c r="O14" s="1315" t="s">
        <v>604</v>
      </c>
      <c r="P14" s="1316"/>
      <c r="Q14" s="1316"/>
      <c r="R14" s="1316"/>
      <c r="S14" s="1316"/>
      <c r="T14" s="1317"/>
      <c r="U14" s="1297" t="s">
        <v>339</v>
      </c>
      <c r="V14" s="1326" t="s">
        <v>274</v>
      </c>
      <c r="W14" s="1240"/>
    </row>
    <row r="15" spans="1:33" ht="14.25" customHeight="1">
      <c r="J15" s="451"/>
      <c r="K15" s="451"/>
      <c r="L15" s="1314"/>
      <c r="M15" s="1314"/>
      <c r="N15" s="443"/>
      <c r="O15" s="1320" t="s">
        <v>603</v>
      </c>
      <c r="P15" s="624"/>
      <c r="Q15" s="624"/>
      <c r="R15" s="1295" t="s">
        <v>615</v>
      </c>
      <c r="S15" s="1295"/>
      <c r="T15" s="1296"/>
      <c r="U15" s="1298"/>
      <c r="V15" s="1326"/>
      <c r="W15" s="1240"/>
    </row>
    <row r="16" spans="1:33" ht="30.75" customHeight="1">
      <c r="J16" s="451"/>
      <c r="K16" s="451"/>
      <c r="L16" s="1314"/>
      <c r="M16" s="1314"/>
      <c r="N16" s="442"/>
      <c r="O16" s="1321"/>
      <c r="P16" s="622"/>
      <c r="Q16" s="623"/>
      <c r="R16" s="506" t="s">
        <v>273</v>
      </c>
      <c r="S16" s="1309" t="s">
        <v>272</v>
      </c>
      <c r="T16" s="1310"/>
      <c r="U16" s="1299"/>
      <c r="V16" s="1326"/>
      <c r="W16" s="1240"/>
    </row>
    <row r="17" spans="1:33">
      <c r="J17" s="451"/>
      <c r="K17" s="459">
        <v>1</v>
      </c>
      <c r="L17" s="606" t="s">
        <v>92</v>
      </c>
      <c r="M17" s="606" t="s">
        <v>48</v>
      </c>
      <c r="N17" s="479" t="s">
        <v>48</v>
      </c>
      <c r="O17" s="607">
        <f ca="1">OFFSET(O17,0,-1)+1</f>
        <v>3</v>
      </c>
      <c r="P17" s="608">
        <f ca="1">OFFSET(P17,0,-1)</f>
        <v>3</v>
      </c>
      <c r="Q17" s="608">
        <f ca="1">OFFSET(Q17,0,-1)</f>
        <v>3</v>
      </c>
      <c r="R17" s="607">
        <f ca="1">OFFSET(R17,0,-1)+1</f>
        <v>4</v>
      </c>
      <c r="S17" s="1329">
        <f ca="1">OFFSET(S17,0,-1)+1</f>
        <v>5</v>
      </c>
      <c r="T17" s="1329"/>
      <c r="U17" s="607">
        <f ca="1">OFFSET(U17,0,-2)+1</f>
        <v>6</v>
      </c>
      <c r="V17" s="608">
        <f ca="1">OFFSET(V17,0,-1)</f>
        <v>6</v>
      </c>
      <c r="W17" s="607">
        <f ca="1">OFFSET(W17,0,-1)+1</f>
        <v>7</v>
      </c>
    </row>
    <row r="18" spans="1:33" ht="22.5">
      <c r="A18" s="1285">
        <v>1</v>
      </c>
      <c r="B18" s="849"/>
      <c r="C18" s="849"/>
      <c r="D18" s="849"/>
      <c r="E18" s="850"/>
      <c r="F18" s="851"/>
      <c r="G18" s="851"/>
      <c r="H18" s="851"/>
      <c r="I18" s="852"/>
      <c r="J18" s="847"/>
      <c r="K18" s="854"/>
      <c r="L18" s="562" t="e">
        <f ca="1">mergeValue(A18)</f>
        <v>#NAME?</v>
      </c>
      <c r="M18" s="610" t="s">
        <v>19</v>
      </c>
      <c r="N18" s="549"/>
      <c r="O18" s="1328" t="str">
        <f>IF('Перечень тарифов'!J36="","","" &amp; 'Перечень тарифов'!J36 &amp; "")</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P18" s="1328"/>
      <c r="Q18" s="1328"/>
      <c r="R18" s="1328"/>
      <c r="S18" s="1328"/>
      <c r="T18" s="1328"/>
      <c r="U18" s="1328"/>
      <c r="V18" s="1328"/>
      <c r="W18" s="1131" t="s">
        <v>718</v>
      </c>
    </row>
    <row r="19" spans="1:33" hidden="1">
      <c r="A19" s="1285"/>
      <c r="B19" s="1285">
        <v>1</v>
      </c>
      <c r="C19" s="849"/>
      <c r="D19" s="849"/>
      <c r="E19" s="851"/>
      <c r="F19" s="851"/>
      <c r="G19" s="851"/>
      <c r="H19" s="851"/>
      <c r="I19" s="846"/>
      <c r="J19" s="845"/>
      <c r="K19" s="848"/>
      <c r="L19" s="562" t="e">
        <f ca="1">mergeValue(A19) &amp;"."&amp; mergeValue(B19)</f>
        <v>#NAME?</v>
      </c>
      <c r="M19" s="516"/>
      <c r="N19" s="549"/>
      <c r="O19" s="1328"/>
      <c r="P19" s="1328"/>
      <c r="Q19" s="1328"/>
      <c r="R19" s="1328"/>
      <c r="S19" s="1328"/>
      <c r="T19" s="1328"/>
      <c r="U19" s="1328"/>
      <c r="V19" s="1328"/>
      <c r="W19" s="1131"/>
    </row>
    <row r="20" spans="1:33" hidden="1">
      <c r="A20" s="1285"/>
      <c r="B20" s="1285"/>
      <c r="C20" s="1285">
        <v>1</v>
      </c>
      <c r="D20" s="849"/>
      <c r="E20" s="851"/>
      <c r="F20" s="851"/>
      <c r="G20" s="851"/>
      <c r="H20" s="851"/>
      <c r="I20" s="853"/>
      <c r="J20" s="845"/>
      <c r="K20" s="848"/>
      <c r="L20" s="562" t="e">
        <f ca="1">mergeValue(A20) &amp;"."&amp; mergeValue(B20)&amp;"."&amp; mergeValue(C20)</f>
        <v>#NAME?</v>
      </c>
      <c r="M20" s="517"/>
      <c r="N20" s="549"/>
      <c r="O20" s="1328"/>
      <c r="P20" s="1328"/>
      <c r="Q20" s="1328"/>
      <c r="R20" s="1328"/>
      <c r="S20" s="1328"/>
      <c r="T20" s="1328"/>
      <c r="U20" s="1328"/>
      <c r="V20" s="1328"/>
      <c r="W20" s="1131"/>
    </row>
    <row r="21" spans="1:33" hidden="1">
      <c r="A21" s="1285"/>
      <c r="B21" s="1285"/>
      <c r="C21" s="1285"/>
      <c r="D21" s="1285">
        <v>1</v>
      </c>
      <c r="E21" s="851"/>
      <c r="F21" s="851"/>
      <c r="G21" s="851"/>
      <c r="H21" s="851"/>
      <c r="I21" s="853"/>
      <c r="J21" s="845"/>
      <c r="K21" s="848"/>
      <c r="L21" s="562" t="e">
        <f ca="1">mergeValue(A21) &amp;"."&amp; mergeValue(B21)&amp;"."&amp; mergeValue(C21)&amp;"."&amp; mergeValue(D21)</f>
        <v>#NAME?</v>
      </c>
      <c r="M21" s="518"/>
      <c r="N21" s="549"/>
      <c r="O21" s="1328"/>
      <c r="P21" s="1328"/>
      <c r="Q21" s="1328"/>
      <c r="R21" s="1328"/>
      <c r="S21" s="1328"/>
      <c r="T21" s="1328"/>
      <c r="U21" s="1328"/>
      <c r="V21" s="1328"/>
      <c r="W21" s="1131"/>
    </row>
    <row r="22" spans="1:33" ht="78.75">
      <c r="A22" s="1285"/>
      <c r="B22" s="1285"/>
      <c r="C22" s="1285"/>
      <c r="D22" s="1285"/>
      <c r="E22" s="1285">
        <v>1</v>
      </c>
      <c r="F22" s="851"/>
      <c r="G22" s="851"/>
      <c r="H22" s="849">
        <v>1</v>
      </c>
      <c r="I22" s="1285">
        <v>1</v>
      </c>
      <c r="J22" s="851"/>
      <c r="K22" s="856"/>
      <c r="L22" s="562" t="e">
        <f ca="1">mergeValue(A22) &amp;"."&amp; mergeValue(B22)&amp;"."&amp; mergeValue(C22)&amp;"."&amp; mergeValue(D22)&amp;"."&amp; mergeValue(E22)</f>
        <v>#NAME?</v>
      </c>
      <c r="M22" s="524" t="s">
        <v>8</v>
      </c>
      <c r="N22" s="550"/>
      <c r="O22" s="1287" t="s">
        <v>3</v>
      </c>
      <c r="P22" s="1287"/>
      <c r="Q22" s="1287"/>
      <c r="R22" s="1287"/>
      <c r="S22" s="1287"/>
      <c r="T22" s="1287"/>
      <c r="U22" s="1287"/>
      <c r="V22" s="1287"/>
      <c r="W22" s="1131" t="s">
        <v>719</v>
      </c>
    </row>
    <row r="23" spans="1:33" ht="33.75">
      <c r="A23" s="1285"/>
      <c r="B23" s="1285"/>
      <c r="C23" s="1285"/>
      <c r="D23" s="1285"/>
      <c r="E23" s="1285"/>
      <c r="F23" s="1285">
        <v>1</v>
      </c>
      <c r="G23" s="849"/>
      <c r="H23" s="849"/>
      <c r="I23" s="1285"/>
      <c r="J23" s="1285">
        <v>1</v>
      </c>
      <c r="K23" s="857"/>
      <c r="L23" s="562" t="e">
        <f ca="1">mergeValue(A23) &amp;"."&amp; mergeValue(B23)&amp;"."&amp; mergeValue(C23)&amp;"."&amp; mergeValue(D23)&amp;"."&amp; mergeValue(E23)&amp;"."&amp; mergeValue(F23)</f>
        <v>#NAME?</v>
      </c>
      <c r="M23" s="525" t="s">
        <v>9</v>
      </c>
      <c r="N23" s="550"/>
      <c r="O23" s="1288" t="s">
        <v>3</v>
      </c>
      <c r="P23" s="1289"/>
      <c r="Q23" s="1289"/>
      <c r="R23" s="1289"/>
      <c r="S23" s="1289"/>
      <c r="T23" s="1289"/>
      <c r="U23" s="1289"/>
      <c r="V23" s="1290"/>
      <c r="W23" s="1131" t="s">
        <v>720</v>
      </c>
      <c r="Y23" s="474" t="e">
        <f ca="1">strCheckUnique(Z23:Z26)</f>
        <v>#NAME?</v>
      </c>
      <c r="AA23" s="474" t="str">
        <f>IF(O23="","",O23 &amp; ":_")</f>
        <v>без дифференциации:_</v>
      </c>
    </row>
    <row r="24" spans="1:33" ht="122.1" customHeight="1">
      <c r="A24" s="1285"/>
      <c r="B24" s="1285"/>
      <c r="C24" s="1285"/>
      <c r="D24" s="1285"/>
      <c r="E24" s="1285"/>
      <c r="F24" s="1285"/>
      <c r="G24" s="849">
        <v>1</v>
      </c>
      <c r="H24" s="849"/>
      <c r="I24" s="1285"/>
      <c r="J24" s="1285"/>
      <c r="K24" s="857">
        <v>1</v>
      </c>
      <c r="L24" s="562" t="e">
        <f ca="1">mergeValue(A24) &amp;"."&amp; mergeValue(B24)&amp;"."&amp; mergeValue(C24)&amp;"."&amp; mergeValue(D24)&amp;"."&amp; mergeValue(E24)&amp;"."&amp; mergeValue(F24)&amp;"."&amp; mergeValue(G24)</f>
        <v>#NAME?</v>
      </c>
      <c r="M24" s="1090" t="s">
        <v>3</v>
      </c>
      <c r="N24" s="555"/>
      <c r="O24" s="1105">
        <v>96.58</v>
      </c>
      <c r="P24" s="532"/>
      <c r="Q24" s="532"/>
      <c r="R24" s="1291" t="s">
        <v>2665</v>
      </c>
      <c r="S24" s="1293" t="s">
        <v>83</v>
      </c>
      <c r="T24" s="1291" t="s">
        <v>2666</v>
      </c>
      <c r="U24" s="1293" t="s">
        <v>84</v>
      </c>
      <c r="V24" s="547"/>
      <c r="W24" s="1303" t="s">
        <v>721</v>
      </c>
      <c r="X24" s="470" t="e">
        <f ca="1">strCheckDate(O25:V25)</f>
        <v>#NAME?</v>
      </c>
      <c r="Y24" s="474"/>
      <c r="Z24" s="474" t="str">
        <f>IF(M24="","",M24 )</f>
        <v>без дифференциации</v>
      </c>
      <c r="AA24" s="474"/>
      <c r="AB24" s="474"/>
      <c r="AC24" s="474"/>
    </row>
    <row r="25" spans="1:33" ht="21" hidden="1">
      <c r="A25" s="1285"/>
      <c r="B25" s="1285"/>
      <c r="C25" s="1285"/>
      <c r="D25" s="1285"/>
      <c r="E25" s="1285"/>
      <c r="F25" s="1285"/>
      <c r="G25" s="849"/>
      <c r="H25" s="849"/>
      <c r="I25" s="1285"/>
      <c r="J25" s="1285"/>
      <c r="K25" s="857"/>
      <c r="L25" s="569"/>
      <c r="M25" s="615"/>
      <c r="N25" s="555"/>
      <c r="O25" s="553"/>
      <c r="P25" s="532"/>
      <c r="Q25" s="553" t="str">
        <f>R24 &amp; "-" &amp; T24</f>
        <v>01.01.2021-31.12.2021</v>
      </c>
      <c r="R25" s="1292"/>
      <c r="S25" s="1293"/>
      <c r="T25" s="1292"/>
      <c r="U25" s="1293"/>
      <c r="V25" s="547"/>
      <c r="W25" s="1304"/>
    </row>
    <row r="26" spans="1:33" s="445" customFormat="1" ht="15" customHeight="1">
      <c r="A26" s="1285"/>
      <c r="B26" s="1285"/>
      <c r="C26" s="1285"/>
      <c r="D26" s="1285"/>
      <c r="E26" s="1285"/>
      <c r="F26" s="1285"/>
      <c r="G26" s="851"/>
      <c r="H26" s="849"/>
      <c r="I26" s="1285"/>
      <c r="J26" s="1285"/>
      <c r="K26" s="856"/>
      <c r="L26" s="508"/>
      <c r="M26" s="527" t="s">
        <v>24</v>
      </c>
      <c r="N26" s="521"/>
      <c r="O26" s="515"/>
      <c r="P26" s="515"/>
      <c r="Q26" s="515"/>
      <c r="R26" s="542"/>
      <c r="S26" s="534"/>
      <c r="T26" s="533"/>
      <c r="U26" s="521"/>
      <c r="V26" s="530"/>
      <c r="W26" s="1305"/>
      <c r="X26" s="471"/>
      <c r="Y26" s="471"/>
      <c r="Z26" s="471"/>
      <c r="AA26" s="471"/>
      <c r="AB26" s="471"/>
      <c r="AC26" s="471"/>
      <c r="AD26" s="471"/>
      <c r="AE26" s="471"/>
      <c r="AF26" s="471"/>
      <c r="AG26" s="471"/>
    </row>
    <row r="27" spans="1:33" s="445" customFormat="1" ht="15" customHeight="1">
      <c r="A27" s="1285"/>
      <c r="B27" s="1285"/>
      <c r="C27" s="1285"/>
      <c r="D27" s="1285"/>
      <c r="E27" s="1285"/>
      <c r="F27" s="851"/>
      <c r="G27" s="851"/>
      <c r="H27" s="849"/>
      <c r="I27" s="1285"/>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5"/>
      <c r="B28" s="1285"/>
      <c r="C28" s="1285"/>
      <c r="D28" s="1285"/>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ht="3" customHeight="1">
      <c r="L29" s="455"/>
      <c r="M29" s="455"/>
      <c r="N29" s="455"/>
      <c r="O29" s="455"/>
      <c r="P29" s="455"/>
      <c r="Q29" s="455"/>
      <c r="R29" s="455"/>
      <c r="S29" s="455"/>
      <c r="T29" s="455"/>
      <c r="U29" s="455"/>
    </row>
    <row r="30" spans="1:33" ht="133.5" customHeight="1">
      <c r="L30" s="1">
        <v>1</v>
      </c>
      <c r="M30" s="1278" t="s">
        <v>722</v>
      </c>
      <c r="N30" s="1278"/>
      <c r="O30" s="1278"/>
      <c r="P30" s="1278"/>
      <c r="Q30" s="1278"/>
      <c r="R30" s="1278"/>
      <c r="S30" s="1278"/>
      <c r="T30" s="1278"/>
      <c r="U30" s="1278"/>
      <c r="V30" s="1278"/>
      <c r="W30" s="1278"/>
    </row>
  </sheetData>
  <sheetProtection algorithmName="SHA-512" hashValue="vNfZN618+MGMDAeeBUDcHB6L0ioVMcvpdnWgZZIIclaROTckZeiz67dNW7stAGkWHORB7IK5AK8dd8X7UeRWYQ==" saltValue="Zrow2J5JoFJyCbN/WZSyzA==" spinCount="100000" sheet="1" objects="1" scenarios="1" formatColumns="0" formatRows="0"/>
  <dataConsolidate leftLabels="1"/>
  <mergeCells count="37">
    <mergeCell ref="T24:T25"/>
    <mergeCell ref="U24:U25"/>
    <mergeCell ref="M30:W30"/>
    <mergeCell ref="W24:W26"/>
    <mergeCell ref="S17:T17"/>
    <mergeCell ref="A18:A28"/>
    <mergeCell ref="O18:V18"/>
    <mergeCell ref="B19:B28"/>
    <mergeCell ref="O19:V19"/>
    <mergeCell ref="C20:C28"/>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2:WWE983068 JH26:JS28 TD26:TO28 ACZ26:ADK28 AMV26:ANG28 AWR26:AXC28 BGN26:BGY28 BQJ26:BQU28 CAF26:CAQ28 CKB26:CKM28 CTX26:CUI28 DDT26:DEE28 DNP26:DOA28 DXL26:DXW28 EHH26:EHS28 ERD26:ERO28 FAZ26:FBK28 FKV26:FLG28 FUR26:FVC28 GEN26:GEY28 GOJ26:GOU28 GYF26:GYQ28 HIB26:HIM28 HRX26:HSI28 IBT26:ICE28 ILP26:IMA28 IVL26:IVW28 JFH26:JFS28 JPD26:JPO28 JYZ26:JZK28 KIV26:KJG28 KSR26:KTC28 LCN26:LCY28 LMJ26:LMU28 LWF26:LWQ28 MGB26:MGM28 MPX26:MQI28 MZT26:NAE28 NJP26:NKA28 NTL26:NTW28 ODH26:ODS28 OND26:ONO28 OWZ26:OXK28 PGV26:PHG28 PQR26:PRC28 QAN26:QAY28 QKJ26:QKU28 QUF26:QUQ28 REB26:REM28 RNX26:ROI28 RXT26:RYE28 SHP26:SIA28 SRL26:SRW28 TBH26:TBS28 TLD26:TLO28 TUZ26:TVK28 UEV26:UFG28 UOR26:UPC28 UYN26:UYY28 VIJ26:VIU28 VSF26:VSQ28 WCB26:WCM28 WLX26:WMI28 WVT26:WWE28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W27:W28 L65558:W65564 L131094:W131100 L196630:W196636 L262166:W262172 L327702:W327708 L393238:W393244 L458774:W458780 L524310:W524316 L589846:W589852 L655382:W655388 L720918:W720924 L786454:W786460 L851990:W851996 L917526:W917532 L983062:W983068 L26:V28"/>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formula1>kind_of_scheme_in</formula1>
    </dataValidation>
    <dataValidation type="textLength" operator="lessThanOrEqual" allowBlank="1" showInputMessage="1" showErrorMessage="1" errorTitle="Ошибка" error="Допускается ввод не более 900 символов!" sqref="WWE983054:WWE983060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4:WMI983060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ADK18:ADK24">
      <formula1>900</formula1>
    </dataValidation>
    <dataValidation type="list" allowBlank="1" showInputMessage="1" errorTitle="Ошибка" error="Выберите значение из списка" prompt="Выберите значение из списка" sqref="WVW983059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0 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0 O65556 JK65556 TG65556 ADC65556 AMY65556 AWU65556 BGQ65556 BQM65556 CAI65556 CKE65556 CUA65556 DDW65556 DNS65556 DXO65556 EHK65556 ERG65556 FBC65556 FKY65556 FUU65556 GEQ65556 GOM65556 GYI65556 HIE65556 HSA65556 IBW65556 ILS65556 IVO65556 JFK65556 JPG65556 JZC65556 KIY65556 KSU65556 LCQ65556 LMM65556 LWI65556 MGE65556 MQA65556 MZW65556 NJS65556 NTO65556 ODK65556 ONG65556 OXC65556 PGY65556 PQU65556 QAQ65556 QKM65556 QUI65556 REE65556 ROA65556 RXW65556 SHS65556 SRO65556 TBK65556 TLG65556 TVC65556 UEY65556 UOU65556 UYQ65556 VIM65556 VSI65556 WCE65556 WMA65556 WVW65556 O131092 JK131092 TG131092 ADC131092 AMY131092 AWU131092 BGQ131092 BQM131092 CAI131092 CKE131092 CUA131092 DDW131092 DNS131092 DXO131092 EHK131092 ERG131092 FBC131092 FKY131092 FUU131092 GEQ131092 GOM131092 GYI131092 HIE131092 HSA131092 IBW131092 ILS131092 IVO131092 JFK131092 JPG131092 JZC131092 KIY131092 KSU131092 LCQ131092 LMM131092 LWI131092 MGE131092 MQA131092 MZW131092 NJS131092 NTO131092 ODK131092 ONG131092 OXC131092 PGY131092 PQU131092 QAQ131092 QKM131092 QUI131092 REE131092 ROA131092 RXW131092 SHS131092 SRO131092 TBK131092 TLG131092 TVC131092 UEY131092 UOU131092 UYQ131092 VIM131092 VSI131092 WCE131092 WMA131092 WVW131092 O196628 JK196628 TG196628 ADC196628 AMY196628 AWU196628 BGQ196628 BQM196628 CAI196628 CKE196628 CUA196628 DDW196628 DNS196628 DXO196628 EHK196628 ERG196628 FBC196628 FKY196628 FUU196628 GEQ196628 GOM196628 GYI196628 HIE196628 HSA196628 IBW196628 ILS196628 IVO196628 JFK196628 JPG196628 JZC196628 KIY196628 KSU196628 LCQ196628 LMM196628 LWI196628 MGE196628 MQA196628 MZW196628 NJS196628 NTO196628 ODK196628 ONG196628 OXC196628 PGY196628 PQU196628 QAQ196628 QKM196628 QUI196628 REE196628 ROA196628 RXW196628 SHS196628 SRO196628 TBK196628 TLG196628 TVC196628 UEY196628 UOU196628 UYQ196628 VIM196628 VSI196628 WCE196628 WMA196628 WVW196628 O262164 JK262164 TG262164 ADC262164 AMY262164 AWU262164 BGQ262164 BQM262164 CAI262164 CKE262164 CUA262164 DDW262164 DNS262164 DXO262164 EHK262164 ERG262164 FBC262164 FKY262164 FUU262164 GEQ262164 GOM262164 GYI262164 HIE262164 HSA262164 IBW262164 ILS262164 IVO262164 JFK262164 JPG262164 JZC262164 KIY262164 KSU262164 LCQ262164 LMM262164 LWI262164 MGE262164 MQA262164 MZW262164 NJS262164 NTO262164 ODK262164 ONG262164 OXC262164 PGY262164 PQU262164 QAQ262164 QKM262164 QUI262164 REE262164 ROA262164 RXW262164 SHS262164 SRO262164 TBK262164 TLG262164 TVC262164 UEY262164 UOU262164 UYQ262164 VIM262164 VSI262164 WCE262164 WMA262164 WVW262164 O327700 JK327700 TG327700 ADC327700 AMY327700 AWU327700 BGQ327700 BQM327700 CAI327700 CKE327700 CUA327700 DDW327700 DNS327700 DXO327700 EHK327700 ERG327700 FBC327700 FKY327700 FUU327700 GEQ327700 GOM327700 GYI327700 HIE327700 HSA327700 IBW327700 ILS327700 IVO327700 JFK327700 JPG327700 JZC327700 KIY327700 KSU327700 LCQ327700 LMM327700 LWI327700 MGE327700 MQA327700 MZW327700 NJS327700 NTO327700 ODK327700 ONG327700 OXC327700 PGY327700 PQU327700 QAQ327700 QKM327700 QUI327700 REE327700 ROA327700 RXW327700 SHS327700 SRO327700 TBK327700 TLG327700 TVC327700 UEY327700 UOU327700 UYQ327700 VIM327700 VSI327700 WCE327700 WMA327700 WVW327700 O393236 JK393236 TG393236 ADC393236 AMY393236 AWU393236 BGQ393236 BQM393236 CAI393236 CKE393236 CUA393236 DDW393236 DNS393236 DXO393236 EHK393236 ERG393236 FBC393236 FKY393236 FUU393236 GEQ393236 GOM393236 GYI393236 HIE393236 HSA393236 IBW393236 ILS393236 IVO393236 JFK393236 JPG393236 JZC393236 KIY393236 KSU393236 LCQ393236 LMM393236 LWI393236 MGE393236 MQA393236 MZW393236 NJS393236 NTO393236 ODK393236 ONG393236 OXC393236 PGY393236 PQU393236 QAQ393236 QKM393236 QUI393236 REE393236 ROA393236 RXW393236 SHS393236 SRO393236 TBK393236 TLG393236 TVC393236 UEY393236 UOU393236 UYQ393236 VIM393236 VSI393236 WCE393236 WMA393236 WVW393236 O458772 JK458772 TG458772 ADC458772 AMY458772 AWU458772 BGQ458772 BQM458772 CAI458772 CKE458772 CUA458772 DDW458772 DNS458772 DXO458772 EHK458772 ERG458772 FBC458772 FKY458772 FUU458772 GEQ458772 GOM458772 GYI458772 HIE458772 HSA458772 IBW458772 ILS458772 IVO458772 JFK458772 JPG458772 JZC458772 KIY458772 KSU458772 LCQ458772 LMM458772 LWI458772 MGE458772 MQA458772 MZW458772 NJS458772 NTO458772 ODK458772 ONG458772 OXC458772 PGY458772 PQU458772 QAQ458772 QKM458772 QUI458772 REE458772 ROA458772 RXW458772 SHS458772 SRO458772 TBK458772 TLG458772 TVC458772 UEY458772 UOU458772 UYQ458772 VIM458772 VSI458772 WCE458772 WMA458772 WVW458772 O524308 JK524308 TG524308 ADC524308 AMY524308 AWU524308 BGQ524308 BQM524308 CAI524308 CKE524308 CUA524308 DDW524308 DNS524308 DXO524308 EHK524308 ERG524308 FBC524308 FKY524308 FUU524308 GEQ524308 GOM524308 GYI524308 HIE524308 HSA524308 IBW524308 ILS524308 IVO524308 JFK524308 JPG524308 JZC524308 KIY524308 KSU524308 LCQ524308 LMM524308 LWI524308 MGE524308 MQA524308 MZW524308 NJS524308 NTO524308 ODK524308 ONG524308 OXC524308 PGY524308 PQU524308 QAQ524308 QKM524308 QUI524308 REE524308 ROA524308 RXW524308 SHS524308 SRO524308 TBK524308 TLG524308 TVC524308 UEY524308 UOU524308 UYQ524308 VIM524308 VSI524308 WCE524308 WMA524308 WVW524308 O589844 JK589844 TG589844 ADC589844 AMY589844 AWU589844 BGQ589844 BQM589844 CAI589844 CKE589844 CUA589844 DDW589844 DNS589844 DXO589844 EHK589844 ERG589844 FBC589844 FKY589844 FUU589844 GEQ589844 GOM589844 GYI589844 HIE589844 HSA589844 IBW589844 ILS589844 IVO589844 JFK589844 JPG589844 JZC589844 KIY589844 KSU589844 LCQ589844 LMM589844 LWI589844 MGE589844 MQA589844 MZW589844 NJS589844 NTO589844 ODK589844 ONG589844 OXC589844 PGY589844 PQU589844 QAQ589844 QKM589844 QUI589844 REE589844 ROA589844 RXW589844 SHS589844 SRO589844 TBK589844 TLG589844 TVC589844 UEY589844 UOU589844 UYQ589844 VIM589844 VSI589844 WCE589844 WMA589844 WVW589844 O655380 JK655380 TG655380 ADC655380 AMY655380 AWU655380 BGQ655380 BQM655380 CAI655380 CKE655380 CUA655380 DDW655380 DNS655380 DXO655380 EHK655380 ERG655380 FBC655380 FKY655380 FUU655380 GEQ655380 GOM655380 GYI655380 HIE655380 HSA655380 IBW655380 ILS655380 IVO655380 JFK655380 JPG655380 JZC655380 KIY655380 KSU655380 LCQ655380 LMM655380 LWI655380 MGE655380 MQA655380 MZW655380 NJS655380 NTO655380 ODK655380 ONG655380 OXC655380 PGY655380 PQU655380 QAQ655380 QKM655380 QUI655380 REE655380 ROA655380 RXW655380 SHS655380 SRO655380 TBK655380 TLG655380 TVC655380 UEY655380 UOU655380 UYQ655380 VIM655380 VSI655380 WCE655380 WMA655380 WVW655380 O720916 JK720916 TG720916 ADC720916 AMY720916 AWU720916 BGQ720916 BQM720916 CAI720916 CKE720916 CUA720916 DDW720916 DNS720916 DXO720916 EHK720916 ERG720916 FBC720916 FKY720916 FUU720916 GEQ720916 GOM720916 GYI720916 HIE720916 HSA720916 IBW720916 ILS720916 IVO720916 JFK720916 JPG720916 JZC720916 KIY720916 KSU720916 LCQ720916 LMM720916 LWI720916 MGE720916 MQA720916 MZW720916 NJS720916 NTO720916 ODK720916 ONG720916 OXC720916 PGY720916 PQU720916 QAQ720916 QKM720916 QUI720916 REE720916 ROA720916 RXW720916 SHS720916 SRO720916 TBK720916 TLG720916 TVC720916 UEY720916 UOU720916 UYQ720916 VIM720916 VSI720916 WCE720916 WMA720916 WVW720916 O786452 JK786452 TG786452 ADC786452 AMY786452 AWU786452 BGQ786452 BQM786452 CAI786452 CKE786452 CUA786452 DDW786452 DNS786452 DXO786452 EHK786452 ERG786452 FBC786452 FKY786452 FUU786452 GEQ786452 GOM786452 GYI786452 HIE786452 HSA786452 IBW786452 ILS786452 IVO786452 JFK786452 JPG786452 JZC786452 KIY786452 KSU786452 LCQ786452 LMM786452 LWI786452 MGE786452 MQA786452 MZW786452 NJS786452 NTO786452 ODK786452 ONG786452 OXC786452 PGY786452 PQU786452 QAQ786452 QKM786452 QUI786452 REE786452 ROA786452 RXW786452 SHS786452 SRO786452 TBK786452 TLG786452 TVC786452 UEY786452 UOU786452 UYQ786452 VIM786452 VSI786452 WCE786452 WMA786452 WVW786452 O851988 JK851988 TG851988 ADC851988 AMY851988 AWU851988 BGQ851988 BQM851988 CAI851988 CKE851988 CUA851988 DDW851988 DNS851988 DXO851988 EHK851988 ERG851988 FBC851988 FKY851988 FUU851988 GEQ851988 GOM851988 GYI851988 HIE851988 HSA851988 IBW851988 ILS851988 IVO851988 JFK851988 JPG851988 JZC851988 KIY851988 KSU851988 LCQ851988 LMM851988 LWI851988 MGE851988 MQA851988 MZW851988 NJS851988 NTO851988 ODK851988 ONG851988 OXC851988 PGY851988 PQU851988 QAQ851988 QKM851988 QUI851988 REE851988 ROA851988 RXW851988 SHS851988 SRO851988 TBK851988 TLG851988 TVC851988 UEY851988 UOU851988 UYQ851988 VIM851988 VSI851988 WCE851988 WMA851988 WVW851988 O917524 JK917524 TG917524 ADC917524 AMY917524 AWU917524 BGQ917524 BQM917524 CAI917524 CKE917524 CUA917524 DDW917524 DNS917524 DXO917524 EHK917524 ERG917524 FBC917524 FKY917524 FUU917524 GEQ917524 GOM917524 GYI917524 HIE917524 HSA917524 IBW917524 ILS917524 IVO917524 JFK917524 JPG917524 JZC917524 KIY917524 KSU917524 LCQ917524 LMM917524 LWI917524 MGE917524 MQA917524 MZW917524 NJS917524 NTO917524 ODK917524 ONG917524 OXC917524 PGY917524 PQU917524 QAQ917524 QKM917524 QUI917524 REE917524 ROA917524 RXW917524 SHS917524 SRO917524 TBK917524 TLG917524 TVC917524 UEY917524 UOU917524 UYQ917524 VIM917524 VSI917524 WCE917524 WMA917524 WVW917524 O983060 JK983060 TG983060 ADC983060 AMY983060 AWU983060 BGQ983060 BQM983060 CAI983060 CKE983060 CUA983060 DDW983060 DNS983060 DXO983060 EHK983060 ERG983060 FBC983060 FKY983060 FUU983060 GEQ983060 GOM983060 GYI983060 HIE983060 HSA983060 IBW983060 ILS983060 IVO983060 JFK983060 JPG983060 JZC983060 KIY983060 KSU983060 LCQ983060 LMM983060 LWI983060 MGE983060 MQA983060 MZW983060 NJS983060 NTO983060 ODK983060 ONG983060 OXC983060 PGY983060 PQU983060 QAQ983060 QKM983060 QUI983060 REE983060 ROA983060 RXW983060 SHS983060 SRO983060 TBK983060 TLG983060 TVC983060 UEY983060 UOU983060 UYQ983060 VIM983060 VSI983060 WCE983060 WMA983060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JN65556:JN65557 TJ65556:TJ65557 ADF65556:ADF65557 ANB65556:ANB65557 AWX65556:AWX65557 BGT65556:BGT65557 BQP65556:BQP65557 CAL65556:CAL65557 CKH65556:CKH65557 CUD65556:CUD65557 DDZ65556:DDZ65557 DNV65556:DNV65557 DXR65556:DXR65557 EHN65556:EHN65557 ERJ65556:ERJ65557 FBF65556:FBF65557 FLB65556:FLB65557 FUX65556:FUX65557 GET65556:GET65557 GOP65556:GOP65557 GYL65556:GYL65557 HIH65556:HIH65557 HSD65556:HSD65557 IBZ65556:IBZ65557 ILV65556:ILV65557 IVR65556:IVR65557 JFN65556:JFN65557 JPJ65556:JPJ65557 JZF65556:JZF65557 KJB65556:KJB65557 KSX65556:KSX65557 LCT65556:LCT65557 LMP65556:LMP65557 LWL65556:LWL65557 MGH65556:MGH65557 MQD65556:MQD65557 MZZ65556:MZZ65557 NJV65556:NJV65557 NTR65556:NTR65557 ODN65556:ODN65557 ONJ65556:ONJ65557 OXF65556:OXF65557 PHB65556:PHB65557 PQX65556:PQX65557 QAT65556:QAT65557 QKP65556:QKP65557 QUL65556:QUL65557 REH65556:REH65557 ROD65556:ROD65557 RXZ65556:RXZ65557 SHV65556:SHV65557 SRR65556:SRR65557 TBN65556:TBN65557 TLJ65556:TLJ65557 TVF65556:TVF65557 UFB65556:UFB65557 UOX65556:UOX65557 UYT65556:UYT65557 VIP65556:VIP65557 VSL65556:VSL65557 WCH65556:WCH65557 WMD65556:WMD65557 WVZ65556:WVZ65557 R131092:R131093 JN131092:JN131093 TJ131092:TJ131093 ADF131092:ADF131093 ANB131092:ANB131093 AWX131092:AWX131093 BGT131092:BGT131093 BQP131092:BQP131093 CAL131092:CAL131093 CKH131092:CKH131093 CUD131092:CUD131093 DDZ131092:DDZ131093 DNV131092:DNV131093 DXR131092:DXR131093 EHN131092:EHN131093 ERJ131092:ERJ131093 FBF131092:FBF131093 FLB131092:FLB131093 FUX131092:FUX131093 GET131092:GET131093 GOP131092:GOP131093 GYL131092:GYL131093 HIH131092:HIH131093 HSD131092:HSD131093 IBZ131092:IBZ131093 ILV131092:ILV131093 IVR131092:IVR131093 JFN131092:JFN131093 JPJ131092:JPJ131093 JZF131092:JZF131093 KJB131092:KJB131093 KSX131092:KSX131093 LCT131092:LCT131093 LMP131092:LMP131093 LWL131092:LWL131093 MGH131092:MGH131093 MQD131092:MQD131093 MZZ131092:MZZ131093 NJV131092:NJV131093 NTR131092:NTR131093 ODN131092:ODN131093 ONJ131092:ONJ131093 OXF131092:OXF131093 PHB131092:PHB131093 PQX131092:PQX131093 QAT131092:QAT131093 QKP131092:QKP131093 QUL131092:QUL131093 REH131092:REH131093 ROD131092:ROD131093 RXZ131092:RXZ131093 SHV131092:SHV131093 SRR131092:SRR131093 TBN131092:TBN131093 TLJ131092:TLJ131093 TVF131092:TVF131093 UFB131092:UFB131093 UOX131092:UOX131093 UYT131092:UYT131093 VIP131092:VIP131093 VSL131092:VSL131093 WCH131092:WCH131093 WMD131092:WMD131093 WVZ131092:WVZ131093 R196628:R196629 JN196628:JN196629 TJ196628:TJ196629 ADF196628:ADF196629 ANB196628:ANB196629 AWX196628:AWX196629 BGT196628:BGT196629 BQP196628:BQP196629 CAL196628:CAL196629 CKH196628:CKH196629 CUD196628:CUD196629 DDZ196628:DDZ196629 DNV196628:DNV196629 DXR196628:DXR196629 EHN196628:EHN196629 ERJ196628:ERJ196629 FBF196628:FBF196629 FLB196628:FLB196629 FUX196628:FUX196629 GET196628:GET196629 GOP196628:GOP196629 GYL196628:GYL196629 HIH196628:HIH196629 HSD196628:HSD196629 IBZ196628:IBZ196629 ILV196628:ILV196629 IVR196628:IVR196629 JFN196628:JFN196629 JPJ196628:JPJ196629 JZF196628:JZF196629 KJB196628:KJB196629 KSX196628:KSX196629 LCT196628:LCT196629 LMP196628:LMP196629 LWL196628:LWL196629 MGH196628:MGH196629 MQD196628:MQD196629 MZZ196628:MZZ196629 NJV196628:NJV196629 NTR196628:NTR196629 ODN196628:ODN196629 ONJ196628:ONJ196629 OXF196628:OXF196629 PHB196628:PHB196629 PQX196628:PQX196629 QAT196628:QAT196629 QKP196628:QKP196629 QUL196628:QUL196629 REH196628:REH196629 ROD196628:ROD196629 RXZ196628:RXZ196629 SHV196628:SHV196629 SRR196628:SRR196629 TBN196628:TBN196629 TLJ196628:TLJ196629 TVF196628:TVF196629 UFB196628:UFB196629 UOX196628:UOX196629 UYT196628:UYT196629 VIP196628:VIP196629 VSL196628:VSL196629 WCH196628:WCH196629 WMD196628:WMD196629 WVZ196628:WVZ196629 R262164:R262165 JN262164:JN262165 TJ262164:TJ262165 ADF262164:ADF262165 ANB262164:ANB262165 AWX262164:AWX262165 BGT262164:BGT262165 BQP262164:BQP262165 CAL262164:CAL262165 CKH262164:CKH262165 CUD262164:CUD262165 DDZ262164:DDZ262165 DNV262164:DNV262165 DXR262164:DXR262165 EHN262164:EHN262165 ERJ262164:ERJ262165 FBF262164:FBF262165 FLB262164:FLB262165 FUX262164:FUX262165 GET262164:GET262165 GOP262164:GOP262165 GYL262164:GYL262165 HIH262164:HIH262165 HSD262164:HSD262165 IBZ262164:IBZ262165 ILV262164:ILV262165 IVR262164:IVR262165 JFN262164:JFN262165 JPJ262164:JPJ262165 JZF262164:JZF262165 KJB262164:KJB262165 KSX262164:KSX262165 LCT262164:LCT262165 LMP262164:LMP262165 LWL262164:LWL262165 MGH262164:MGH262165 MQD262164:MQD262165 MZZ262164:MZZ262165 NJV262164:NJV262165 NTR262164:NTR262165 ODN262164:ODN262165 ONJ262164:ONJ262165 OXF262164:OXF262165 PHB262164:PHB262165 PQX262164:PQX262165 QAT262164:QAT262165 QKP262164:QKP262165 QUL262164:QUL262165 REH262164:REH262165 ROD262164:ROD262165 RXZ262164:RXZ262165 SHV262164:SHV262165 SRR262164:SRR262165 TBN262164:TBN262165 TLJ262164:TLJ262165 TVF262164:TVF262165 UFB262164:UFB262165 UOX262164:UOX262165 UYT262164:UYT262165 VIP262164:VIP262165 VSL262164:VSL262165 WCH262164:WCH262165 WMD262164:WMD262165 WVZ262164:WVZ262165 R327700:R327701 JN327700:JN327701 TJ327700:TJ327701 ADF327700:ADF327701 ANB327700:ANB327701 AWX327700:AWX327701 BGT327700:BGT327701 BQP327700:BQP327701 CAL327700:CAL327701 CKH327700:CKH327701 CUD327700:CUD327701 DDZ327700:DDZ327701 DNV327700:DNV327701 DXR327700:DXR327701 EHN327700:EHN327701 ERJ327700:ERJ327701 FBF327700:FBF327701 FLB327700:FLB327701 FUX327700:FUX327701 GET327700:GET327701 GOP327700:GOP327701 GYL327700:GYL327701 HIH327700:HIH327701 HSD327700:HSD327701 IBZ327700:IBZ327701 ILV327700:ILV327701 IVR327700:IVR327701 JFN327700:JFN327701 JPJ327700:JPJ327701 JZF327700:JZF327701 KJB327700:KJB327701 KSX327700:KSX327701 LCT327700:LCT327701 LMP327700:LMP327701 LWL327700:LWL327701 MGH327700:MGH327701 MQD327700:MQD327701 MZZ327700:MZZ327701 NJV327700:NJV327701 NTR327700:NTR327701 ODN327700:ODN327701 ONJ327700:ONJ327701 OXF327700:OXF327701 PHB327700:PHB327701 PQX327700:PQX327701 QAT327700:QAT327701 QKP327700:QKP327701 QUL327700:QUL327701 REH327700:REH327701 ROD327700:ROD327701 RXZ327700:RXZ327701 SHV327700:SHV327701 SRR327700:SRR327701 TBN327700:TBN327701 TLJ327700:TLJ327701 TVF327700:TVF327701 UFB327700:UFB327701 UOX327700:UOX327701 UYT327700:UYT327701 VIP327700:VIP327701 VSL327700:VSL327701 WCH327700:WCH327701 WMD327700:WMD327701 WVZ327700:WVZ327701 R393236:R393237 JN393236:JN393237 TJ393236:TJ393237 ADF393236:ADF393237 ANB393236:ANB393237 AWX393236:AWX393237 BGT393236:BGT393237 BQP393236:BQP393237 CAL393236:CAL393237 CKH393236:CKH393237 CUD393236:CUD393237 DDZ393236:DDZ393237 DNV393236:DNV393237 DXR393236:DXR393237 EHN393236:EHN393237 ERJ393236:ERJ393237 FBF393236:FBF393237 FLB393236:FLB393237 FUX393236:FUX393237 GET393236:GET393237 GOP393236:GOP393237 GYL393236:GYL393237 HIH393236:HIH393237 HSD393236:HSD393237 IBZ393236:IBZ393237 ILV393236:ILV393237 IVR393236:IVR393237 JFN393236:JFN393237 JPJ393236:JPJ393237 JZF393236:JZF393237 KJB393236:KJB393237 KSX393236:KSX393237 LCT393236:LCT393237 LMP393236:LMP393237 LWL393236:LWL393237 MGH393236:MGH393237 MQD393236:MQD393237 MZZ393236:MZZ393237 NJV393236:NJV393237 NTR393236:NTR393237 ODN393236:ODN393237 ONJ393236:ONJ393237 OXF393236:OXF393237 PHB393236:PHB393237 PQX393236:PQX393237 QAT393236:QAT393237 QKP393236:QKP393237 QUL393236:QUL393237 REH393236:REH393237 ROD393236:ROD393237 RXZ393236:RXZ393237 SHV393236:SHV393237 SRR393236:SRR393237 TBN393236:TBN393237 TLJ393236:TLJ393237 TVF393236:TVF393237 UFB393236:UFB393237 UOX393236:UOX393237 UYT393236:UYT393237 VIP393236:VIP393237 VSL393236:VSL393237 WCH393236:WCH393237 WMD393236:WMD393237 WVZ393236:WVZ393237 R458772:R458773 JN458772:JN458773 TJ458772:TJ458773 ADF458772:ADF458773 ANB458772:ANB458773 AWX458772:AWX458773 BGT458772:BGT458773 BQP458772:BQP458773 CAL458772:CAL458773 CKH458772:CKH458773 CUD458772:CUD458773 DDZ458772:DDZ458773 DNV458772:DNV458773 DXR458772:DXR458773 EHN458772:EHN458773 ERJ458772:ERJ458773 FBF458772:FBF458773 FLB458772:FLB458773 FUX458772:FUX458773 GET458772:GET458773 GOP458772:GOP458773 GYL458772:GYL458773 HIH458772:HIH458773 HSD458772:HSD458773 IBZ458772:IBZ458773 ILV458772:ILV458773 IVR458772:IVR458773 JFN458772:JFN458773 JPJ458772:JPJ458773 JZF458772:JZF458773 KJB458772:KJB458773 KSX458772:KSX458773 LCT458772:LCT458773 LMP458772:LMP458773 LWL458772:LWL458773 MGH458772:MGH458773 MQD458772:MQD458773 MZZ458772:MZZ458773 NJV458772:NJV458773 NTR458772:NTR458773 ODN458772:ODN458773 ONJ458772:ONJ458773 OXF458772:OXF458773 PHB458772:PHB458773 PQX458772:PQX458773 QAT458772:QAT458773 QKP458772:QKP458773 QUL458772:QUL458773 REH458772:REH458773 ROD458772:ROD458773 RXZ458772:RXZ458773 SHV458772:SHV458773 SRR458772:SRR458773 TBN458772:TBN458773 TLJ458772:TLJ458773 TVF458772:TVF458773 UFB458772:UFB458773 UOX458772:UOX458773 UYT458772:UYT458773 VIP458772:VIP458773 VSL458772:VSL458773 WCH458772:WCH458773 WMD458772:WMD458773 WVZ458772:WVZ458773 R524308:R524309 JN524308:JN524309 TJ524308:TJ524309 ADF524308:ADF524309 ANB524308:ANB524309 AWX524308:AWX524309 BGT524308:BGT524309 BQP524308:BQP524309 CAL524308:CAL524309 CKH524308:CKH524309 CUD524308:CUD524309 DDZ524308:DDZ524309 DNV524308:DNV524309 DXR524308:DXR524309 EHN524308:EHN524309 ERJ524308:ERJ524309 FBF524308:FBF524309 FLB524308:FLB524309 FUX524308:FUX524309 GET524308:GET524309 GOP524308:GOP524309 GYL524308:GYL524309 HIH524308:HIH524309 HSD524308:HSD524309 IBZ524308:IBZ524309 ILV524308:ILV524309 IVR524308:IVR524309 JFN524308:JFN524309 JPJ524308:JPJ524309 JZF524308:JZF524309 KJB524308:KJB524309 KSX524308:KSX524309 LCT524308:LCT524309 LMP524308:LMP524309 LWL524308:LWL524309 MGH524308:MGH524309 MQD524308:MQD524309 MZZ524308:MZZ524309 NJV524308:NJV524309 NTR524308:NTR524309 ODN524308:ODN524309 ONJ524308:ONJ524309 OXF524308:OXF524309 PHB524308:PHB524309 PQX524308:PQX524309 QAT524308:QAT524309 QKP524308:QKP524309 QUL524308:QUL524309 REH524308:REH524309 ROD524308:ROD524309 RXZ524308:RXZ524309 SHV524308:SHV524309 SRR524308:SRR524309 TBN524308:TBN524309 TLJ524308:TLJ524309 TVF524308:TVF524309 UFB524308:UFB524309 UOX524308:UOX524309 UYT524308:UYT524309 VIP524308:VIP524309 VSL524308:VSL524309 WCH524308:WCH524309 WMD524308:WMD524309 WVZ524308:WVZ524309 R589844:R589845 JN589844:JN589845 TJ589844:TJ589845 ADF589844:ADF589845 ANB589844:ANB589845 AWX589844:AWX589845 BGT589844:BGT589845 BQP589844:BQP589845 CAL589844:CAL589845 CKH589844:CKH589845 CUD589844:CUD589845 DDZ589844:DDZ589845 DNV589844:DNV589845 DXR589844:DXR589845 EHN589844:EHN589845 ERJ589844:ERJ589845 FBF589844:FBF589845 FLB589844:FLB589845 FUX589844:FUX589845 GET589844:GET589845 GOP589844:GOP589845 GYL589844:GYL589845 HIH589844:HIH589845 HSD589844:HSD589845 IBZ589844:IBZ589845 ILV589844:ILV589845 IVR589844:IVR589845 JFN589844:JFN589845 JPJ589844:JPJ589845 JZF589844:JZF589845 KJB589844:KJB589845 KSX589844:KSX589845 LCT589844:LCT589845 LMP589844:LMP589845 LWL589844:LWL589845 MGH589844:MGH589845 MQD589844:MQD589845 MZZ589844:MZZ589845 NJV589844:NJV589845 NTR589844:NTR589845 ODN589844:ODN589845 ONJ589844:ONJ589845 OXF589844:OXF589845 PHB589844:PHB589845 PQX589844:PQX589845 QAT589844:QAT589845 QKP589844:QKP589845 QUL589844:QUL589845 REH589844:REH589845 ROD589844:ROD589845 RXZ589844:RXZ589845 SHV589844:SHV589845 SRR589844:SRR589845 TBN589844:TBN589845 TLJ589844:TLJ589845 TVF589844:TVF589845 UFB589844:UFB589845 UOX589844:UOX589845 UYT589844:UYT589845 VIP589844:VIP589845 VSL589844:VSL589845 WCH589844:WCH589845 WMD589844:WMD589845 WVZ589844:WVZ589845 R655380:R655381 JN655380:JN655381 TJ655380:TJ655381 ADF655380:ADF655381 ANB655380:ANB655381 AWX655380:AWX655381 BGT655380:BGT655381 BQP655380:BQP655381 CAL655380:CAL655381 CKH655380:CKH655381 CUD655380:CUD655381 DDZ655380:DDZ655381 DNV655380:DNV655381 DXR655380:DXR655381 EHN655380:EHN655381 ERJ655380:ERJ655381 FBF655380:FBF655381 FLB655380:FLB655381 FUX655380:FUX655381 GET655380:GET655381 GOP655380:GOP655381 GYL655380:GYL655381 HIH655380:HIH655381 HSD655380:HSD655381 IBZ655380:IBZ655381 ILV655380:ILV655381 IVR655380:IVR655381 JFN655380:JFN655381 JPJ655380:JPJ655381 JZF655380:JZF655381 KJB655380:KJB655381 KSX655380:KSX655381 LCT655380:LCT655381 LMP655380:LMP655381 LWL655380:LWL655381 MGH655380:MGH655381 MQD655380:MQD655381 MZZ655380:MZZ655381 NJV655380:NJV655381 NTR655380:NTR655381 ODN655380:ODN655381 ONJ655380:ONJ655381 OXF655380:OXF655381 PHB655380:PHB655381 PQX655380:PQX655381 QAT655380:QAT655381 QKP655380:QKP655381 QUL655380:QUL655381 REH655380:REH655381 ROD655380:ROD655381 RXZ655380:RXZ655381 SHV655380:SHV655381 SRR655380:SRR655381 TBN655380:TBN655381 TLJ655380:TLJ655381 TVF655380:TVF655381 UFB655380:UFB655381 UOX655380:UOX655381 UYT655380:UYT655381 VIP655380:VIP655381 VSL655380:VSL655381 WCH655380:WCH655381 WMD655380:WMD655381 WVZ655380:WVZ655381 R720916:R720917 JN720916:JN720917 TJ720916:TJ720917 ADF720916:ADF720917 ANB720916:ANB720917 AWX720916:AWX720917 BGT720916:BGT720917 BQP720916:BQP720917 CAL720916:CAL720917 CKH720916:CKH720917 CUD720916:CUD720917 DDZ720916:DDZ720917 DNV720916:DNV720917 DXR720916:DXR720917 EHN720916:EHN720917 ERJ720916:ERJ720917 FBF720916:FBF720917 FLB720916:FLB720917 FUX720916:FUX720917 GET720916:GET720917 GOP720916:GOP720917 GYL720916:GYL720917 HIH720916:HIH720917 HSD720916:HSD720917 IBZ720916:IBZ720917 ILV720916:ILV720917 IVR720916:IVR720917 JFN720916:JFN720917 JPJ720916:JPJ720917 JZF720916:JZF720917 KJB720916:KJB720917 KSX720916:KSX720917 LCT720916:LCT720917 LMP720916:LMP720917 LWL720916:LWL720917 MGH720916:MGH720917 MQD720916:MQD720917 MZZ720916:MZZ720917 NJV720916:NJV720917 NTR720916:NTR720917 ODN720916:ODN720917 ONJ720916:ONJ720917 OXF720916:OXF720917 PHB720916:PHB720917 PQX720916:PQX720917 QAT720916:QAT720917 QKP720916:QKP720917 QUL720916:QUL720917 REH720916:REH720917 ROD720916:ROD720917 RXZ720916:RXZ720917 SHV720916:SHV720917 SRR720916:SRR720917 TBN720916:TBN720917 TLJ720916:TLJ720917 TVF720916:TVF720917 UFB720916:UFB720917 UOX720916:UOX720917 UYT720916:UYT720917 VIP720916:VIP720917 VSL720916:VSL720917 WCH720916:WCH720917 WMD720916:WMD720917 WVZ720916:WVZ720917 R786452:R786453 JN786452:JN786453 TJ786452:TJ786453 ADF786452:ADF786453 ANB786452:ANB786453 AWX786452:AWX786453 BGT786452:BGT786453 BQP786452:BQP786453 CAL786452:CAL786453 CKH786452:CKH786453 CUD786452:CUD786453 DDZ786452:DDZ786453 DNV786452:DNV786453 DXR786452:DXR786453 EHN786452:EHN786453 ERJ786452:ERJ786453 FBF786452:FBF786453 FLB786452:FLB786453 FUX786452:FUX786453 GET786452:GET786453 GOP786452:GOP786453 GYL786452:GYL786453 HIH786452:HIH786453 HSD786452:HSD786453 IBZ786452:IBZ786453 ILV786452:ILV786453 IVR786452:IVR786453 JFN786452:JFN786453 JPJ786452:JPJ786453 JZF786452:JZF786453 KJB786452:KJB786453 KSX786452:KSX786453 LCT786452:LCT786453 LMP786452:LMP786453 LWL786452:LWL786453 MGH786452:MGH786453 MQD786452:MQD786453 MZZ786452:MZZ786453 NJV786452:NJV786453 NTR786452:NTR786453 ODN786452:ODN786453 ONJ786452:ONJ786453 OXF786452:OXF786453 PHB786452:PHB786453 PQX786452:PQX786453 QAT786452:QAT786453 QKP786452:QKP786453 QUL786452:QUL786453 REH786452:REH786453 ROD786452:ROD786453 RXZ786452:RXZ786453 SHV786452:SHV786453 SRR786452:SRR786453 TBN786452:TBN786453 TLJ786452:TLJ786453 TVF786452:TVF786453 UFB786452:UFB786453 UOX786452:UOX786453 UYT786452:UYT786453 VIP786452:VIP786453 VSL786452:VSL786453 WCH786452:WCH786453 WMD786452:WMD786453 WVZ786452:WVZ786453 R851988:R851989 JN851988:JN851989 TJ851988:TJ851989 ADF851988:ADF851989 ANB851988:ANB851989 AWX851988:AWX851989 BGT851988:BGT851989 BQP851988:BQP851989 CAL851988:CAL851989 CKH851988:CKH851989 CUD851988:CUD851989 DDZ851988:DDZ851989 DNV851988:DNV851989 DXR851988:DXR851989 EHN851988:EHN851989 ERJ851988:ERJ851989 FBF851988:FBF851989 FLB851988:FLB851989 FUX851988:FUX851989 GET851988:GET851989 GOP851988:GOP851989 GYL851988:GYL851989 HIH851988:HIH851989 HSD851988:HSD851989 IBZ851988:IBZ851989 ILV851988:ILV851989 IVR851988:IVR851989 JFN851988:JFN851989 JPJ851988:JPJ851989 JZF851988:JZF851989 KJB851988:KJB851989 KSX851988:KSX851989 LCT851988:LCT851989 LMP851988:LMP851989 LWL851988:LWL851989 MGH851988:MGH851989 MQD851988:MQD851989 MZZ851988:MZZ851989 NJV851988:NJV851989 NTR851988:NTR851989 ODN851988:ODN851989 ONJ851988:ONJ851989 OXF851988:OXF851989 PHB851988:PHB851989 PQX851988:PQX851989 QAT851988:QAT851989 QKP851988:QKP851989 QUL851988:QUL851989 REH851988:REH851989 ROD851988:ROD851989 RXZ851988:RXZ851989 SHV851988:SHV851989 SRR851988:SRR851989 TBN851988:TBN851989 TLJ851988:TLJ851989 TVF851988:TVF851989 UFB851988:UFB851989 UOX851988:UOX851989 UYT851988:UYT851989 VIP851988:VIP851989 VSL851988:VSL851989 WCH851988:WCH851989 WMD851988:WMD851989 WVZ851988:WVZ851989 R917524:R917525 JN917524:JN917525 TJ917524:TJ917525 ADF917524:ADF917525 ANB917524:ANB917525 AWX917524:AWX917525 BGT917524:BGT917525 BQP917524:BQP917525 CAL917524:CAL917525 CKH917524:CKH917525 CUD917524:CUD917525 DDZ917524:DDZ917525 DNV917524:DNV917525 DXR917524:DXR917525 EHN917524:EHN917525 ERJ917524:ERJ917525 FBF917524:FBF917525 FLB917524:FLB917525 FUX917524:FUX917525 GET917524:GET917525 GOP917524:GOP917525 GYL917524:GYL917525 HIH917524:HIH917525 HSD917524:HSD917525 IBZ917524:IBZ917525 ILV917524:ILV917525 IVR917524:IVR917525 JFN917524:JFN917525 JPJ917524:JPJ917525 JZF917524:JZF917525 KJB917524:KJB917525 KSX917524:KSX917525 LCT917524:LCT917525 LMP917524:LMP917525 LWL917524:LWL917525 MGH917524:MGH917525 MQD917524:MQD917525 MZZ917524:MZZ917525 NJV917524:NJV917525 NTR917524:NTR917525 ODN917524:ODN917525 ONJ917524:ONJ917525 OXF917524:OXF917525 PHB917524:PHB917525 PQX917524:PQX917525 QAT917524:QAT917525 QKP917524:QKP917525 QUL917524:QUL917525 REH917524:REH917525 ROD917524:ROD917525 RXZ917524:RXZ917525 SHV917524:SHV917525 SRR917524:SRR917525 TBN917524:TBN917525 TLJ917524:TLJ917525 TVF917524:TVF917525 UFB917524:UFB917525 UOX917524:UOX917525 UYT917524:UYT917525 VIP917524:VIP917525 VSL917524:VSL917525 WCH917524:WCH917525 WMD917524:WMD917525 WVZ917524:WVZ917525 R983060:R983061 JN983060:JN983061 TJ983060:TJ983061 ADF983060:ADF983061 ANB983060:ANB983061 AWX983060:AWX983061 BGT983060:BGT983061 BQP983060:BQP983061 CAL983060:CAL983061 CKH983060:CKH983061 CUD983060:CUD983061 DDZ983060:DDZ983061 DNV983060:DNV983061 DXR983060:DXR983061 EHN983060:EHN983061 ERJ983060:ERJ983061 FBF983060:FBF983061 FLB983060:FLB983061 FUX983060:FUX983061 GET983060:GET983061 GOP983060:GOP983061 GYL983060:GYL983061 HIH983060:HIH983061 HSD983060:HSD983061 IBZ983060:IBZ983061 ILV983060:ILV983061 IVR983060:IVR983061 JFN983060:JFN983061 JPJ983060:JPJ983061 JZF983060:JZF983061 KJB983060:KJB983061 KSX983060:KSX983061 LCT983060:LCT983061 LMP983060:LMP983061 LWL983060:LWL983061 MGH983060:MGH983061 MQD983060:MQD983061 MZZ983060:MZZ983061 NJV983060:NJV983061 NTR983060:NTR983061 ODN983060:ODN983061 ONJ983060:ONJ983061 OXF983060:OXF983061 PHB983060:PHB983061 PQX983060:PQX983061 QAT983060:QAT983061 QKP983060:QKP983061 QUL983060:QUL983061 REH983060:REH983061 ROD983060:ROD983061 RXZ983060:RXZ983061 SHV983060:SHV983061 SRR983060:SRR983061 TBN983060:TBN983061 TLJ983060:TLJ983061 TVF983060:TVF983061 UFB983060:UFB983061 UOX983060:UOX983061 UYT983060:UYT983061 VIP983060:VIP983061 VSL983060:VSL983061 WCH983060:WCH983061 WMD983060:WMD983061 WVZ983060:WVZ983061 WWB983060:WWB983061 T65556:T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T131092:T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T196628:T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T262164:T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T327700:T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T393236:T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T458772:T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T524308:T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T589844:T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T655380:T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T720916:T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T786452:T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T851988:T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T917524:T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T983060:T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56:S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S131092:S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S196628:S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S262164:S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S327700:S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S393236:S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S458772:S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S524308:S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S589844:S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S655380:S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S720916:S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S786452:S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S851988:S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S917524:S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S983060:S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U196628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4 U327700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393236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458772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524308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589844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655380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720916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786452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851988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917524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983060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U65556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131092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WWC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9" t="s">
        <v>470</v>
      </c>
      <c r="G2" s="1280"/>
      <c r="H2" s="1281"/>
      <c r="I2" s="609"/>
    </row>
    <row r="3" spans="1:20" ht="3" customHeight="1"/>
    <row r="4" spans="1:20" s="539" customFormat="1" ht="11.25">
      <c r="A4" s="559"/>
      <c r="B4" s="559"/>
      <c r="C4" s="559"/>
      <c r="D4" s="559"/>
      <c r="F4" s="1240" t="s">
        <v>445</v>
      </c>
      <c r="G4" s="1240"/>
      <c r="H4" s="1240"/>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08.05.2020</v>
      </c>
      <c r="I7" s="550" t="s">
        <v>472</v>
      </c>
      <c r="J7" s="584"/>
      <c r="K7" s="559"/>
      <c r="L7" s="559"/>
      <c r="M7" s="559"/>
      <c r="N7" s="559"/>
      <c r="O7" s="559"/>
      <c r="P7" s="559"/>
      <c r="Q7" s="559"/>
      <c r="R7" s="559"/>
      <c r="S7" s="559"/>
      <c r="T7" s="559"/>
    </row>
    <row r="8" spans="1:20" s="539" customFormat="1" ht="45">
      <c r="A8" s="1283">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3"/>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3"/>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3"/>
      <c r="B12" s="1283"/>
      <c r="C12" s="1283">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3"/>
      <c r="B13" s="1283"/>
      <c r="C13" s="1283"/>
      <c r="D13" s="592">
        <v>1</v>
      </c>
      <c r="F13" s="585" t="e">
        <f ca="1">"4."&amp;mergeValue(A13) &amp;"."&amp;mergeValue(B13)&amp;"."&amp;mergeValue(C13)&amp;"."&amp;mergeValue(D13)</f>
        <v>#NAME?</v>
      </c>
      <c r="G13" s="602" t="s">
        <v>477</v>
      </c>
      <c r="H13" s="573"/>
      <c r="I13" s="1284" t="s">
        <v>569</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284"/>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571</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6" t="e">
        <f ca="1">"Код отчёта: " &amp; GetCode()</f>
        <v>#NAME?</v>
      </c>
      <c r="C2" s="1216"/>
      <c r="D2" s="1216"/>
      <c r="E2" s="1216"/>
      <c r="F2" s="1216"/>
      <c r="G2" s="1216"/>
      <c r="Q2" s="223"/>
      <c r="R2" s="223"/>
      <c r="S2" s="223"/>
      <c r="T2" s="223"/>
      <c r="U2" s="223"/>
      <c r="V2" s="223"/>
      <c r="W2" s="223"/>
    </row>
    <row r="3" spans="1:27" ht="18" customHeight="1">
      <c r="B3" s="1217" t="e">
        <f ca="1">"Версия " &amp; GetVersion()</f>
        <v>#NAME?</v>
      </c>
      <c r="C3" s="1217"/>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20" t="s">
        <v>676</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8" t="s">
        <v>567</v>
      </c>
      <c r="F7" s="1218"/>
      <c r="G7" s="1218"/>
      <c r="H7" s="1218"/>
      <c r="I7" s="1218"/>
      <c r="J7" s="1218"/>
      <c r="K7" s="1218"/>
      <c r="L7" s="1218"/>
      <c r="M7" s="1218"/>
      <c r="N7" s="1218"/>
      <c r="O7" s="1218"/>
      <c r="P7" s="1218"/>
      <c r="Q7" s="1218"/>
      <c r="R7" s="1218"/>
      <c r="S7" s="1218"/>
      <c r="T7" s="1218"/>
      <c r="U7" s="1218"/>
      <c r="V7" s="1218"/>
      <c r="W7" s="1218"/>
      <c r="X7" s="1218"/>
      <c r="Y7" s="56"/>
    </row>
    <row r="8" spans="1:27" ht="15" customHeight="1">
      <c r="A8" s="40"/>
      <c r="B8" s="75"/>
      <c r="C8" s="74"/>
      <c r="D8" s="57"/>
      <c r="E8" s="1218"/>
      <c r="F8" s="1218"/>
      <c r="G8" s="1218"/>
      <c r="H8" s="1218"/>
      <c r="I8" s="1218"/>
      <c r="J8" s="1218"/>
      <c r="K8" s="1218"/>
      <c r="L8" s="1218"/>
      <c r="M8" s="1218"/>
      <c r="N8" s="1218"/>
      <c r="O8" s="1218"/>
      <c r="P8" s="1218"/>
      <c r="Q8" s="1218"/>
      <c r="R8" s="1218"/>
      <c r="S8" s="1218"/>
      <c r="T8" s="1218"/>
      <c r="U8" s="1218"/>
      <c r="V8" s="1218"/>
      <c r="W8" s="1218"/>
      <c r="X8" s="1218"/>
      <c r="Y8" s="56"/>
    </row>
    <row r="9" spans="1:27" ht="15" customHeight="1">
      <c r="A9" s="40"/>
      <c r="B9" s="75"/>
      <c r="C9" s="74"/>
      <c r="D9" s="57"/>
      <c r="E9" s="1218"/>
      <c r="F9" s="1218"/>
      <c r="G9" s="1218"/>
      <c r="H9" s="1218"/>
      <c r="I9" s="1218"/>
      <c r="J9" s="1218"/>
      <c r="K9" s="1218"/>
      <c r="L9" s="1218"/>
      <c r="M9" s="1218"/>
      <c r="N9" s="1218"/>
      <c r="O9" s="1218"/>
      <c r="P9" s="1218"/>
      <c r="Q9" s="1218"/>
      <c r="R9" s="1218"/>
      <c r="S9" s="1218"/>
      <c r="T9" s="1218"/>
      <c r="U9" s="1218"/>
      <c r="V9" s="1218"/>
      <c r="W9" s="1218"/>
      <c r="X9" s="1218"/>
      <c r="Y9" s="56"/>
    </row>
    <row r="10" spans="1:27" ht="10.5" customHeight="1">
      <c r="A10" s="40"/>
      <c r="B10" s="75"/>
      <c r="C10" s="74"/>
      <c r="D10" s="57"/>
      <c r="E10" s="1218"/>
      <c r="F10" s="1218"/>
      <c r="G10" s="1218"/>
      <c r="H10" s="1218"/>
      <c r="I10" s="1218"/>
      <c r="J10" s="1218"/>
      <c r="K10" s="1218"/>
      <c r="L10" s="1218"/>
      <c r="M10" s="1218"/>
      <c r="N10" s="1218"/>
      <c r="O10" s="1218"/>
      <c r="P10" s="1218"/>
      <c r="Q10" s="1218"/>
      <c r="R10" s="1218"/>
      <c r="S10" s="1218"/>
      <c r="T10" s="1218"/>
      <c r="U10" s="1218"/>
      <c r="V10" s="1218"/>
      <c r="W10" s="1218"/>
      <c r="X10" s="1218"/>
      <c r="Y10" s="56"/>
    </row>
    <row r="11" spans="1:27" ht="27" customHeight="1">
      <c r="A11" s="40"/>
      <c r="B11" s="75"/>
      <c r="C11" s="74"/>
      <c r="D11" s="57"/>
      <c r="E11" s="1218"/>
      <c r="F11" s="1218"/>
      <c r="G11" s="1218"/>
      <c r="H11" s="1218"/>
      <c r="I11" s="1218"/>
      <c r="J11" s="1218"/>
      <c r="K11" s="1218"/>
      <c r="L11" s="1218"/>
      <c r="M11" s="1218"/>
      <c r="N11" s="1218"/>
      <c r="O11" s="1218"/>
      <c r="P11" s="1218"/>
      <c r="Q11" s="1218"/>
      <c r="R11" s="1218"/>
      <c r="S11" s="1218"/>
      <c r="T11" s="1218"/>
      <c r="U11" s="1218"/>
      <c r="V11" s="1218"/>
      <c r="W11" s="1218"/>
      <c r="X11" s="1218"/>
      <c r="Y11" s="56"/>
    </row>
    <row r="12" spans="1:27" ht="12" customHeight="1">
      <c r="A12" s="40"/>
      <c r="B12" s="75"/>
      <c r="C12" s="74"/>
      <c r="D12" s="57"/>
      <c r="E12" s="1218"/>
      <c r="F12" s="1218"/>
      <c r="G12" s="1218"/>
      <c r="H12" s="1218"/>
      <c r="I12" s="1218"/>
      <c r="J12" s="1218"/>
      <c r="K12" s="1218"/>
      <c r="L12" s="1218"/>
      <c r="M12" s="1218"/>
      <c r="N12" s="1218"/>
      <c r="O12" s="1218"/>
      <c r="P12" s="1218"/>
      <c r="Q12" s="1218"/>
      <c r="R12" s="1218"/>
      <c r="S12" s="1218"/>
      <c r="T12" s="1218"/>
      <c r="U12" s="1218"/>
      <c r="V12" s="1218"/>
      <c r="W12" s="1218"/>
      <c r="X12" s="1218"/>
      <c r="Y12" s="56"/>
    </row>
    <row r="13" spans="1:27" ht="38.25" customHeight="1">
      <c r="A13" s="40"/>
      <c r="B13" s="75"/>
      <c r="C13" s="74"/>
      <c r="D13" s="57"/>
      <c r="E13" s="1218"/>
      <c r="F13" s="1218"/>
      <c r="G13" s="1218"/>
      <c r="H13" s="1218"/>
      <c r="I13" s="1218"/>
      <c r="J13" s="1218"/>
      <c r="K13" s="1218"/>
      <c r="L13" s="1218"/>
      <c r="M13" s="1218"/>
      <c r="N13" s="1218"/>
      <c r="O13" s="1218"/>
      <c r="P13" s="1218"/>
      <c r="Q13" s="1218"/>
      <c r="R13" s="1218"/>
      <c r="S13" s="1218"/>
      <c r="T13" s="1218"/>
      <c r="U13" s="1218"/>
      <c r="V13" s="1218"/>
      <c r="W13" s="1218"/>
      <c r="X13" s="1218"/>
      <c r="Y13" s="70"/>
    </row>
    <row r="14" spans="1:27" ht="15" customHeight="1">
      <c r="A14" s="40"/>
      <c r="B14" s="75"/>
      <c r="C14" s="74"/>
      <c r="D14" s="57"/>
      <c r="E14" s="1218"/>
      <c r="F14" s="1218"/>
      <c r="G14" s="1218"/>
      <c r="H14" s="1218"/>
      <c r="I14" s="1218"/>
      <c r="J14" s="1218"/>
      <c r="K14" s="1218"/>
      <c r="L14" s="1218"/>
      <c r="M14" s="1218"/>
      <c r="N14" s="1218"/>
      <c r="O14" s="1218"/>
      <c r="P14" s="1218"/>
      <c r="Q14" s="1218"/>
      <c r="R14" s="1218"/>
      <c r="S14" s="1218"/>
      <c r="T14" s="1218"/>
      <c r="U14" s="1218"/>
      <c r="V14" s="1218"/>
      <c r="W14" s="1218"/>
      <c r="X14" s="1218"/>
      <c r="Y14" s="56"/>
    </row>
    <row r="15" spans="1:27" ht="15">
      <c r="A15" s="40"/>
      <c r="B15" s="75"/>
      <c r="C15" s="74"/>
      <c r="D15" s="57"/>
      <c r="E15" s="1218"/>
      <c r="F15" s="1218"/>
      <c r="G15" s="1218"/>
      <c r="H15" s="1218"/>
      <c r="I15" s="1218"/>
      <c r="J15" s="1218"/>
      <c r="K15" s="1218"/>
      <c r="L15" s="1218"/>
      <c r="M15" s="1218"/>
      <c r="N15" s="1218"/>
      <c r="O15" s="1218"/>
      <c r="P15" s="1218"/>
      <c r="Q15" s="1218"/>
      <c r="R15" s="1218"/>
      <c r="S15" s="1218"/>
      <c r="T15" s="1218"/>
      <c r="U15" s="1218"/>
      <c r="V15" s="1218"/>
      <c r="W15" s="1218"/>
      <c r="X15" s="1218"/>
      <c r="Y15" s="56"/>
    </row>
    <row r="16" spans="1:27" ht="15">
      <c r="A16" s="40"/>
      <c r="B16" s="75"/>
      <c r="C16" s="74"/>
      <c r="D16" s="57"/>
      <c r="E16" s="1218"/>
      <c r="F16" s="1218"/>
      <c r="G16" s="1218"/>
      <c r="H16" s="1218"/>
      <c r="I16" s="1218"/>
      <c r="J16" s="1218"/>
      <c r="K16" s="1218"/>
      <c r="L16" s="1218"/>
      <c r="M16" s="1218"/>
      <c r="N16" s="1218"/>
      <c r="O16" s="1218"/>
      <c r="P16" s="1218"/>
      <c r="Q16" s="1218"/>
      <c r="R16" s="1218"/>
      <c r="S16" s="1218"/>
      <c r="T16" s="1218"/>
      <c r="U16" s="1218"/>
      <c r="V16" s="1218"/>
      <c r="W16" s="1218"/>
      <c r="X16" s="1218"/>
      <c r="Y16" s="56"/>
    </row>
    <row r="17" spans="1:25" ht="15" customHeight="1">
      <c r="A17" s="40"/>
      <c r="B17" s="75"/>
      <c r="C17" s="74"/>
      <c r="D17" s="57"/>
      <c r="E17" s="1218"/>
      <c r="F17" s="1218"/>
      <c r="G17" s="1218"/>
      <c r="H17" s="1218"/>
      <c r="I17" s="1218"/>
      <c r="J17" s="1218"/>
      <c r="K17" s="1218"/>
      <c r="L17" s="1218"/>
      <c r="M17" s="1218"/>
      <c r="N17" s="1218"/>
      <c r="O17" s="1218"/>
      <c r="P17" s="1218"/>
      <c r="Q17" s="1218"/>
      <c r="R17" s="1218"/>
      <c r="S17" s="1218"/>
      <c r="T17" s="1218"/>
      <c r="U17" s="1218"/>
      <c r="V17" s="1218"/>
      <c r="W17" s="1218"/>
      <c r="X17" s="1218"/>
      <c r="Y17" s="56"/>
    </row>
    <row r="18" spans="1:25" ht="15">
      <c r="A18" s="40"/>
      <c r="B18" s="75"/>
      <c r="C18" s="74"/>
      <c r="D18" s="57"/>
      <c r="E18" s="1218"/>
      <c r="F18" s="1218"/>
      <c r="G18" s="1218"/>
      <c r="H18" s="1218"/>
      <c r="I18" s="1218"/>
      <c r="J18" s="1218"/>
      <c r="K18" s="1218"/>
      <c r="L18" s="1218"/>
      <c r="M18" s="1218"/>
      <c r="N18" s="1218"/>
      <c r="O18" s="1218"/>
      <c r="P18" s="1218"/>
      <c r="Q18" s="1218"/>
      <c r="R18" s="1218"/>
      <c r="S18" s="1218"/>
      <c r="T18" s="1218"/>
      <c r="U18" s="1218"/>
      <c r="V18" s="1218"/>
      <c r="W18" s="1218"/>
      <c r="X18" s="1218"/>
      <c r="Y18" s="56"/>
    </row>
    <row r="19" spans="1:25" ht="59.25" customHeight="1">
      <c r="A19" s="40"/>
      <c r="B19" s="75"/>
      <c r="C19" s="74"/>
      <c r="D19" s="63"/>
      <c r="E19" s="1218"/>
      <c r="F19" s="1218"/>
      <c r="G19" s="1218"/>
      <c r="H19" s="1218"/>
      <c r="I19" s="1218"/>
      <c r="J19" s="1218"/>
      <c r="K19" s="1218"/>
      <c r="L19" s="1218"/>
      <c r="M19" s="1218"/>
      <c r="N19" s="1218"/>
      <c r="O19" s="1218"/>
      <c r="P19" s="1218"/>
      <c r="Q19" s="1218"/>
      <c r="R19" s="1218"/>
      <c r="S19" s="1218"/>
      <c r="T19" s="1218"/>
      <c r="U19" s="1218"/>
      <c r="V19" s="1218"/>
      <c r="W19" s="1218"/>
      <c r="X19" s="1218"/>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23" t="s">
        <v>253</v>
      </c>
      <c r="G21" s="1224"/>
      <c r="H21" s="1224"/>
      <c r="I21" s="1224"/>
      <c r="J21" s="1224"/>
      <c r="K21" s="1224"/>
      <c r="L21" s="1224"/>
      <c r="M21" s="1224"/>
      <c r="N21" s="57"/>
      <c r="O21" s="68" t="s">
        <v>236</v>
      </c>
      <c r="P21" s="1225" t="s">
        <v>237</v>
      </c>
      <c r="Q21" s="1226"/>
      <c r="R21" s="1226"/>
      <c r="S21" s="1226"/>
      <c r="T21" s="1226"/>
      <c r="U21" s="1226"/>
      <c r="V21" s="1226"/>
      <c r="W21" s="1226"/>
      <c r="X21" s="1226"/>
      <c r="Y21" s="56"/>
    </row>
    <row r="22" spans="1:25" ht="14.25" hidden="1" customHeight="1">
      <c r="A22" s="40"/>
      <c r="B22" s="75"/>
      <c r="C22" s="74"/>
      <c r="D22" s="58"/>
      <c r="E22" s="89" t="s">
        <v>236</v>
      </c>
      <c r="F22" s="1223" t="s">
        <v>239</v>
      </c>
      <c r="G22" s="1224"/>
      <c r="H22" s="1224"/>
      <c r="I22" s="1224"/>
      <c r="J22" s="1224"/>
      <c r="K22" s="1224"/>
      <c r="L22" s="1224"/>
      <c r="M22" s="1224"/>
      <c r="N22" s="57"/>
      <c r="O22" s="71" t="s">
        <v>236</v>
      </c>
      <c r="P22" s="1225" t="s">
        <v>565</v>
      </c>
      <c r="Q22" s="1226"/>
      <c r="R22" s="1226"/>
      <c r="S22" s="1226"/>
      <c r="T22" s="1226"/>
      <c r="U22" s="1226"/>
      <c r="V22" s="1226"/>
      <c r="W22" s="1226"/>
      <c r="X22" s="1226"/>
      <c r="Y22" s="56"/>
    </row>
    <row r="23" spans="1:25" ht="27" hidden="1" customHeight="1">
      <c r="A23" s="40"/>
      <c r="B23" s="75"/>
      <c r="C23" s="74"/>
      <c r="D23" s="58"/>
      <c r="E23" s="57"/>
      <c r="F23" s="57"/>
      <c r="G23" s="57"/>
      <c r="H23" s="57"/>
      <c r="I23" s="57"/>
      <c r="J23" s="57"/>
      <c r="K23" s="57"/>
      <c r="L23" s="57"/>
      <c r="M23" s="57"/>
      <c r="N23" s="57"/>
      <c r="O23" s="57"/>
      <c r="P23" s="1219"/>
      <c r="Q23" s="1219"/>
      <c r="R23" s="1219"/>
      <c r="S23" s="1219"/>
      <c r="T23" s="1219"/>
      <c r="U23" s="1219"/>
      <c r="V23" s="1219"/>
      <c r="W23" s="1219"/>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22" t="s">
        <v>392</v>
      </c>
      <c r="F35" s="1222"/>
      <c r="G35" s="1222"/>
      <c r="H35" s="1222"/>
      <c r="I35" s="1222"/>
      <c r="J35" s="1222"/>
      <c r="K35" s="1222"/>
      <c r="L35" s="1222"/>
      <c r="M35" s="1222"/>
      <c r="N35" s="1222"/>
      <c r="O35" s="1222"/>
      <c r="P35" s="1222"/>
      <c r="Q35" s="1222"/>
      <c r="R35" s="1222"/>
      <c r="S35" s="1222"/>
      <c r="T35" s="1222"/>
      <c r="U35" s="1222"/>
      <c r="V35" s="1222"/>
      <c r="W35" s="1222"/>
      <c r="X35" s="1222"/>
      <c r="Y35" s="56"/>
    </row>
    <row r="36" spans="1:25" ht="38.25" hidden="1" customHeight="1">
      <c r="A36" s="40"/>
      <c r="B36" s="75"/>
      <c r="C36" s="74"/>
      <c r="D36" s="58"/>
      <c r="E36" s="1222"/>
      <c r="F36" s="1222"/>
      <c r="G36" s="1222"/>
      <c r="H36" s="1222"/>
      <c r="I36" s="1222"/>
      <c r="J36" s="1222"/>
      <c r="K36" s="1222"/>
      <c r="L36" s="1222"/>
      <c r="M36" s="1222"/>
      <c r="N36" s="1222"/>
      <c r="O36" s="1222"/>
      <c r="P36" s="1222"/>
      <c r="Q36" s="1222"/>
      <c r="R36" s="1222"/>
      <c r="S36" s="1222"/>
      <c r="T36" s="1222"/>
      <c r="U36" s="1222"/>
      <c r="V36" s="1222"/>
      <c r="W36" s="1222"/>
      <c r="X36" s="1222"/>
      <c r="Y36" s="56"/>
    </row>
    <row r="37" spans="1:25" ht="9.75" hidden="1" customHeight="1">
      <c r="A37" s="40"/>
      <c r="B37" s="75"/>
      <c r="C37" s="74"/>
      <c r="D37" s="58"/>
      <c r="E37" s="1222"/>
      <c r="F37" s="1222"/>
      <c r="G37" s="1222"/>
      <c r="H37" s="1222"/>
      <c r="I37" s="1222"/>
      <c r="J37" s="1222"/>
      <c r="K37" s="1222"/>
      <c r="L37" s="1222"/>
      <c r="M37" s="1222"/>
      <c r="N37" s="1222"/>
      <c r="O37" s="1222"/>
      <c r="P37" s="1222"/>
      <c r="Q37" s="1222"/>
      <c r="R37" s="1222"/>
      <c r="S37" s="1222"/>
      <c r="T37" s="1222"/>
      <c r="U37" s="1222"/>
      <c r="V37" s="1222"/>
      <c r="W37" s="1222"/>
      <c r="X37" s="1222"/>
      <c r="Y37" s="56"/>
    </row>
    <row r="38" spans="1:25" ht="51" hidden="1" customHeight="1">
      <c r="A38" s="40"/>
      <c r="B38" s="75"/>
      <c r="C38" s="74"/>
      <c r="D38" s="58"/>
      <c r="E38" s="1222"/>
      <c r="F38" s="1222"/>
      <c r="G38" s="1222"/>
      <c r="H38" s="1222"/>
      <c r="I38" s="1222"/>
      <c r="J38" s="1222"/>
      <c r="K38" s="1222"/>
      <c r="L38" s="1222"/>
      <c r="M38" s="1222"/>
      <c r="N38" s="1222"/>
      <c r="O38" s="1222"/>
      <c r="P38" s="1222"/>
      <c r="Q38" s="1222"/>
      <c r="R38" s="1222"/>
      <c r="S38" s="1222"/>
      <c r="T38" s="1222"/>
      <c r="U38" s="1222"/>
      <c r="V38" s="1222"/>
      <c r="W38" s="1222"/>
      <c r="X38" s="1222"/>
      <c r="Y38" s="56"/>
    </row>
    <row r="39" spans="1:25" ht="15" hidden="1" customHeight="1">
      <c r="A39" s="40"/>
      <c r="B39" s="75"/>
      <c r="C39" s="74"/>
      <c r="D39" s="58"/>
      <c r="E39" s="1222"/>
      <c r="F39" s="1222"/>
      <c r="G39" s="1222"/>
      <c r="H39" s="1222"/>
      <c r="I39" s="1222"/>
      <c r="J39" s="1222"/>
      <c r="K39" s="1222"/>
      <c r="L39" s="1222"/>
      <c r="M39" s="1222"/>
      <c r="N39" s="1222"/>
      <c r="O39" s="1222"/>
      <c r="P39" s="1222"/>
      <c r="Q39" s="1222"/>
      <c r="R39" s="1222"/>
      <c r="S39" s="1222"/>
      <c r="T39" s="1222"/>
      <c r="U39" s="1222"/>
      <c r="V39" s="1222"/>
      <c r="W39" s="1222"/>
      <c r="X39" s="1222"/>
      <c r="Y39" s="56"/>
    </row>
    <row r="40" spans="1:25" ht="12" hidden="1" customHeight="1">
      <c r="A40" s="40"/>
      <c r="B40" s="75"/>
      <c r="C40" s="74"/>
      <c r="D40" s="58"/>
      <c r="E40" s="1208"/>
      <c r="F40" s="1209"/>
      <c r="G40" s="1209"/>
      <c r="H40" s="1209"/>
      <c r="I40" s="1209"/>
      <c r="J40" s="1209"/>
      <c r="K40" s="1209"/>
      <c r="L40" s="1209"/>
      <c r="M40" s="1209"/>
      <c r="N40" s="1209"/>
      <c r="O40" s="1209"/>
      <c r="P40" s="1209"/>
      <c r="Q40" s="1209"/>
      <c r="R40" s="1209"/>
      <c r="S40" s="1209"/>
      <c r="T40" s="1209"/>
      <c r="U40" s="1209"/>
      <c r="V40" s="1209"/>
      <c r="W40" s="1209"/>
      <c r="X40" s="1209"/>
      <c r="Y40" s="56"/>
    </row>
    <row r="41" spans="1:25" ht="38.25" hidden="1" customHeight="1">
      <c r="A41" s="40"/>
      <c r="B41" s="75"/>
      <c r="C41" s="74"/>
      <c r="D41" s="58"/>
      <c r="E41" s="1222"/>
      <c r="F41" s="1222"/>
      <c r="G41" s="1222"/>
      <c r="H41" s="1222"/>
      <c r="I41" s="1222"/>
      <c r="J41" s="1222"/>
      <c r="K41" s="1222"/>
      <c r="L41" s="1222"/>
      <c r="M41" s="1222"/>
      <c r="N41" s="1222"/>
      <c r="O41" s="1222"/>
      <c r="P41" s="1222"/>
      <c r="Q41" s="1222"/>
      <c r="R41" s="1222"/>
      <c r="S41" s="1222"/>
      <c r="T41" s="1222"/>
      <c r="U41" s="1222"/>
      <c r="V41" s="1222"/>
      <c r="W41" s="1222"/>
      <c r="X41" s="1222"/>
      <c r="Y41" s="56"/>
    </row>
    <row r="42" spans="1:25" ht="15" hidden="1">
      <c r="A42" s="40"/>
      <c r="B42" s="75"/>
      <c r="C42" s="74"/>
      <c r="D42" s="58"/>
      <c r="E42" s="1222"/>
      <c r="F42" s="1222"/>
      <c r="G42" s="1222"/>
      <c r="H42" s="1222"/>
      <c r="I42" s="1222"/>
      <c r="J42" s="1222"/>
      <c r="K42" s="1222"/>
      <c r="L42" s="1222"/>
      <c r="M42" s="1222"/>
      <c r="N42" s="1222"/>
      <c r="O42" s="1222"/>
      <c r="P42" s="1222"/>
      <c r="Q42" s="1222"/>
      <c r="R42" s="1222"/>
      <c r="S42" s="1222"/>
      <c r="T42" s="1222"/>
      <c r="U42" s="1222"/>
      <c r="V42" s="1222"/>
      <c r="W42" s="1222"/>
      <c r="X42" s="1222"/>
      <c r="Y42" s="56"/>
    </row>
    <row r="43" spans="1:25" ht="15" hidden="1">
      <c r="A43" s="40"/>
      <c r="B43" s="75"/>
      <c r="C43" s="74"/>
      <c r="D43" s="58"/>
      <c r="E43" s="1222"/>
      <c r="F43" s="1222"/>
      <c r="G43" s="1222"/>
      <c r="H43" s="1222"/>
      <c r="I43" s="1222"/>
      <c r="J43" s="1222"/>
      <c r="K43" s="1222"/>
      <c r="L43" s="1222"/>
      <c r="M43" s="1222"/>
      <c r="N43" s="1222"/>
      <c r="O43" s="1222"/>
      <c r="P43" s="1222"/>
      <c r="Q43" s="1222"/>
      <c r="R43" s="1222"/>
      <c r="S43" s="1222"/>
      <c r="T43" s="1222"/>
      <c r="U43" s="1222"/>
      <c r="V43" s="1222"/>
      <c r="W43" s="1222"/>
      <c r="X43" s="1222"/>
      <c r="Y43" s="56"/>
    </row>
    <row r="44" spans="1:25" ht="33.75" hidden="1" customHeight="1">
      <c r="A44" s="40"/>
      <c r="B44" s="75"/>
      <c r="C44" s="74"/>
      <c r="D44" s="63"/>
      <c r="E44" s="1222"/>
      <c r="F44" s="1222"/>
      <c r="G44" s="1222"/>
      <c r="H44" s="1222"/>
      <c r="I44" s="1222"/>
      <c r="J44" s="1222"/>
      <c r="K44" s="1222"/>
      <c r="L44" s="1222"/>
      <c r="M44" s="1222"/>
      <c r="N44" s="1222"/>
      <c r="O44" s="1222"/>
      <c r="P44" s="1222"/>
      <c r="Q44" s="1222"/>
      <c r="R44" s="1222"/>
      <c r="S44" s="1222"/>
      <c r="T44" s="1222"/>
      <c r="U44" s="1222"/>
      <c r="V44" s="1222"/>
      <c r="W44" s="1222"/>
      <c r="X44" s="1222"/>
      <c r="Y44" s="56"/>
    </row>
    <row r="45" spans="1:25" ht="15" hidden="1">
      <c r="A45" s="40"/>
      <c r="B45" s="75"/>
      <c r="C45" s="74"/>
      <c r="D45" s="63"/>
      <c r="E45" s="1222"/>
      <c r="F45" s="1222"/>
      <c r="G45" s="1222"/>
      <c r="H45" s="1222"/>
      <c r="I45" s="1222"/>
      <c r="J45" s="1222"/>
      <c r="K45" s="1222"/>
      <c r="L45" s="1222"/>
      <c r="M45" s="1222"/>
      <c r="N45" s="1222"/>
      <c r="O45" s="1222"/>
      <c r="P45" s="1222"/>
      <c r="Q45" s="1222"/>
      <c r="R45" s="1222"/>
      <c r="S45" s="1222"/>
      <c r="T45" s="1222"/>
      <c r="U45" s="1222"/>
      <c r="V45" s="1222"/>
      <c r="W45" s="1222"/>
      <c r="X45" s="1222"/>
      <c r="Y45" s="56"/>
    </row>
    <row r="46" spans="1:25" ht="24" hidden="1" customHeight="1">
      <c r="A46" s="40"/>
      <c r="B46" s="75"/>
      <c r="C46" s="74"/>
      <c r="D46" s="58"/>
      <c r="E46" s="1210" t="s">
        <v>235</v>
      </c>
      <c r="F46" s="1210"/>
      <c r="G46" s="1210"/>
      <c r="H46" s="1210"/>
      <c r="I46" s="1210"/>
      <c r="J46" s="1210"/>
      <c r="K46" s="1210"/>
      <c r="L46" s="1210"/>
      <c r="M46" s="1210"/>
      <c r="N46" s="1210"/>
      <c r="O46" s="1210"/>
      <c r="P46" s="1210"/>
      <c r="Q46" s="1210"/>
      <c r="R46" s="1210"/>
      <c r="S46" s="1210"/>
      <c r="T46" s="1210"/>
      <c r="U46" s="1210"/>
      <c r="V46" s="1210"/>
      <c r="W46" s="1210"/>
      <c r="X46" s="1210"/>
      <c r="Y46" s="56"/>
    </row>
    <row r="47" spans="1:25" ht="37.5" hidden="1" customHeight="1">
      <c r="A47" s="40"/>
      <c r="B47" s="75"/>
      <c r="C47" s="74"/>
      <c r="D47" s="58"/>
      <c r="E47" s="1210"/>
      <c r="F47" s="1210"/>
      <c r="G47" s="1210"/>
      <c r="H47" s="1210"/>
      <c r="I47" s="1210"/>
      <c r="J47" s="1210"/>
      <c r="K47" s="1210"/>
      <c r="L47" s="1210"/>
      <c r="M47" s="1210"/>
      <c r="N47" s="1210"/>
      <c r="O47" s="1210"/>
      <c r="P47" s="1210"/>
      <c r="Q47" s="1210"/>
      <c r="R47" s="1210"/>
      <c r="S47" s="1210"/>
      <c r="T47" s="1210"/>
      <c r="U47" s="1210"/>
      <c r="V47" s="1210"/>
      <c r="W47" s="1210"/>
      <c r="X47" s="1210"/>
      <c r="Y47" s="56"/>
    </row>
    <row r="48" spans="1:25" ht="24" hidden="1" customHeight="1">
      <c r="A48" s="40"/>
      <c r="B48" s="75"/>
      <c r="C48" s="74"/>
      <c r="D48" s="58"/>
      <c r="E48" s="1210"/>
      <c r="F48" s="1210"/>
      <c r="G48" s="1210"/>
      <c r="H48" s="1210"/>
      <c r="I48" s="1210"/>
      <c r="J48" s="1210"/>
      <c r="K48" s="1210"/>
      <c r="L48" s="1210"/>
      <c r="M48" s="1210"/>
      <c r="N48" s="1210"/>
      <c r="O48" s="1210"/>
      <c r="P48" s="1210"/>
      <c r="Q48" s="1210"/>
      <c r="R48" s="1210"/>
      <c r="S48" s="1210"/>
      <c r="T48" s="1210"/>
      <c r="U48" s="1210"/>
      <c r="V48" s="1210"/>
      <c r="W48" s="1210"/>
      <c r="X48" s="1210"/>
      <c r="Y48" s="56"/>
    </row>
    <row r="49" spans="1:25" ht="51" hidden="1" customHeight="1">
      <c r="A49" s="40"/>
      <c r="B49" s="75"/>
      <c r="C49" s="74"/>
      <c r="D49" s="58"/>
      <c r="E49" s="1210"/>
      <c r="F49" s="1210"/>
      <c r="G49" s="1210"/>
      <c r="H49" s="1210"/>
      <c r="I49" s="1210"/>
      <c r="J49" s="1210"/>
      <c r="K49" s="1210"/>
      <c r="L49" s="1210"/>
      <c r="M49" s="1210"/>
      <c r="N49" s="1210"/>
      <c r="O49" s="1210"/>
      <c r="P49" s="1210"/>
      <c r="Q49" s="1210"/>
      <c r="R49" s="1210"/>
      <c r="S49" s="1210"/>
      <c r="T49" s="1210"/>
      <c r="U49" s="1210"/>
      <c r="V49" s="1210"/>
      <c r="W49" s="1210"/>
      <c r="X49" s="1210"/>
      <c r="Y49" s="56"/>
    </row>
    <row r="50" spans="1:25" ht="15" hidden="1">
      <c r="A50" s="40"/>
      <c r="B50" s="75"/>
      <c r="C50" s="74"/>
      <c r="D50" s="58"/>
      <c r="E50" s="1210"/>
      <c r="F50" s="1210"/>
      <c r="G50" s="1210"/>
      <c r="H50" s="1210"/>
      <c r="I50" s="1210"/>
      <c r="J50" s="1210"/>
      <c r="K50" s="1210"/>
      <c r="L50" s="1210"/>
      <c r="M50" s="1210"/>
      <c r="N50" s="1210"/>
      <c r="O50" s="1210"/>
      <c r="P50" s="1210"/>
      <c r="Q50" s="1210"/>
      <c r="R50" s="1210"/>
      <c r="S50" s="1210"/>
      <c r="T50" s="1210"/>
      <c r="U50" s="1210"/>
      <c r="V50" s="1210"/>
      <c r="W50" s="1210"/>
      <c r="X50" s="1210"/>
      <c r="Y50" s="56"/>
    </row>
    <row r="51" spans="1:25" ht="15" hidden="1">
      <c r="A51" s="40"/>
      <c r="B51" s="75"/>
      <c r="C51" s="74"/>
      <c r="D51" s="58"/>
      <c r="E51" s="1210"/>
      <c r="F51" s="1210"/>
      <c r="G51" s="1210"/>
      <c r="H51" s="1210"/>
      <c r="I51" s="1210"/>
      <c r="J51" s="1210"/>
      <c r="K51" s="1210"/>
      <c r="L51" s="1210"/>
      <c r="M51" s="1210"/>
      <c r="N51" s="1210"/>
      <c r="O51" s="1210"/>
      <c r="P51" s="1210"/>
      <c r="Q51" s="1210"/>
      <c r="R51" s="1210"/>
      <c r="S51" s="1210"/>
      <c r="T51" s="1210"/>
      <c r="U51" s="1210"/>
      <c r="V51" s="1210"/>
      <c r="W51" s="1210"/>
      <c r="X51" s="1210"/>
      <c r="Y51" s="56"/>
    </row>
    <row r="52" spans="1:25" ht="15" hidden="1">
      <c r="A52" s="40"/>
      <c r="B52" s="75"/>
      <c r="C52" s="74"/>
      <c r="D52" s="58"/>
      <c r="E52" s="1210"/>
      <c r="F52" s="1210"/>
      <c r="G52" s="1210"/>
      <c r="H52" s="1210"/>
      <c r="I52" s="1210"/>
      <c r="J52" s="1210"/>
      <c r="K52" s="1210"/>
      <c r="L52" s="1210"/>
      <c r="M52" s="1210"/>
      <c r="N52" s="1210"/>
      <c r="O52" s="1210"/>
      <c r="P52" s="1210"/>
      <c r="Q52" s="1210"/>
      <c r="R52" s="1210"/>
      <c r="S52" s="1210"/>
      <c r="T52" s="1210"/>
      <c r="U52" s="1210"/>
      <c r="V52" s="1210"/>
      <c r="W52" s="1210"/>
      <c r="X52" s="1210"/>
      <c r="Y52" s="56"/>
    </row>
    <row r="53" spans="1:25" ht="15" hidden="1">
      <c r="A53" s="40"/>
      <c r="B53" s="75"/>
      <c r="C53" s="74"/>
      <c r="D53" s="58"/>
      <c r="E53" s="1210"/>
      <c r="F53" s="1210"/>
      <c r="G53" s="1210"/>
      <c r="H53" s="1210"/>
      <c r="I53" s="1210"/>
      <c r="J53" s="1210"/>
      <c r="K53" s="1210"/>
      <c r="L53" s="1210"/>
      <c r="M53" s="1210"/>
      <c r="N53" s="1210"/>
      <c r="O53" s="1210"/>
      <c r="P53" s="1210"/>
      <c r="Q53" s="1210"/>
      <c r="R53" s="1210"/>
      <c r="S53" s="1210"/>
      <c r="T53" s="1210"/>
      <c r="U53" s="1210"/>
      <c r="V53" s="1210"/>
      <c r="W53" s="1210"/>
      <c r="X53" s="1210"/>
      <c r="Y53" s="56"/>
    </row>
    <row r="54" spans="1:25" ht="15" hidden="1">
      <c r="A54" s="40"/>
      <c r="B54" s="75"/>
      <c r="C54" s="74"/>
      <c r="D54" s="58"/>
      <c r="E54" s="1210"/>
      <c r="F54" s="1210"/>
      <c r="G54" s="1210"/>
      <c r="H54" s="1210"/>
      <c r="I54" s="1210"/>
      <c r="J54" s="1210"/>
      <c r="K54" s="1210"/>
      <c r="L54" s="1210"/>
      <c r="M54" s="1210"/>
      <c r="N54" s="1210"/>
      <c r="O54" s="1210"/>
      <c r="P54" s="1210"/>
      <c r="Q54" s="1210"/>
      <c r="R54" s="1210"/>
      <c r="S54" s="1210"/>
      <c r="T54" s="1210"/>
      <c r="U54" s="1210"/>
      <c r="V54" s="1210"/>
      <c r="W54" s="1210"/>
      <c r="X54" s="1210"/>
      <c r="Y54" s="56"/>
    </row>
    <row r="55" spans="1:25" ht="15" hidden="1">
      <c r="A55" s="40"/>
      <c r="B55" s="75"/>
      <c r="C55" s="74"/>
      <c r="D55" s="58"/>
      <c r="E55" s="1210"/>
      <c r="F55" s="1210"/>
      <c r="G55" s="1210"/>
      <c r="H55" s="1210"/>
      <c r="I55" s="1210"/>
      <c r="J55" s="1210"/>
      <c r="K55" s="1210"/>
      <c r="L55" s="1210"/>
      <c r="M55" s="1210"/>
      <c r="N55" s="1210"/>
      <c r="O55" s="1210"/>
      <c r="P55" s="1210"/>
      <c r="Q55" s="1210"/>
      <c r="R55" s="1210"/>
      <c r="S55" s="1210"/>
      <c r="T55" s="1210"/>
      <c r="U55" s="1210"/>
      <c r="V55" s="1210"/>
      <c r="W55" s="1210"/>
      <c r="X55" s="1210"/>
      <c r="Y55" s="56"/>
    </row>
    <row r="56" spans="1:25" ht="25.5" hidden="1" customHeight="1">
      <c r="A56" s="40"/>
      <c r="B56" s="75"/>
      <c r="C56" s="74"/>
      <c r="D56" s="63"/>
      <c r="E56" s="1210"/>
      <c r="F56" s="1210"/>
      <c r="G56" s="1210"/>
      <c r="H56" s="1210"/>
      <c r="I56" s="1210"/>
      <c r="J56" s="1210"/>
      <c r="K56" s="1210"/>
      <c r="L56" s="1210"/>
      <c r="M56" s="1210"/>
      <c r="N56" s="1210"/>
      <c r="O56" s="1210"/>
      <c r="P56" s="1210"/>
      <c r="Q56" s="1210"/>
      <c r="R56" s="1210"/>
      <c r="S56" s="1210"/>
      <c r="T56" s="1210"/>
      <c r="U56" s="1210"/>
      <c r="V56" s="1210"/>
      <c r="W56" s="1210"/>
      <c r="X56" s="1210"/>
      <c r="Y56" s="56"/>
    </row>
    <row r="57" spans="1:25" ht="15" hidden="1">
      <c r="A57" s="40"/>
      <c r="B57" s="75"/>
      <c r="C57" s="74"/>
      <c r="D57" s="63"/>
      <c r="E57" s="1210"/>
      <c r="F57" s="1210"/>
      <c r="G57" s="1210"/>
      <c r="H57" s="1210"/>
      <c r="I57" s="1210"/>
      <c r="J57" s="1210"/>
      <c r="K57" s="1210"/>
      <c r="L57" s="1210"/>
      <c r="M57" s="1210"/>
      <c r="N57" s="1210"/>
      <c r="O57" s="1210"/>
      <c r="P57" s="1210"/>
      <c r="Q57" s="1210"/>
      <c r="R57" s="1210"/>
      <c r="S57" s="1210"/>
      <c r="T57" s="1210"/>
      <c r="U57" s="1210"/>
      <c r="V57" s="1210"/>
      <c r="W57" s="1210"/>
      <c r="X57" s="1210"/>
      <c r="Y57" s="56"/>
    </row>
    <row r="58" spans="1:25" ht="15" hidden="1" customHeight="1">
      <c r="A58" s="40"/>
      <c r="B58" s="75"/>
      <c r="C58" s="74"/>
      <c r="D58" s="58"/>
      <c r="E58" s="1211" t="s">
        <v>393</v>
      </c>
      <c r="F58" s="1211"/>
      <c r="G58" s="1211"/>
      <c r="H58" s="1211"/>
      <c r="I58" s="1211"/>
      <c r="J58" s="1211"/>
      <c r="K58" s="1211"/>
      <c r="L58" s="1211"/>
      <c r="M58" s="1211"/>
      <c r="N58" s="1211"/>
      <c r="O58" s="1211"/>
      <c r="P58" s="1211"/>
      <c r="Q58" s="1211"/>
      <c r="R58" s="1211"/>
      <c r="S58" s="1211"/>
      <c r="T58" s="1211"/>
      <c r="U58" s="1211"/>
      <c r="V58" s="223"/>
      <c r="W58" s="223"/>
      <c r="X58" s="223"/>
      <c r="Y58" s="56"/>
    </row>
    <row r="59" spans="1:25" ht="15" hidden="1" customHeight="1">
      <c r="A59" s="40"/>
      <c r="B59" s="75"/>
      <c r="C59" s="74"/>
      <c r="D59" s="58"/>
      <c r="E59" s="1213"/>
      <c r="F59" s="1213"/>
      <c r="G59" s="1213"/>
      <c r="H59" s="1208"/>
      <c r="I59" s="1209"/>
      <c r="J59" s="1209"/>
      <c r="K59" s="1209"/>
      <c r="L59" s="1209"/>
      <c r="M59" s="1209"/>
      <c r="N59" s="1209"/>
      <c r="O59" s="1209"/>
      <c r="P59" s="1209"/>
      <c r="Q59" s="1209"/>
      <c r="R59" s="1209"/>
      <c r="S59" s="1209"/>
      <c r="T59" s="1209"/>
      <c r="U59" s="1209"/>
      <c r="V59" s="1209"/>
      <c r="W59" s="1209"/>
      <c r="X59" s="1209"/>
      <c r="Y59" s="56"/>
    </row>
    <row r="60" spans="1:25" ht="15" hidden="1" customHeight="1">
      <c r="A60" s="40"/>
      <c r="B60" s="75"/>
      <c r="C60" s="74"/>
      <c r="D60" s="58"/>
      <c r="E60" s="1212"/>
      <c r="F60" s="1212"/>
      <c r="G60" s="1212"/>
      <c r="H60" s="1207"/>
      <c r="I60" s="1207"/>
      <c r="J60" s="1207"/>
      <c r="K60" s="1207"/>
      <c r="L60" s="1207"/>
      <c r="M60" s="1207"/>
      <c r="N60" s="1207"/>
      <c r="O60" s="1207"/>
      <c r="P60" s="1207"/>
      <c r="Q60" s="1207"/>
      <c r="R60" s="1207"/>
      <c r="S60" s="1207"/>
      <c r="T60" s="1207"/>
      <c r="U60" s="1207"/>
      <c r="V60" s="1207"/>
      <c r="W60" s="1207"/>
      <c r="X60" s="1207"/>
      <c r="Y60" s="56"/>
    </row>
    <row r="61" spans="1:25" ht="15" hidden="1">
      <c r="A61" s="40"/>
      <c r="B61" s="75"/>
      <c r="C61" s="74"/>
      <c r="D61" s="58"/>
      <c r="E61" s="67"/>
      <c r="F61" s="65"/>
      <c r="G61" s="66"/>
      <c r="H61" s="1207"/>
      <c r="I61" s="1207"/>
      <c r="J61" s="1207"/>
      <c r="K61" s="1207"/>
      <c r="L61" s="1207"/>
      <c r="M61" s="1207"/>
      <c r="N61" s="1207"/>
      <c r="O61" s="1207"/>
      <c r="P61" s="1207"/>
      <c r="Q61" s="1207"/>
      <c r="R61" s="1207"/>
      <c r="S61" s="1207"/>
      <c r="T61" s="1207"/>
      <c r="U61" s="1207"/>
      <c r="V61" s="1207"/>
      <c r="W61" s="1207"/>
      <c r="X61" s="1207"/>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11" t="s">
        <v>394</v>
      </c>
      <c r="F70" s="1211"/>
      <c r="G70" s="1211"/>
      <c r="H70" s="1211"/>
      <c r="I70" s="1211"/>
      <c r="J70" s="1211"/>
      <c r="K70" s="1211"/>
      <c r="L70" s="1211"/>
      <c r="M70" s="1211"/>
      <c r="N70" s="1211"/>
      <c r="O70" s="1211"/>
      <c r="P70" s="1211"/>
      <c r="Q70" s="1211"/>
      <c r="R70" s="1211"/>
      <c r="S70" s="1211"/>
      <c r="T70" s="1211"/>
      <c r="U70" s="418"/>
      <c r="V70" s="418"/>
      <c r="W70" s="418"/>
      <c r="X70" s="418"/>
      <c r="Y70" s="56"/>
    </row>
    <row r="71" spans="1:25" ht="15" hidden="1">
      <c r="A71" s="40"/>
      <c r="B71" s="75"/>
      <c r="C71" s="74"/>
      <c r="D71" s="58"/>
      <c r="E71" s="1211" t="s">
        <v>564</v>
      </c>
      <c r="F71" s="1211"/>
      <c r="G71" s="1211"/>
      <c r="H71" s="1211"/>
      <c r="I71" s="1211"/>
      <c r="J71" s="1211"/>
      <c r="K71" s="1211"/>
      <c r="L71" s="1211"/>
      <c r="M71" s="1211"/>
      <c r="N71" s="1211"/>
      <c r="O71" s="1211"/>
      <c r="P71" s="1211"/>
      <c r="Q71" s="1211"/>
      <c r="R71" s="1211"/>
      <c r="S71" s="1211"/>
      <c r="T71" s="1211"/>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11" t="s">
        <v>393</v>
      </c>
      <c r="F81" s="1211"/>
      <c r="G81" s="1211"/>
      <c r="H81" s="1211"/>
      <c r="I81" s="1211"/>
      <c r="J81" s="1211"/>
      <c r="K81" s="1211"/>
      <c r="L81" s="1211"/>
      <c r="M81" s="1211"/>
      <c r="N81" s="1211"/>
      <c r="O81" s="1211"/>
      <c r="P81" s="1211"/>
      <c r="Q81" s="1211"/>
      <c r="R81" s="1211"/>
      <c r="S81" s="1211"/>
      <c r="T81" s="1211"/>
      <c r="U81" s="1211"/>
      <c r="V81" s="223"/>
      <c r="W81" s="223"/>
      <c r="X81" s="223"/>
      <c r="Y81" s="56"/>
    </row>
    <row r="82" spans="1:25" ht="15" hidden="1" customHeight="1">
      <c r="A82" s="40"/>
      <c r="B82" s="75"/>
      <c r="C82" s="74"/>
      <c r="D82" s="58"/>
      <c r="E82" s="1212"/>
      <c r="F82" s="1212"/>
      <c r="G82" s="1212"/>
      <c r="H82" s="1208"/>
      <c r="I82" s="1209"/>
      <c r="J82" s="1209"/>
      <c r="K82" s="1209"/>
      <c r="L82" s="1209"/>
      <c r="M82" s="1209"/>
      <c r="N82" s="1209"/>
      <c r="O82" s="1209"/>
      <c r="P82" s="1209"/>
      <c r="Q82" s="1209"/>
      <c r="R82" s="1209"/>
      <c r="S82" s="1209"/>
      <c r="T82" s="1209"/>
      <c r="U82" s="1209"/>
      <c r="V82" s="1209"/>
      <c r="W82" s="1209"/>
      <c r="X82" s="1209"/>
      <c r="Y82" s="56"/>
    </row>
    <row r="83" spans="1:25" ht="15" hidden="1" customHeight="1">
      <c r="A83" s="40"/>
      <c r="B83" s="75"/>
      <c r="C83" s="74"/>
      <c r="D83" s="58"/>
      <c r="Y83" s="56"/>
    </row>
    <row r="84" spans="1:25" ht="15" hidden="1" customHeight="1">
      <c r="A84" s="40"/>
      <c r="B84" s="75"/>
      <c r="C84" s="74"/>
      <c r="D84" s="58"/>
      <c r="E84" s="67"/>
      <c r="F84" s="65"/>
      <c r="G84" s="66"/>
      <c r="H84" s="1207"/>
      <c r="I84" s="1207"/>
      <c r="J84" s="1207"/>
      <c r="K84" s="1207"/>
      <c r="L84" s="1207"/>
      <c r="M84" s="1207"/>
      <c r="N84" s="1207"/>
      <c r="O84" s="1207"/>
      <c r="P84" s="1207"/>
      <c r="Q84" s="1207"/>
      <c r="R84" s="1207"/>
      <c r="S84" s="1207"/>
      <c r="T84" s="1207"/>
      <c r="U84" s="1207"/>
      <c r="V84" s="1207"/>
      <c r="W84" s="1207"/>
      <c r="X84" s="1207"/>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5" t="s">
        <v>234</v>
      </c>
      <c r="F98" s="1215"/>
      <c r="G98" s="1215"/>
      <c r="H98" s="1215"/>
      <c r="I98" s="1215"/>
      <c r="J98" s="1215"/>
      <c r="K98" s="1215"/>
      <c r="L98" s="1215"/>
      <c r="M98" s="1215"/>
      <c r="N98" s="1215"/>
      <c r="O98" s="1215"/>
      <c r="P98" s="1215"/>
      <c r="Q98" s="1215"/>
      <c r="R98" s="1215"/>
      <c r="S98" s="1215"/>
      <c r="T98" s="1215"/>
      <c r="U98" s="1215"/>
      <c r="V98" s="1215"/>
      <c r="W98" s="1215"/>
      <c r="X98" s="1215"/>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4" t="s">
        <v>233</v>
      </c>
      <c r="G100" s="1214"/>
      <c r="H100" s="1214"/>
      <c r="I100" s="1214"/>
      <c r="J100" s="1214"/>
      <c r="K100" s="1214"/>
      <c r="L100" s="1214"/>
      <c r="M100" s="1214"/>
      <c r="N100" s="1214"/>
      <c r="O100" s="1214"/>
      <c r="P100" s="1214"/>
      <c r="Q100" s="1214"/>
      <c r="R100" s="1214"/>
      <c r="S100" s="1214"/>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4" t="s">
        <v>232</v>
      </c>
      <c r="G102" s="1214"/>
      <c r="H102" s="1214"/>
      <c r="I102" s="1214"/>
      <c r="J102" s="1214"/>
      <c r="K102" s="1214"/>
      <c r="L102" s="1214"/>
      <c r="M102" s="1214"/>
      <c r="N102" s="1214"/>
      <c r="O102" s="1214"/>
      <c r="P102" s="1214"/>
      <c r="Q102" s="1214"/>
      <c r="R102" s="1214"/>
      <c r="S102" s="1214"/>
      <c r="T102" s="1214"/>
      <c r="U102" s="1214"/>
      <c r="V102" s="1214"/>
      <c r="W102" s="1214"/>
      <c r="X102" s="1214"/>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H2DybTeXD9LYXp/7QueymVuBRAyJjhf6P7vcEI5Rav6Nta1TH/rE5taSZF4mjme+bdB/uol2L4Xoq28YL/64ag==" saltValue="2/TYybIBtneBHsVl8cqlsw==" spinCount="100000" sheet="1" objects="1" scenarios="1" formatColumns="0" formatRows="0"/>
  <dataConsolidate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00" t="s">
        <v>732</v>
      </c>
      <c r="M5" s="1300"/>
      <c r="N5" s="1300"/>
      <c r="O5" s="1300"/>
      <c r="P5" s="1300"/>
      <c r="Q5" s="1300"/>
      <c r="R5" s="1300"/>
      <c r="S5" s="1300"/>
      <c r="T5" s="1300"/>
      <c r="U5" s="548"/>
    </row>
    <row r="6" spans="1:35" ht="3" customHeight="1">
      <c r="J6" s="499"/>
      <c r="K6" s="499"/>
      <c r="L6" s="494"/>
      <c r="M6" s="494"/>
      <c r="N6" s="494"/>
      <c r="O6" s="498"/>
      <c r="P6" s="498"/>
      <c r="Q6" s="498"/>
      <c r="R6" s="498"/>
      <c r="S6" s="498"/>
      <c r="T6" s="498"/>
      <c r="U6" s="494"/>
    </row>
    <row r="7" spans="1:35" s="746" customFormat="1" ht="5.25" hidden="1">
      <c r="A7" s="1123"/>
      <c r="B7" s="1123"/>
      <c r="C7" s="1123"/>
      <c r="D7" s="1123"/>
      <c r="E7" s="1123"/>
      <c r="F7" s="1123"/>
      <c r="G7" s="1123"/>
      <c r="H7" s="1123"/>
      <c r="L7" s="1173"/>
      <c r="M7" s="1046"/>
      <c r="O7" s="1306"/>
      <c r="P7" s="1306"/>
      <c r="Q7" s="1306"/>
      <c r="R7" s="1306"/>
      <c r="S7" s="1306"/>
      <c r="T7" s="1306"/>
      <c r="U7" s="780"/>
      <c r="V7" s="780"/>
      <c r="X7" s="1123"/>
      <c r="Y7" s="1123"/>
      <c r="Z7" s="1123"/>
      <c r="AA7" s="1123"/>
      <c r="AB7" s="1123"/>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7"/>
      <c r="O8" s="1307" t="str">
        <f>IF(datePr_ch="",IF(datePr="","",datePr),datePr_ch)</f>
        <v>29.04.2020</v>
      </c>
      <c r="P8" s="1307"/>
      <c r="Q8" s="1307"/>
      <c r="R8" s="1307"/>
      <c r="S8" s="1307"/>
      <c r="T8" s="1307"/>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7"/>
      <c r="O9" s="1307" t="str">
        <f>IF(numberPr_ch="",IF(numberPr="","",numberPr),numberPr_ch)</f>
        <v>Вх.N 2955, 2957, 3071, 3072</v>
      </c>
      <c r="P9" s="1307"/>
      <c r="Q9" s="1307"/>
      <c r="R9" s="1307"/>
      <c r="S9" s="1307"/>
      <c r="T9" s="1307"/>
      <c r="U9" s="635"/>
      <c r="X9" s="559"/>
      <c r="Y9" s="559"/>
      <c r="Z9" s="559"/>
      <c r="AA9" s="559"/>
      <c r="AB9" s="559"/>
      <c r="AC9" s="559"/>
      <c r="AD9" s="559"/>
      <c r="AE9" s="559"/>
      <c r="AF9" s="559"/>
      <c r="AG9" s="559"/>
      <c r="AH9" s="559"/>
      <c r="AI9" s="559"/>
    </row>
    <row r="10" spans="1:35" s="746" customFormat="1" ht="5.25" hidden="1">
      <c r="A10" s="1123"/>
      <c r="B10" s="1123"/>
      <c r="C10" s="1123"/>
      <c r="D10" s="1123"/>
      <c r="E10" s="1123"/>
      <c r="F10" s="1123"/>
      <c r="G10" s="1123"/>
      <c r="H10" s="1123"/>
      <c r="L10" s="1173"/>
      <c r="M10" s="1046"/>
      <c r="O10" s="1306"/>
      <c r="P10" s="1306"/>
      <c r="Q10" s="1306"/>
      <c r="R10" s="1306"/>
      <c r="S10" s="1306"/>
      <c r="T10" s="1306"/>
      <c r="U10" s="780"/>
      <c r="V10" s="780"/>
      <c r="X10" s="1123"/>
      <c r="Y10" s="1123"/>
      <c r="Z10" s="1123"/>
      <c r="AA10" s="1123"/>
      <c r="AB10" s="1123"/>
    </row>
    <row r="11" spans="1:35" s="539" customFormat="1" ht="11.25" hidden="1" customHeight="1">
      <c r="A11" s="559"/>
      <c r="B11" s="559"/>
      <c r="C11" s="559"/>
      <c r="D11" s="559"/>
      <c r="E11" s="559"/>
      <c r="F11" s="559"/>
      <c r="G11" s="559"/>
      <c r="H11" s="559"/>
      <c r="L11" s="1301"/>
      <c r="M11" s="1301"/>
      <c r="N11" s="536"/>
      <c r="O11" s="1332"/>
      <c r="P11" s="1332"/>
      <c r="Q11" s="1332"/>
      <c r="R11" s="1332"/>
      <c r="S11" s="1332"/>
      <c r="T11" s="1332"/>
      <c r="U11" s="557" t="s">
        <v>371</v>
      </c>
      <c r="X11" s="559"/>
      <c r="Y11" s="559"/>
      <c r="Z11" s="559"/>
      <c r="AA11" s="559"/>
      <c r="AB11" s="559"/>
      <c r="AC11" s="559"/>
      <c r="AD11" s="559"/>
      <c r="AE11" s="559"/>
      <c r="AF11" s="559"/>
      <c r="AG11" s="559"/>
      <c r="AH11" s="559"/>
      <c r="AI11" s="559"/>
    </row>
    <row r="12" spans="1:35">
      <c r="J12" s="499"/>
      <c r="K12" s="499"/>
      <c r="L12" s="494"/>
      <c r="M12" s="494"/>
      <c r="N12" s="494"/>
      <c r="O12" s="1331"/>
      <c r="P12" s="1331"/>
      <c r="Q12" s="1331"/>
      <c r="R12" s="1331"/>
      <c r="S12" s="1331"/>
      <c r="T12" s="1331"/>
      <c r="U12" s="1331"/>
    </row>
    <row r="13" spans="1:35" ht="14.25" customHeight="1">
      <c r="J13" s="499"/>
      <c r="K13" s="499"/>
      <c r="L13" s="1240" t="s">
        <v>445</v>
      </c>
      <c r="M13" s="1240"/>
      <c r="N13" s="1240"/>
      <c r="O13" s="1240"/>
      <c r="P13" s="1240"/>
      <c r="Q13" s="1240"/>
      <c r="R13" s="1240"/>
      <c r="S13" s="1240"/>
      <c r="T13" s="1240"/>
      <c r="U13" s="1240"/>
      <c r="V13" s="1240"/>
      <c r="W13" s="1240" t="s">
        <v>446</v>
      </c>
    </row>
    <row r="14" spans="1:35" ht="14.25" customHeight="1">
      <c r="J14" s="499"/>
      <c r="K14" s="499"/>
      <c r="L14" s="1314" t="s">
        <v>91</v>
      </c>
      <c r="M14" s="1314" t="s">
        <v>602</v>
      </c>
      <c r="N14" s="491"/>
      <c r="O14" s="1315" t="s">
        <v>604</v>
      </c>
      <c r="P14" s="1316"/>
      <c r="Q14" s="1316"/>
      <c r="R14" s="1316"/>
      <c r="S14" s="1316"/>
      <c r="T14" s="1317"/>
      <c r="U14" s="1297" t="s">
        <v>339</v>
      </c>
      <c r="V14" s="1311" t="s">
        <v>274</v>
      </c>
      <c r="W14" s="1240"/>
    </row>
    <row r="15" spans="1:35" ht="14.25" customHeight="1">
      <c r="J15" s="499"/>
      <c r="K15" s="499"/>
      <c r="L15" s="1314"/>
      <c r="M15" s="1314"/>
      <c r="N15" s="491"/>
      <c r="O15" s="1320" t="s">
        <v>590</v>
      </c>
      <c r="P15" s="1318"/>
      <c r="Q15" s="1319"/>
      <c r="R15" s="1295" t="s">
        <v>615</v>
      </c>
      <c r="S15" s="1295"/>
      <c r="T15" s="1296"/>
      <c r="U15" s="1298"/>
      <c r="V15" s="1312"/>
      <c r="W15" s="1240"/>
    </row>
    <row r="16" spans="1:35" ht="30" customHeight="1">
      <c r="J16" s="499"/>
      <c r="K16" s="499"/>
      <c r="L16" s="1314"/>
      <c r="M16" s="1314"/>
      <c r="N16" s="490"/>
      <c r="O16" s="1321"/>
      <c r="P16" s="505"/>
      <c r="Q16" s="505"/>
      <c r="R16" s="506" t="s">
        <v>273</v>
      </c>
      <c r="S16" s="1309" t="s">
        <v>272</v>
      </c>
      <c r="T16" s="1310"/>
      <c r="U16" s="1299"/>
      <c r="V16" s="1313"/>
      <c r="W16" s="1240"/>
    </row>
    <row r="17" spans="1:36">
      <c r="J17" s="499"/>
      <c r="K17" s="538">
        <v>1</v>
      </c>
      <c r="L17" s="616" t="s">
        <v>92</v>
      </c>
      <c r="M17" s="616" t="s">
        <v>48</v>
      </c>
      <c r="N17" s="636" t="s">
        <v>48</v>
      </c>
      <c r="O17" s="617">
        <f ca="1">OFFSET(O17,0,-1)+1</f>
        <v>3</v>
      </c>
      <c r="P17" s="618">
        <f ca="1">OFFSET(P17,0,-1)</f>
        <v>3</v>
      </c>
      <c r="Q17" s="618">
        <f ca="1">OFFSET(Q17,0,-1)</f>
        <v>3</v>
      </c>
      <c r="R17" s="617">
        <f ca="1">OFFSET(R17,0,-1)+1</f>
        <v>4</v>
      </c>
      <c r="S17" s="1302">
        <f ca="1">OFFSET(S17,0,-1)+1</f>
        <v>5</v>
      </c>
      <c r="T17" s="1302"/>
      <c r="U17" s="617">
        <f ca="1">OFFSET(U17,0,-2)+1</f>
        <v>6</v>
      </c>
      <c r="V17" s="618">
        <f ca="1">OFFSET(V17,0,-1)</f>
        <v>6</v>
      </c>
      <c r="W17" s="617">
        <f ca="1">OFFSET(W17,0,-1)+1</f>
        <v>7</v>
      </c>
    </row>
    <row r="18" spans="1:36" ht="22.5">
      <c r="A18" s="1285">
        <v>1</v>
      </c>
      <c r="B18" s="867"/>
      <c r="C18" s="867"/>
      <c r="D18" s="867"/>
      <c r="E18" s="868"/>
      <c r="F18" s="869"/>
      <c r="G18" s="867"/>
      <c r="H18" s="867"/>
      <c r="I18" s="870"/>
      <c r="J18" s="865"/>
      <c r="K18" s="874">
        <v>1</v>
      </c>
      <c r="L18" s="562" t="e">
        <f ca="1">mergeValue(A18)</f>
        <v>#NAME?</v>
      </c>
      <c r="M18" s="610" t="s">
        <v>19</v>
      </c>
      <c r="N18" s="549"/>
      <c r="O18" s="1328"/>
      <c r="P18" s="1328"/>
      <c r="Q18" s="1328"/>
      <c r="R18" s="1328"/>
      <c r="S18" s="1328"/>
      <c r="T18" s="1328"/>
      <c r="U18" s="1328"/>
      <c r="V18" s="1328"/>
      <c r="W18" s="599" t="s">
        <v>718</v>
      </c>
    </row>
    <row r="19" spans="1:36" ht="22.5">
      <c r="A19" s="1285"/>
      <c r="B19" s="1285">
        <v>1</v>
      </c>
      <c r="C19" s="867"/>
      <c r="D19" s="867"/>
      <c r="E19" s="869"/>
      <c r="F19" s="869"/>
      <c r="G19" s="867"/>
      <c r="H19" s="867"/>
      <c r="I19" s="864"/>
      <c r="J19" s="863"/>
      <c r="K19" s="874">
        <v>1</v>
      </c>
      <c r="L19" s="562" t="e">
        <f ca="1">mergeValue(A19) &amp;"."&amp; mergeValue(B19)</f>
        <v>#NAME?</v>
      </c>
      <c r="M19" s="516" t="s">
        <v>15</v>
      </c>
      <c r="N19" s="549"/>
      <c r="O19" s="1328"/>
      <c r="P19" s="1328"/>
      <c r="Q19" s="1328"/>
      <c r="R19" s="1328"/>
      <c r="S19" s="1328"/>
      <c r="T19" s="1328"/>
      <c r="U19" s="1328"/>
      <c r="V19" s="1328"/>
      <c r="W19" s="599" t="s">
        <v>459</v>
      </c>
    </row>
    <row r="20" spans="1:36" ht="22.5">
      <c r="A20" s="1285"/>
      <c r="B20" s="1285"/>
      <c r="C20" s="1285">
        <v>1</v>
      </c>
      <c r="D20" s="867"/>
      <c r="E20" s="869"/>
      <c r="F20" s="869"/>
      <c r="G20" s="867"/>
      <c r="H20" s="867"/>
      <c r="I20" s="871"/>
      <c r="J20" s="863"/>
      <c r="K20" s="874">
        <v>1</v>
      </c>
      <c r="L20" s="562" t="e">
        <f ca="1">mergeValue(A20) &amp;"."&amp; mergeValue(B20)&amp;"."&amp; mergeValue(C20)</f>
        <v>#NAME?</v>
      </c>
      <c r="M20" s="517" t="s">
        <v>7</v>
      </c>
      <c r="N20" s="549"/>
      <c r="O20" s="1328"/>
      <c r="P20" s="1328"/>
      <c r="Q20" s="1328"/>
      <c r="R20" s="1328"/>
      <c r="S20" s="1328"/>
      <c r="T20" s="1328"/>
      <c r="U20" s="1328"/>
      <c r="V20" s="1328"/>
      <c r="W20" s="599" t="s">
        <v>600</v>
      </c>
    </row>
    <row r="21" spans="1:36" ht="22.5">
      <c r="A21" s="1285"/>
      <c r="B21" s="1285"/>
      <c r="C21" s="1285"/>
      <c r="D21" s="1285">
        <v>1</v>
      </c>
      <c r="E21" s="869"/>
      <c r="F21" s="869"/>
      <c r="G21" s="867"/>
      <c r="H21" s="867"/>
      <c r="I21" s="1285">
        <v>1</v>
      </c>
      <c r="J21" s="863"/>
      <c r="K21" s="874">
        <v>1</v>
      </c>
      <c r="L21" s="562" t="e">
        <f ca="1">mergeValue(A21) &amp;"."&amp; mergeValue(B21)&amp;"."&amp; mergeValue(C21)&amp;"."&amp; mergeValue(D21)</f>
        <v>#NAME?</v>
      </c>
      <c r="M21" s="518" t="s">
        <v>21</v>
      </c>
      <c r="N21" s="549"/>
      <c r="O21" s="1328"/>
      <c r="P21" s="1328"/>
      <c r="Q21" s="1328"/>
      <c r="R21" s="1328"/>
      <c r="S21" s="1328"/>
      <c r="T21" s="1328"/>
      <c r="U21" s="1328"/>
      <c r="V21" s="1328"/>
      <c r="W21" s="599" t="s">
        <v>601</v>
      </c>
    </row>
    <row r="22" spans="1:36" ht="11.25" hidden="1" customHeight="1">
      <c r="A22" s="1285"/>
      <c r="B22" s="1285"/>
      <c r="C22" s="1285"/>
      <c r="D22" s="1285"/>
      <c r="E22" s="1285">
        <v>1</v>
      </c>
      <c r="F22" s="869"/>
      <c r="G22" s="867"/>
      <c r="H22" s="867"/>
      <c r="I22" s="1285"/>
      <c r="J22" s="869"/>
      <c r="K22" s="874">
        <v>1</v>
      </c>
      <c r="L22" s="562"/>
      <c r="M22" s="524"/>
      <c r="N22" s="550"/>
      <c r="O22" s="600"/>
      <c r="P22" s="600"/>
      <c r="Q22" s="600"/>
      <c r="R22" s="600"/>
      <c r="S22" s="600"/>
      <c r="T22" s="600"/>
      <c r="U22" s="562"/>
      <c r="V22" s="477"/>
      <c r="W22" s="529"/>
    </row>
    <row r="23" spans="1:36" ht="33.75">
      <c r="A23" s="1285"/>
      <c r="B23" s="1285"/>
      <c r="C23" s="1285"/>
      <c r="D23" s="1285"/>
      <c r="E23" s="1285"/>
      <c r="F23" s="1285">
        <v>1</v>
      </c>
      <c r="G23" s="867"/>
      <c r="H23" s="867"/>
      <c r="I23" s="1285"/>
      <c r="J23" s="1330"/>
      <c r="K23" s="874">
        <v>1</v>
      </c>
      <c r="L23" s="562" t="e">
        <f ca="1">mergeValue(A23) &amp;"."&amp; mergeValue(B23)&amp;"."&amp; mergeValue(C23)&amp;"."&amp; mergeValue(D23)&amp;"."&amp;  mergeValue(F23)</f>
        <v>#NAME?</v>
      </c>
      <c r="M23" s="524" t="s">
        <v>9</v>
      </c>
      <c r="N23" s="550"/>
      <c r="O23" s="1287"/>
      <c r="P23" s="1287"/>
      <c r="Q23" s="1287"/>
      <c r="R23" s="1287"/>
      <c r="S23" s="1287"/>
      <c r="T23" s="1287"/>
      <c r="U23" s="1287"/>
      <c r="V23" s="1287"/>
      <c r="W23" s="599" t="s">
        <v>720</v>
      </c>
      <c r="Y23" s="558" t="e">
        <f ca="1">strCheckUnique(Z23:Z26)</f>
        <v>#NAME?</v>
      </c>
      <c r="AA23" s="558"/>
    </row>
    <row r="24" spans="1:36" ht="99" customHeight="1">
      <c r="A24" s="1285"/>
      <c r="B24" s="1285"/>
      <c r="C24" s="1285"/>
      <c r="D24" s="1285"/>
      <c r="E24" s="1285"/>
      <c r="F24" s="1285"/>
      <c r="G24" s="867">
        <v>1</v>
      </c>
      <c r="H24" s="867"/>
      <c r="I24" s="1285"/>
      <c r="J24" s="1330"/>
      <c r="K24" s="866"/>
      <c r="L24" s="562" t="e">
        <f ca="1">mergeValue(A24) &amp;"."&amp; mergeValue(B24)&amp;"."&amp; mergeValue(C24)&amp;"."&amp; mergeValue(D24)&amp;"."&amp;  mergeValue(F24)&amp;"."&amp;  mergeValue(G24)</f>
        <v>#NAME?</v>
      </c>
      <c r="M24" s="1090"/>
      <c r="N24" s="555"/>
      <c r="O24" s="532"/>
      <c r="P24" s="532"/>
      <c r="Q24" s="532"/>
      <c r="R24" s="1291"/>
      <c r="S24" s="1293" t="s">
        <v>83</v>
      </c>
      <c r="T24" s="1291"/>
      <c r="U24" s="1293" t="s">
        <v>84</v>
      </c>
      <c r="V24" s="507"/>
      <c r="W24" s="1303" t="s">
        <v>733</v>
      </c>
      <c r="X24" s="554" t="e">
        <f ca="1">strCheckDate(O25:V25)</f>
        <v>#NAME?</v>
      </c>
      <c r="Y24" s="558"/>
      <c r="Z24" s="558" t="str">
        <f>IF(M24="","",M24 )</f>
        <v/>
      </c>
      <c r="AA24" s="558"/>
      <c r="AB24" s="558"/>
      <c r="AC24" s="558"/>
    </row>
    <row r="25" spans="1:36" ht="11.25" hidden="1">
      <c r="A25" s="1285"/>
      <c r="B25" s="1285"/>
      <c r="C25" s="1285"/>
      <c r="D25" s="1285"/>
      <c r="E25" s="1285"/>
      <c r="F25" s="1285"/>
      <c r="G25" s="867"/>
      <c r="H25" s="867"/>
      <c r="I25" s="1285"/>
      <c r="J25" s="1330"/>
      <c r="K25" s="874">
        <v>1</v>
      </c>
      <c r="L25" s="569"/>
      <c r="M25" s="615"/>
      <c r="N25" s="555"/>
      <c r="O25" s="532"/>
      <c r="P25" s="532"/>
      <c r="Q25" s="553" t="str">
        <f>R24 &amp; "-" &amp; T24</f>
        <v>-</v>
      </c>
      <c r="R25" s="1291"/>
      <c r="S25" s="1293"/>
      <c r="T25" s="1291"/>
      <c r="U25" s="1293"/>
      <c r="V25" s="507"/>
      <c r="W25" s="1304"/>
      <c r="Y25" s="558"/>
      <c r="Z25" s="558"/>
      <c r="AA25" s="558"/>
      <c r="AB25" s="558"/>
      <c r="AC25" s="558"/>
    </row>
    <row r="26" spans="1:36" s="492" customFormat="1" ht="15" customHeight="1">
      <c r="A26" s="1285"/>
      <c r="B26" s="1285"/>
      <c r="C26" s="1285"/>
      <c r="D26" s="1285"/>
      <c r="E26" s="1285"/>
      <c r="F26" s="1285"/>
      <c r="G26" s="867"/>
      <c r="H26" s="867"/>
      <c r="I26" s="1285"/>
      <c r="J26" s="1330"/>
      <c r="K26" s="874">
        <v>1</v>
      </c>
      <c r="L26" s="508"/>
      <c r="M26" s="526" t="s">
        <v>24</v>
      </c>
      <c r="N26" s="521"/>
      <c r="O26" s="515"/>
      <c r="P26" s="515"/>
      <c r="Q26" s="515"/>
      <c r="R26" s="542"/>
      <c r="S26" s="534"/>
      <c r="T26" s="533"/>
      <c r="U26" s="521"/>
      <c r="V26" s="530"/>
      <c r="W26" s="1305"/>
      <c r="X26" s="556"/>
      <c r="Y26" s="556"/>
      <c r="Z26" s="556"/>
      <c r="AA26" s="556"/>
      <c r="AB26" s="556"/>
      <c r="AC26" s="556"/>
      <c r="AD26" s="556"/>
      <c r="AE26" s="556"/>
      <c r="AF26" s="556"/>
      <c r="AG26" s="556"/>
      <c r="AH26" s="556"/>
      <c r="AI26" s="556"/>
    </row>
    <row r="27" spans="1:36" s="492" customFormat="1" ht="15" customHeight="1">
      <c r="A27" s="1285"/>
      <c r="B27" s="1285"/>
      <c r="C27" s="1285"/>
      <c r="D27" s="1285"/>
      <c r="E27" s="1285"/>
      <c r="F27" s="869"/>
      <c r="G27" s="869"/>
      <c r="H27" s="867"/>
      <c r="I27" s="1285"/>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85"/>
      <c r="B28" s="1285"/>
      <c r="C28" s="1285"/>
      <c r="D28" s="1285"/>
      <c r="E28" s="869"/>
      <c r="F28" s="869"/>
      <c r="G28" s="869"/>
      <c r="H28" s="867"/>
      <c r="I28" s="1285"/>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85"/>
      <c r="B29" s="1285"/>
      <c r="C29" s="1285"/>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85"/>
      <c r="B30" s="1285"/>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85"/>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8" t="s">
        <v>734</v>
      </c>
      <c r="N34" s="1278"/>
      <c r="O34" s="1278"/>
      <c r="P34" s="1278"/>
      <c r="Q34" s="1278"/>
      <c r="R34" s="1278"/>
      <c r="S34" s="1278"/>
      <c r="T34" s="1278"/>
      <c r="U34" s="1278"/>
      <c r="V34" s="1278"/>
      <c r="W34" s="1278"/>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5"/>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9" t="s">
        <v>470</v>
      </c>
      <c r="G2" s="1280"/>
      <c r="H2" s="1281"/>
      <c r="I2" s="609"/>
    </row>
    <row r="3" spans="1:20" ht="3" customHeight="1"/>
    <row r="4" spans="1:20" s="539" customFormat="1" ht="11.25">
      <c r="A4" s="559"/>
      <c r="B4" s="559"/>
      <c r="C4" s="559"/>
      <c r="D4" s="559"/>
      <c r="F4" s="1240" t="s">
        <v>445</v>
      </c>
      <c r="G4" s="1240"/>
      <c r="H4" s="1240"/>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08.05.2020</v>
      </c>
      <c r="I7" s="550" t="s">
        <v>472</v>
      </c>
      <c r="J7" s="584"/>
      <c r="K7" s="559"/>
      <c r="L7" s="559"/>
      <c r="M7" s="559"/>
      <c r="N7" s="559"/>
      <c r="O7" s="559"/>
      <c r="P7" s="559"/>
      <c r="Q7" s="559"/>
      <c r="R7" s="559"/>
      <c r="S7" s="559"/>
      <c r="T7" s="559"/>
    </row>
    <row r="8" spans="1:20" s="539" customFormat="1" ht="45">
      <c r="A8" s="1283">
        <v>1</v>
      </c>
      <c r="B8" s="559"/>
      <c r="C8" s="559"/>
      <c r="D8" s="559"/>
      <c r="F8" s="585" t="e">
        <f ca="1">"2." &amp;mergeValue(A8)</f>
        <v>#NAME?</v>
      </c>
      <c r="G8" s="601" t="s">
        <v>473</v>
      </c>
      <c r="H8" s="573" t="str">
        <f>IF('Перечень тарифов'!R21="","наименование отсутствует","" &amp; 'Перечень тарифов'!R21 &amp; "")</f>
        <v>наименование отсутствует</v>
      </c>
      <c r="I8" s="550" t="s">
        <v>568</v>
      </c>
      <c r="J8" s="584"/>
      <c r="K8" s="559"/>
      <c r="L8" s="559"/>
      <c r="M8" s="559"/>
      <c r="N8" s="559"/>
      <c r="O8" s="559"/>
      <c r="P8" s="559"/>
      <c r="Q8" s="559"/>
      <c r="R8" s="559"/>
      <c r="S8" s="559"/>
      <c r="T8" s="559"/>
    </row>
    <row r="9" spans="1:20" s="539" customFormat="1" ht="22.5">
      <c r="A9" s="1283"/>
      <c r="B9" s="559"/>
      <c r="C9" s="559"/>
      <c r="D9" s="559"/>
      <c r="F9" s="585" t="e">
        <f ca="1">"3." &amp;mergeValue(A9)</f>
        <v>#NAME?</v>
      </c>
      <c r="G9" s="601" t="s">
        <v>474</v>
      </c>
      <c r="H9" s="573" t="str">
        <f>IF('Перечень тарифов'!F21="","наименование отсутствует","" &amp; 'Перечень тарифов'!F21 &amp; "")</f>
        <v>Передача. Тепловая энергия</v>
      </c>
      <c r="I9" s="550" t="s">
        <v>566</v>
      </c>
      <c r="J9" s="584"/>
      <c r="K9" s="559"/>
      <c r="L9" s="559"/>
      <c r="M9" s="559"/>
      <c r="N9" s="559"/>
      <c r="O9" s="559"/>
      <c r="P9" s="559"/>
      <c r="Q9" s="559"/>
      <c r="R9" s="559"/>
      <c r="S9" s="559"/>
      <c r="T9" s="559"/>
    </row>
    <row r="10" spans="1:20" s="539" customFormat="1" ht="22.5">
      <c r="A10" s="1283"/>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3"/>
      <c r="B12" s="1283"/>
      <c r="C12" s="1283">
        <v>1</v>
      </c>
      <c r="D12" s="592"/>
      <c r="F12" s="585" t="e">
        <f ca="1">"4."&amp;mergeValue(A12) &amp;"."&amp;mergeValue(B12)&amp;"."&amp;mergeValue(C12)</f>
        <v>#NAME?</v>
      </c>
      <c r="G12" s="591" t="s">
        <v>476</v>
      </c>
      <c r="H12" s="573" t="str">
        <f>IF(Территории!H13="","","" &amp; Территории!H13 &amp; "")</f>
        <v>Город Казань</v>
      </c>
      <c r="I12" s="550" t="s">
        <v>479</v>
      </c>
      <c r="J12" s="584"/>
      <c r="K12" s="559"/>
      <c r="L12" s="559"/>
      <c r="M12" s="559"/>
      <c r="N12" s="559"/>
      <c r="O12" s="559"/>
      <c r="P12" s="559"/>
      <c r="Q12" s="559"/>
      <c r="R12" s="559"/>
      <c r="S12" s="559"/>
      <c r="T12" s="559"/>
    </row>
    <row r="13" spans="1:20" s="539" customFormat="1" ht="56.25">
      <c r="A13" s="1283"/>
      <c r="B13" s="1283"/>
      <c r="C13" s="1283"/>
      <c r="D13" s="592">
        <v>1</v>
      </c>
      <c r="F13" s="585" t="e">
        <f ca="1">"4."&amp;mergeValue(A13) &amp;"."&amp;mergeValue(B13)&amp;"."&amp;mergeValue(C13)&amp;"."&amp;mergeValue(D13)</f>
        <v>#NAME?</v>
      </c>
      <c r="G13" s="602" t="s">
        <v>477</v>
      </c>
      <c r="H13" s="573" t="str">
        <f>IF(Территории!R14="","","" &amp; Территории!R14 &amp; "")</f>
        <v>Город Казань (92701000)</v>
      </c>
      <c r="I13" s="1192" t="s">
        <v>569</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78" t="s">
        <v>571</v>
      </c>
      <c r="H15" s="1278"/>
      <c r="I15" s="563"/>
      <c r="J15" s="583"/>
      <c r="K15" s="583"/>
      <c r="L15" s="583"/>
      <c r="M15" s="583"/>
      <c r="N15" s="583"/>
      <c r="O15" s="583"/>
      <c r="P15" s="583"/>
      <c r="Q15" s="583"/>
      <c r="R15" s="583"/>
      <c r="S15" s="583"/>
      <c r="T15" s="583"/>
    </row>
  </sheetData>
  <sheetProtection algorithmName="SHA-512" hashValue="FYOnYiNMHFJYp8Y/RwNnZ4fQuIjZM4VaxDLNV8OegfWnSox90K7pNtHwvyxBLZoG46waRKc+2NcgaCBuNZZVkQ==" saltValue="huMRie4CDWaGzigNnJ3au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O30"/>
  <sheetViews>
    <sheetView showGridLines="0" topLeftCell="I4" zoomScaleNormal="100" workbookViewId="0">
      <selection activeCell="AA24" sqref="AA24:AA25"/>
    </sheetView>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5" width="23.7109375" style="446" customWidth="1"/>
    <col min="16" max="17" width="23.7109375" style="446" hidden="1" customWidth="1"/>
    <col min="18" max="18" width="11.7109375" style="446" customWidth="1"/>
    <col min="19" max="19" width="3.7109375" style="446" customWidth="1"/>
    <col min="20" max="20" width="11.7109375" style="446" customWidth="1"/>
    <col min="21" max="21" width="8.5703125" style="446" customWidth="1"/>
    <col min="22" max="22" width="23.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446" customWidth="1"/>
    <col min="30" max="30" width="115.7109375" style="446" customWidth="1"/>
    <col min="31" max="33" width="10.5703125" style="470"/>
    <col min="34" max="34" width="10.140625" style="470" customWidth="1"/>
    <col min="35" max="41" width="10.5703125" style="470"/>
    <col min="42" max="263" width="10.5703125" style="446"/>
    <col min="264" max="271" width="0" style="446" hidden="1" customWidth="1"/>
    <col min="272" max="274" width="3.7109375" style="446" customWidth="1"/>
    <col min="275" max="275" width="12.7109375" style="446" customWidth="1"/>
    <col min="276" max="276" width="47.42578125" style="446" customWidth="1"/>
    <col min="277" max="280" width="0" style="446" hidden="1" customWidth="1"/>
    <col min="281" max="281" width="11.7109375" style="446" customWidth="1"/>
    <col min="282" max="282" width="6.42578125" style="446" bestFit="1" customWidth="1"/>
    <col min="283" max="283" width="11.7109375" style="446" customWidth="1"/>
    <col min="284" max="284" width="0" style="446" hidden="1" customWidth="1"/>
    <col min="285" max="285" width="3.7109375" style="446" customWidth="1"/>
    <col min="286" max="286" width="11.140625" style="446" bestFit="1" customWidth="1"/>
    <col min="287" max="289" width="10.5703125" style="446"/>
    <col min="290" max="290" width="10.140625" style="446" customWidth="1"/>
    <col min="291" max="519" width="10.5703125" style="446"/>
    <col min="520" max="527" width="0" style="446" hidden="1" customWidth="1"/>
    <col min="528" max="530" width="3.7109375" style="446" customWidth="1"/>
    <col min="531" max="531" width="12.7109375" style="446" customWidth="1"/>
    <col min="532" max="532" width="47.42578125" style="446" customWidth="1"/>
    <col min="533" max="536" width="0" style="446" hidden="1" customWidth="1"/>
    <col min="537" max="537" width="11.7109375" style="446" customWidth="1"/>
    <col min="538" max="538" width="6.42578125" style="446" bestFit="1" customWidth="1"/>
    <col min="539" max="539" width="11.7109375" style="446" customWidth="1"/>
    <col min="540" max="540" width="0" style="446" hidden="1" customWidth="1"/>
    <col min="541" max="541" width="3.7109375" style="446" customWidth="1"/>
    <col min="542" max="542" width="11.140625" style="446" bestFit="1" customWidth="1"/>
    <col min="543" max="545" width="10.5703125" style="446"/>
    <col min="546" max="546" width="10.140625" style="446" customWidth="1"/>
    <col min="547" max="775" width="10.5703125" style="446"/>
    <col min="776" max="783" width="0" style="446" hidden="1" customWidth="1"/>
    <col min="784" max="786" width="3.7109375" style="446" customWidth="1"/>
    <col min="787" max="787" width="12.7109375" style="446" customWidth="1"/>
    <col min="788" max="788" width="47.42578125" style="446" customWidth="1"/>
    <col min="789" max="792" width="0" style="446" hidden="1" customWidth="1"/>
    <col min="793" max="793" width="11.7109375" style="446" customWidth="1"/>
    <col min="794" max="794" width="6.42578125" style="446" bestFit="1" customWidth="1"/>
    <col min="795" max="795" width="11.7109375" style="446" customWidth="1"/>
    <col min="796" max="796" width="0" style="446" hidden="1" customWidth="1"/>
    <col min="797" max="797" width="3.7109375" style="446" customWidth="1"/>
    <col min="798" max="798" width="11.140625" style="446" bestFit="1" customWidth="1"/>
    <col min="799" max="801" width="10.5703125" style="446"/>
    <col min="802" max="802" width="10.140625" style="446" customWidth="1"/>
    <col min="803" max="1031" width="10.5703125" style="446"/>
    <col min="1032" max="1039" width="0" style="446" hidden="1" customWidth="1"/>
    <col min="1040" max="1042" width="3.7109375" style="446" customWidth="1"/>
    <col min="1043" max="1043" width="12.7109375" style="446" customWidth="1"/>
    <col min="1044" max="1044" width="47.42578125" style="446" customWidth="1"/>
    <col min="1045" max="1048" width="0" style="446" hidden="1" customWidth="1"/>
    <col min="1049" max="1049" width="11.7109375" style="446" customWidth="1"/>
    <col min="1050" max="1050" width="6.42578125" style="446" bestFit="1" customWidth="1"/>
    <col min="1051" max="1051" width="11.7109375" style="446" customWidth="1"/>
    <col min="1052" max="1052" width="0" style="446" hidden="1" customWidth="1"/>
    <col min="1053" max="1053" width="3.7109375" style="446" customWidth="1"/>
    <col min="1054" max="1054" width="11.140625" style="446" bestFit="1" customWidth="1"/>
    <col min="1055" max="1057" width="10.5703125" style="446"/>
    <col min="1058" max="1058" width="10.140625" style="446" customWidth="1"/>
    <col min="1059" max="1287" width="10.5703125" style="446"/>
    <col min="1288" max="1295" width="0" style="446" hidden="1" customWidth="1"/>
    <col min="1296" max="1298" width="3.7109375" style="446" customWidth="1"/>
    <col min="1299" max="1299" width="12.7109375" style="446" customWidth="1"/>
    <col min="1300" max="1300" width="47.42578125" style="446" customWidth="1"/>
    <col min="1301" max="1304" width="0" style="446" hidden="1" customWidth="1"/>
    <col min="1305" max="1305" width="11.7109375" style="446" customWidth="1"/>
    <col min="1306" max="1306" width="6.42578125" style="446" bestFit="1" customWidth="1"/>
    <col min="1307" max="1307" width="11.7109375" style="446" customWidth="1"/>
    <col min="1308" max="1308" width="0" style="446" hidden="1" customWidth="1"/>
    <col min="1309" max="1309" width="3.7109375" style="446" customWidth="1"/>
    <col min="1310" max="1310" width="11.140625" style="446" bestFit="1" customWidth="1"/>
    <col min="1311" max="1313" width="10.5703125" style="446"/>
    <col min="1314" max="1314" width="10.140625" style="446" customWidth="1"/>
    <col min="1315" max="1543" width="10.5703125" style="446"/>
    <col min="1544" max="1551" width="0" style="446" hidden="1" customWidth="1"/>
    <col min="1552" max="1554" width="3.7109375" style="446" customWidth="1"/>
    <col min="1555" max="1555" width="12.7109375" style="446" customWidth="1"/>
    <col min="1556" max="1556" width="47.42578125" style="446" customWidth="1"/>
    <col min="1557" max="1560" width="0" style="446" hidden="1" customWidth="1"/>
    <col min="1561" max="1561" width="11.7109375" style="446" customWidth="1"/>
    <col min="1562" max="1562" width="6.42578125" style="446" bestFit="1" customWidth="1"/>
    <col min="1563" max="1563" width="11.7109375" style="446" customWidth="1"/>
    <col min="1564" max="1564" width="0" style="446" hidden="1" customWidth="1"/>
    <col min="1565" max="1565" width="3.7109375" style="446" customWidth="1"/>
    <col min="1566" max="1566" width="11.140625" style="446" bestFit="1" customWidth="1"/>
    <col min="1567" max="1569" width="10.5703125" style="446"/>
    <col min="1570" max="1570" width="10.140625" style="446" customWidth="1"/>
    <col min="1571" max="1799" width="10.5703125" style="446"/>
    <col min="1800" max="1807" width="0" style="446" hidden="1" customWidth="1"/>
    <col min="1808" max="1810" width="3.7109375" style="446" customWidth="1"/>
    <col min="1811" max="1811" width="12.7109375" style="446" customWidth="1"/>
    <col min="1812" max="1812" width="47.42578125" style="446" customWidth="1"/>
    <col min="1813" max="1816" width="0" style="446" hidden="1" customWidth="1"/>
    <col min="1817" max="1817" width="11.7109375" style="446" customWidth="1"/>
    <col min="1818" max="1818" width="6.42578125" style="446" bestFit="1" customWidth="1"/>
    <col min="1819" max="1819" width="11.7109375" style="446" customWidth="1"/>
    <col min="1820" max="1820" width="0" style="446" hidden="1" customWidth="1"/>
    <col min="1821" max="1821" width="3.7109375" style="446" customWidth="1"/>
    <col min="1822" max="1822" width="11.140625" style="446" bestFit="1" customWidth="1"/>
    <col min="1823" max="1825" width="10.5703125" style="446"/>
    <col min="1826" max="1826" width="10.140625" style="446" customWidth="1"/>
    <col min="1827" max="2055" width="10.5703125" style="446"/>
    <col min="2056" max="2063" width="0" style="446" hidden="1" customWidth="1"/>
    <col min="2064" max="2066" width="3.7109375" style="446" customWidth="1"/>
    <col min="2067" max="2067" width="12.7109375" style="446" customWidth="1"/>
    <col min="2068" max="2068" width="47.42578125" style="446" customWidth="1"/>
    <col min="2069" max="2072" width="0" style="446" hidden="1" customWidth="1"/>
    <col min="2073" max="2073" width="11.7109375" style="446" customWidth="1"/>
    <col min="2074" max="2074" width="6.42578125" style="446" bestFit="1" customWidth="1"/>
    <col min="2075" max="2075" width="11.7109375" style="446" customWidth="1"/>
    <col min="2076" max="2076" width="0" style="446" hidden="1" customWidth="1"/>
    <col min="2077" max="2077" width="3.7109375" style="446" customWidth="1"/>
    <col min="2078" max="2078" width="11.140625" style="446" bestFit="1" customWidth="1"/>
    <col min="2079" max="2081" width="10.5703125" style="446"/>
    <col min="2082" max="2082" width="10.140625" style="446" customWidth="1"/>
    <col min="2083" max="2311" width="10.5703125" style="446"/>
    <col min="2312" max="2319" width="0" style="446" hidden="1" customWidth="1"/>
    <col min="2320" max="2322" width="3.7109375" style="446" customWidth="1"/>
    <col min="2323" max="2323" width="12.7109375" style="446" customWidth="1"/>
    <col min="2324" max="2324" width="47.42578125" style="446" customWidth="1"/>
    <col min="2325" max="2328" width="0" style="446" hidden="1" customWidth="1"/>
    <col min="2329" max="2329" width="11.7109375" style="446" customWidth="1"/>
    <col min="2330" max="2330" width="6.42578125" style="446" bestFit="1" customWidth="1"/>
    <col min="2331" max="2331" width="11.7109375" style="446" customWidth="1"/>
    <col min="2332" max="2332" width="0" style="446" hidden="1" customWidth="1"/>
    <col min="2333" max="2333" width="3.7109375" style="446" customWidth="1"/>
    <col min="2334" max="2334" width="11.140625" style="446" bestFit="1" customWidth="1"/>
    <col min="2335" max="2337" width="10.5703125" style="446"/>
    <col min="2338" max="2338" width="10.140625" style="446" customWidth="1"/>
    <col min="2339" max="2567" width="10.5703125" style="446"/>
    <col min="2568" max="2575" width="0" style="446" hidden="1" customWidth="1"/>
    <col min="2576" max="2578" width="3.7109375" style="446" customWidth="1"/>
    <col min="2579" max="2579" width="12.7109375" style="446" customWidth="1"/>
    <col min="2580" max="2580" width="47.42578125" style="446" customWidth="1"/>
    <col min="2581" max="2584" width="0" style="446" hidden="1" customWidth="1"/>
    <col min="2585" max="2585" width="11.7109375" style="446" customWidth="1"/>
    <col min="2586" max="2586" width="6.42578125" style="446" bestFit="1" customWidth="1"/>
    <col min="2587" max="2587" width="11.7109375" style="446" customWidth="1"/>
    <col min="2588" max="2588" width="0" style="446" hidden="1" customWidth="1"/>
    <col min="2589" max="2589" width="3.7109375" style="446" customWidth="1"/>
    <col min="2590" max="2590" width="11.140625" style="446" bestFit="1" customWidth="1"/>
    <col min="2591" max="2593" width="10.5703125" style="446"/>
    <col min="2594" max="2594" width="10.140625" style="446" customWidth="1"/>
    <col min="2595" max="2823" width="10.5703125" style="446"/>
    <col min="2824" max="2831" width="0" style="446" hidden="1" customWidth="1"/>
    <col min="2832" max="2834" width="3.7109375" style="446" customWidth="1"/>
    <col min="2835" max="2835" width="12.7109375" style="446" customWidth="1"/>
    <col min="2836" max="2836" width="47.42578125" style="446" customWidth="1"/>
    <col min="2837" max="2840" width="0" style="446" hidden="1" customWidth="1"/>
    <col min="2841" max="2841" width="11.7109375" style="446" customWidth="1"/>
    <col min="2842" max="2842" width="6.42578125" style="446" bestFit="1" customWidth="1"/>
    <col min="2843" max="2843" width="11.7109375" style="446" customWidth="1"/>
    <col min="2844" max="2844" width="0" style="446" hidden="1" customWidth="1"/>
    <col min="2845" max="2845" width="3.7109375" style="446" customWidth="1"/>
    <col min="2846" max="2846" width="11.140625" style="446" bestFit="1" customWidth="1"/>
    <col min="2847" max="2849" width="10.5703125" style="446"/>
    <col min="2850" max="2850" width="10.140625" style="446" customWidth="1"/>
    <col min="2851" max="3079" width="10.5703125" style="446"/>
    <col min="3080" max="3087" width="0" style="446" hidden="1" customWidth="1"/>
    <col min="3088" max="3090" width="3.7109375" style="446" customWidth="1"/>
    <col min="3091" max="3091" width="12.7109375" style="446" customWidth="1"/>
    <col min="3092" max="3092" width="47.42578125" style="446" customWidth="1"/>
    <col min="3093" max="3096" width="0" style="446" hidden="1" customWidth="1"/>
    <col min="3097" max="3097" width="11.7109375" style="446" customWidth="1"/>
    <col min="3098" max="3098" width="6.42578125" style="446" bestFit="1" customWidth="1"/>
    <col min="3099" max="3099" width="11.7109375" style="446" customWidth="1"/>
    <col min="3100" max="3100" width="0" style="446" hidden="1" customWidth="1"/>
    <col min="3101" max="3101" width="3.7109375" style="446" customWidth="1"/>
    <col min="3102" max="3102" width="11.140625" style="446" bestFit="1" customWidth="1"/>
    <col min="3103" max="3105" width="10.5703125" style="446"/>
    <col min="3106" max="3106" width="10.140625" style="446" customWidth="1"/>
    <col min="3107" max="3335" width="10.5703125" style="446"/>
    <col min="3336" max="3343" width="0" style="446" hidden="1" customWidth="1"/>
    <col min="3344" max="3346" width="3.7109375" style="446" customWidth="1"/>
    <col min="3347" max="3347" width="12.7109375" style="446" customWidth="1"/>
    <col min="3348" max="3348" width="47.42578125" style="446" customWidth="1"/>
    <col min="3349" max="3352" width="0" style="446" hidden="1" customWidth="1"/>
    <col min="3353" max="3353" width="11.7109375" style="446" customWidth="1"/>
    <col min="3354" max="3354" width="6.42578125" style="446" bestFit="1" customWidth="1"/>
    <col min="3355" max="3355" width="11.7109375" style="446" customWidth="1"/>
    <col min="3356" max="3356" width="0" style="446" hidden="1" customWidth="1"/>
    <col min="3357" max="3357" width="3.7109375" style="446" customWidth="1"/>
    <col min="3358" max="3358" width="11.140625" style="446" bestFit="1" customWidth="1"/>
    <col min="3359" max="3361" width="10.5703125" style="446"/>
    <col min="3362" max="3362" width="10.140625" style="446" customWidth="1"/>
    <col min="3363" max="3591" width="10.5703125" style="446"/>
    <col min="3592" max="3599" width="0" style="446" hidden="1" customWidth="1"/>
    <col min="3600" max="3602" width="3.7109375" style="446" customWidth="1"/>
    <col min="3603" max="3603" width="12.7109375" style="446" customWidth="1"/>
    <col min="3604" max="3604" width="47.42578125" style="446" customWidth="1"/>
    <col min="3605" max="3608" width="0" style="446" hidden="1" customWidth="1"/>
    <col min="3609" max="3609" width="11.7109375" style="446" customWidth="1"/>
    <col min="3610" max="3610" width="6.42578125" style="446" bestFit="1" customWidth="1"/>
    <col min="3611" max="3611" width="11.7109375" style="446" customWidth="1"/>
    <col min="3612" max="3612" width="0" style="446" hidden="1" customWidth="1"/>
    <col min="3613" max="3613" width="3.7109375" style="446" customWidth="1"/>
    <col min="3614" max="3614" width="11.140625" style="446" bestFit="1" customWidth="1"/>
    <col min="3615" max="3617" width="10.5703125" style="446"/>
    <col min="3618" max="3618" width="10.140625" style="446" customWidth="1"/>
    <col min="3619" max="3847" width="10.5703125" style="446"/>
    <col min="3848" max="3855" width="0" style="446" hidden="1" customWidth="1"/>
    <col min="3856" max="3858" width="3.7109375" style="446" customWidth="1"/>
    <col min="3859" max="3859" width="12.7109375" style="446" customWidth="1"/>
    <col min="3860" max="3860" width="47.42578125" style="446" customWidth="1"/>
    <col min="3861" max="3864" width="0" style="446" hidden="1" customWidth="1"/>
    <col min="3865" max="3865" width="11.7109375" style="446" customWidth="1"/>
    <col min="3866" max="3866" width="6.42578125" style="446" bestFit="1" customWidth="1"/>
    <col min="3867" max="3867" width="11.7109375" style="446" customWidth="1"/>
    <col min="3868" max="3868" width="0" style="446" hidden="1" customWidth="1"/>
    <col min="3869" max="3869" width="3.7109375" style="446" customWidth="1"/>
    <col min="3870" max="3870" width="11.140625" style="446" bestFit="1" customWidth="1"/>
    <col min="3871" max="3873" width="10.5703125" style="446"/>
    <col min="3874" max="3874" width="10.140625" style="446" customWidth="1"/>
    <col min="3875" max="4103" width="10.5703125" style="446"/>
    <col min="4104" max="4111" width="0" style="446" hidden="1" customWidth="1"/>
    <col min="4112" max="4114" width="3.7109375" style="446" customWidth="1"/>
    <col min="4115" max="4115" width="12.7109375" style="446" customWidth="1"/>
    <col min="4116" max="4116" width="47.42578125" style="446" customWidth="1"/>
    <col min="4117" max="4120" width="0" style="446" hidden="1" customWidth="1"/>
    <col min="4121" max="4121" width="11.7109375" style="446" customWidth="1"/>
    <col min="4122" max="4122" width="6.42578125" style="446" bestFit="1" customWidth="1"/>
    <col min="4123" max="4123" width="11.7109375" style="446" customWidth="1"/>
    <col min="4124" max="4124" width="0" style="446" hidden="1" customWidth="1"/>
    <col min="4125" max="4125" width="3.7109375" style="446" customWidth="1"/>
    <col min="4126" max="4126" width="11.140625" style="446" bestFit="1" customWidth="1"/>
    <col min="4127" max="4129" width="10.5703125" style="446"/>
    <col min="4130" max="4130" width="10.140625" style="446" customWidth="1"/>
    <col min="4131" max="4359" width="10.5703125" style="446"/>
    <col min="4360" max="4367" width="0" style="446" hidden="1" customWidth="1"/>
    <col min="4368" max="4370" width="3.7109375" style="446" customWidth="1"/>
    <col min="4371" max="4371" width="12.7109375" style="446" customWidth="1"/>
    <col min="4372" max="4372" width="47.42578125" style="446" customWidth="1"/>
    <col min="4373" max="4376" width="0" style="446" hidden="1" customWidth="1"/>
    <col min="4377" max="4377" width="11.7109375" style="446" customWidth="1"/>
    <col min="4378" max="4378" width="6.42578125" style="446" bestFit="1" customWidth="1"/>
    <col min="4379" max="4379" width="11.7109375" style="446" customWidth="1"/>
    <col min="4380" max="4380" width="0" style="446" hidden="1" customWidth="1"/>
    <col min="4381" max="4381" width="3.7109375" style="446" customWidth="1"/>
    <col min="4382" max="4382" width="11.140625" style="446" bestFit="1" customWidth="1"/>
    <col min="4383" max="4385" width="10.5703125" style="446"/>
    <col min="4386" max="4386" width="10.140625" style="446" customWidth="1"/>
    <col min="4387" max="4615" width="10.5703125" style="446"/>
    <col min="4616" max="4623" width="0" style="446" hidden="1" customWidth="1"/>
    <col min="4624" max="4626" width="3.7109375" style="446" customWidth="1"/>
    <col min="4627" max="4627" width="12.7109375" style="446" customWidth="1"/>
    <col min="4628" max="4628" width="47.42578125" style="446" customWidth="1"/>
    <col min="4629" max="4632" width="0" style="446" hidden="1" customWidth="1"/>
    <col min="4633" max="4633" width="11.7109375" style="446" customWidth="1"/>
    <col min="4634" max="4634" width="6.42578125" style="446" bestFit="1" customWidth="1"/>
    <col min="4635" max="4635" width="11.7109375" style="446" customWidth="1"/>
    <col min="4636" max="4636" width="0" style="446" hidden="1" customWidth="1"/>
    <col min="4637" max="4637" width="3.7109375" style="446" customWidth="1"/>
    <col min="4638" max="4638" width="11.140625" style="446" bestFit="1" customWidth="1"/>
    <col min="4639" max="4641" width="10.5703125" style="446"/>
    <col min="4642" max="4642" width="10.140625" style="446" customWidth="1"/>
    <col min="4643" max="4871" width="10.5703125" style="446"/>
    <col min="4872" max="4879" width="0" style="446" hidden="1" customWidth="1"/>
    <col min="4880" max="4882" width="3.7109375" style="446" customWidth="1"/>
    <col min="4883" max="4883" width="12.7109375" style="446" customWidth="1"/>
    <col min="4884" max="4884" width="47.42578125" style="446" customWidth="1"/>
    <col min="4885" max="4888" width="0" style="446" hidden="1" customWidth="1"/>
    <col min="4889" max="4889" width="11.7109375" style="446" customWidth="1"/>
    <col min="4890" max="4890" width="6.42578125" style="446" bestFit="1" customWidth="1"/>
    <col min="4891" max="4891" width="11.7109375" style="446" customWidth="1"/>
    <col min="4892" max="4892" width="0" style="446" hidden="1" customWidth="1"/>
    <col min="4893" max="4893" width="3.7109375" style="446" customWidth="1"/>
    <col min="4894" max="4894" width="11.140625" style="446" bestFit="1" customWidth="1"/>
    <col min="4895" max="4897" width="10.5703125" style="446"/>
    <col min="4898" max="4898" width="10.140625" style="446" customWidth="1"/>
    <col min="4899" max="5127" width="10.5703125" style="446"/>
    <col min="5128" max="5135" width="0" style="446" hidden="1" customWidth="1"/>
    <col min="5136" max="5138" width="3.7109375" style="446" customWidth="1"/>
    <col min="5139" max="5139" width="12.7109375" style="446" customWidth="1"/>
    <col min="5140" max="5140" width="47.42578125" style="446" customWidth="1"/>
    <col min="5141" max="5144" width="0" style="446" hidden="1" customWidth="1"/>
    <col min="5145" max="5145" width="11.7109375" style="446" customWidth="1"/>
    <col min="5146" max="5146" width="6.42578125" style="446" bestFit="1" customWidth="1"/>
    <col min="5147" max="5147" width="11.7109375" style="446" customWidth="1"/>
    <col min="5148" max="5148" width="0" style="446" hidden="1" customWidth="1"/>
    <col min="5149" max="5149" width="3.7109375" style="446" customWidth="1"/>
    <col min="5150" max="5150" width="11.140625" style="446" bestFit="1" customWidth="1"/>
    <col min="5151" max="5153" width="10.5703125" style="446"/>
    <col min="5154" max="5154" width="10.140625" style="446" customWidth="1"/>
    <col min="5155" max="5383" width="10.5703125" style="446"/>
    <col min="5384" max="5391" width="0" style="446" hidden="1" customWidth="1"/>
    <col min="5392" max="5394" width="3.7109375" style="446" customWidth="1"/>
    <col min="5395" max="5395" width="12.7109375" style="446" customWidth="1"/>
    <col min="5396" max="5396" width="47.42578125" style="446" customWidth="1"/>
    <col min="5397" max="5400" width="0" style="446" hidden="1" customWidth="1"/>
    <col min="5401" max="5401" width="11.7109375" style="446" customWidth="1"/>
    <col min="5402" max="5402" width="6.42578125" style="446" bestFit="1" customWidth="1"/>
    <col min="5403" max="5403" width="11.7109375" style="446" customWidth="1"/>
    <col min="5404" max="5404" width="0" style="446" hidden="1" customWidth="1"/>
    <col min="5405" max="5405" width="3.7109375" style="446" customWidth="1"/>
    <col min="5406" max="5406" width="11.140625" style="446" bestFit="1" customWidth="1"/>
    <col min="5407" max="5409" width="10.5703125" style="446"/>
    <col min="5410" max="5410" width="10.140625" style="446" customWidth="1"/>
    <col min="5411" max="5639" width="10.5703125" style="446"/>
    <col min="5640" max="5647" width="0" style="446" hidden="1" customWidth="1"/>
    <col min="5648" max="5650" width="3.7109375" style="446" customWidth="1"/>
    <col min="5651" max="5651" width="12.7109375" style="446" customWidth="1"/>
    <col min="5652" max="5652" width="47.42578125" style="446" customWidth="1"/>
    <col min="5653" max="5656" width="0" style="446" hidden="1" customWidth="1"/>
    <col min="5657" max="5657" width="11.7109375" style="446" customWidth="1"/>
    <col min="5658" max="5658" width="6.42578125" style="446" bestFit="1" customWidth="1"/>
    <col min="5659" max="5659" width="11.7109375" style="446" customWidth="1"/>
    <col min="5660" max="5660" width="0" style="446" hidden="1" customWidth="1"/>
    <col min="5661" max="5661" width="3.7109375" style="446" customWidth="1"/>
    <col min="5662" max="5662" width="11.140625" style="446" bestFit="1" customWidth="1"/>
    <col min="5663" max="5665" width="10.5703125" style="446"/>
    <col min="5666" max="5666" width="10.140625" style="446" customWidth="1"/>
    <col min="5667" max="5895" width="10.5703125" style="446"/>
    <col min="5896" max="5903" width="0" style="446" hidden="1" customWidth="1"/>
    <col min="5904" max="5906" width="3.7109375" style="446" customWidth="1"/>
    <col min="5907" max="5907" width="12.7109375" style="446" customWidth="1"/>
    <col min="5908" max="5908" width="47.42578125" style="446" customWidth="1"/>
    <col min="5909" max="5912" width="0" style="446" hidden="1" customWidth="1"/>
    <col min="5913" max="5913" width="11.7109375" style="446" customWidth="1"/>
    <col min="5914" max="5914" width="6.42578125" style="446" bestFit="1" customWidth="1"/>
    <col min="5915" max="5915" width="11.7109375" style="446" customWidth="1"/>
    <col min="5916" max="5916" width="0" style="446" hidden="1" customWidth="1"/>
    <col min="5917" max="5917" width="3.7109375" style="446" customWidth="1"/>
    <col min="5918" max="5918" width="11.140625" style="446" bestFit="1" customWidth="1"/>
    <col min="5919" max="5921" width="10.5703125" style="446"/>
    <col min="5922" max="5922" width="10.140625" style="446" customWidth="1"/>
    <col min="5923" max="6151" width="10.5703125" style="446"/>
    <col min="6152" max="6159" width="0" style="446" hidden="1" customWidth="1"/>
    <col min="6160" max="6162" width="3.7109375" style="446" customWidth="1"/>
    <col min="6163" max="6163" width="12.7109375" style="446" customWidth="1"/>
    <col min="6164" max="6164" width="47.42578125" style="446" customWidth="1"/>
    <col min="6165" max="6168" width="0" style="446" hidden="1" customWidth="1"/>
    <col min="6169" max="6169" width="11.7109375" style="446" customWidth="1"/>
    <col min="6170" max="6170" width="6.42578125" style="446" bestFit="1" customWidth="1"/>
    <col min="6171" max="6171" width="11.7109375" style="446" customWidth="1"/>
    <col min="6172" max="6172" width="0" style="446" hidden="1" customWidth="1"/>
    <col min="6173" max="6173" width="3.7109375" style="446" customWidth="1"/>
    <col min="6174" max="6174" width="11.140625" style="446" bestFit="1" customWidth="1"/>
    <col min="6175" max="6177" width="10.5703125" style="446"/>
    <col min="6178" max="6178" width="10.140625" style="446" customWidth="1"/>
    <col min="6179" max="6407" width="10.5703125" style="446"/>
    <col min="6408" max="6415" width="0" style="446" hidden="1" customWidth="1"/>
    <col min="6416" max="6418" width="3.7109375" style="446" customWidth="1"/>
    <col min="6419" max="6419" width="12.7109375" style="446" customWidth="1"/>
    <col min="6420" max="6420" width="47.42578125" style="446" customWidth="1"/>
    <col min="6421" max="6424" width="0" style="446" hidden="1" customWidth="1"/>
    <col min="6425" max="6425" width="11.7109375" style="446" customWidth="1"/>
    <col min="6426" max="6426" width="6.42578125" style="446" bestFit="1" customWidth="1"/>
    <col min="6427" max="6427" width="11.7109375" style="446" customWidth="1"/>
    <col min="6428" max="6428" width="0" style="446" hidden="1" customWidth="1"/>
    <col min="6429" max="6429" width="3.7109375" style="446" customWidth="1"/>
    <col min="6430" max="6430" width="11.140625" style="446" bestFit="1" customWidth="1"/>
    <col min="6431" max="6433" width="10.5703125" style="446"/>
    <col min="6434" max="6434" width="10.140625" style="446" customWidth="1"/>
    <col min="6435" max="6663" width="10.5703125" style="446"/>
    <col min="6664" max="6671" width="0" style="446" hidden="1" customWidth="1"/>
    <col min="6672" max="6674" width="3.7109375" style="446" customWidth="1"/>
    <col min="6675" max="6675" width="12.7109375" style="446" customWidth="1"/>
    <col min="6676" max="6676" width="47.42578125" style="446" customWidth="1"/>
    <col min="6677" max="6680" width="0" style="446" hidden="1" customWidth="1"/>
    <col min="6681" max="6681" width="11.7109375" style="446" customWidth="1"/>
    <col min="6682" max="6682" width="6.42578125" style="446" bestFit="1" customWidth="1"/>
    <col min="6683" max="6683" width="11.7109375" style="446" customWidth="1"/>
    <col min="6684" max="6684" width="0" style="446" hidden="1" customWidth="1"/>
    <col min="6685" max="6685" width="3.7109375" style="446" customWidth="1"/>
    <col min="6686" max="6686" width="11.140625" style="446" bestFit="1" customWidth="1"/>
    <col min="6687" max="6689" width="10.5703125" style="446"/>
    <col min="6690" max="6690" width="10.140625" style="446" customWidth="1"/>
    <col min="6691" max="6919" width="10.5703125" style="446"/>
    <col min="6920" max="6927" width="0" style="446" hidden="1" customWidth="1"/>
    <col min="6928" max="6930" width="3.7109375" style="446" customWidth="1"/>
    <col min="6931" max="6931" width="12.7109375" style="446" customWidth="1"/>
    <col min="6932" max="6932" width="47.42578125" style="446" customWidth="1"/>
    <col min="6933" max="6936" width="0" style="446" hidden="1" customWidth="1"/>
    <col min="6937" max="6937" width="11.7109375" style="446" customWidth="1"/>
    <col min="6938" max="6938" width="6.42578125" style="446" bestFit="1" customWidth="1"/>
    <col min="6939" max="6939" width="11.7109375" style="446" customWidth="1"/>
    <col min="6940" max="6940" width="0" style="446" hidden="1" customWidth="1"/>
    <col min="6941" max="6941" width="3.7109375" style="446" customWidth="1"/>
    <col min="6942" max="6942" width="11.140625" style="446" bestFit="1" customWidth="1"/>
    <col min="6943" max="6945" width="10.5703125" style="446"/>
    <col min="6946" max="6946" width="10.140625" style="446" customWidth="1"/>
    <col min="6947" max="7175" width="10.5703125" style="446"/>
    <col min="7176" max="7183" width="0" style="446" hidden="1" customWidth="1"/>
    <col min="7184" max="7186" width="3.7109375" style="446" customWidth="1"/>
    <col min="7187" max="7187" width="12.7109375" style="446" customWidth="1"/>
    <col min="7188" max="7188" width="47.42578125" style="446" customWidth="1"/>
    <col min="7189" max="7192" width="0" style="446" hidden="1" customWidth="1"/>
    <col min="7193" max="7193" width="11.7109375" style="446" customWidth="1"/>
    <col min="7194" max="7194" width="6.42578125" style="446" bestFit="1" customWidth="1"/>
    <col min="7195" max="7195" width="11.7109375" style="446" customWidth="1"/>
    <col min="7196" max="7196" width="0" style="446" hidden="1" customWidth="1"/>
    <col min="7197" max="7197" width="3.7109375" style="446" customWidth="1"/>
    <col min="7198" max="7198" width="11.140625" style="446" bestFit="1" customWidth="1"/>
    <col min="7199" max="7201" width="10.5703125" style="446"/>
    <col min="7202" max="7202" width="10.140625" style="446" customWidth="1"/>
    <col min="7203" max="7431" width="10.5703125" style="446"/>
    <col min="7432" max="7439" width="0" style="446" hidden="1" customWidth="1"/>
    <col min="7440" max="7442" width="3.7109375" style="446" customWidth="1"/>
    <col min="7443" max="7443" width="12.7109375" style="446" customWidth="1"/>
    <col min="7444" max="7444" width="47.42578125" style="446" customWidth="1"/>
    <col min="7445" max="7448" width="0" style="446" hidden="1" customWidth="1"/>
    <col min="7449" max="7449" width="11.7109375" style="446" customWidth="1"/>
    <col min="7450" max="7450" width="6.42578125" style="446" bestFit="1" customWidth="1"/>
    <col min="7451" max="7451" width="11.7109375" style="446" customWidth="1"/>
    <col min="7452" max="7452" width="0" style="446" hidden="1" customWidth="1"/>
    <col min="7453" max="7453" width="3.7109375" style="446" customWidth="1"/>
    <col min="7454" max="7454" width="11.140625" style="446" bestFit="1" customWidth="1"/>
    <col min="7455" max="7457" width="10.5703125" style="446"/>
    <col min="7458" max="7458" width="10.140625" style="446" customWidth="1"/>
    <col min="7459" max="7687" width="10.5703125" style="446"/>
    <col min="7688" max="7695" width="0" style="446" hidden="1" customWidth="1"/>
    <col min="7696" max="7698" width="3.7109375" style="446" customWidth="1"/>
    <col min="7699" max="7699" width="12.7109375" style="446" customWidth="1"/>
    <col min="7700" max="7700" width="47.42578125" style="446" customWidth="1"/>
    <col min="7701" max="7704" width="0" style="446" hidden="1" customWidth="1"/>
    <col min="7705" max="7705" width="11.7109375" style="446" customWidth="1"/>
    <col min="7706" max="7706" width="6.42578125" style="446" bestFit="1" customWidth="1"/>
    <col min="7707" max="7707" width="11.7109375" style="446" customWidth="1"/>
    <col min="7708" max="7708" width="0" style="446" hidden="1" customWidth="1"/>
    <col min="7709" max="7709" width="3.7109375" style="446" customWidth="1"/>
    <col min="7710" max="7710" width="11.140625" style="446" bestFit="1" customWidth="1"/>
    <col min="7711" max="7713" width="10.5703125" style="446"/>
    <col min="7714" max="7714" width="10.140625" style="446" customWidth="1"/>
    <col min="7715" max="7943" width="10.5703125" style="446"/>
    <col min="7944" max="7951" width="0" style="446" hidden="1" customWidth="1"/>
    <col min="7952" max="7954" width="3.7109375" style="446" customWidth="1"/>
    <col min="7955" max="7955" width="12.7109375" style="446" customWidth="1"/>
    <col min="7956" max="7956" width="47.42578125" style="446" customWidth="1"/>
    <col min="7957" max="7960" width="0" style="446" hidden="1" customWidth="1"/>
    <col min="7961" max="7961" width="11.7109375" style="446" customWidth="1"/>
    <col min="7962" max="7962" width="6.42578125" style="446" bestFit="1" customWidth="1"/>
    <col min="7963" max="7963" width="11.7109375" style="446" customWidth="1"/>
    <col min="7964" max="7964" width="0" style="446" hidden="1" customWidth="1"/>
    <col min="7965" max="7965" width="3.7109375" style="446" customWidth="1"/>
    <col min="7966" max="7966" width="11.140625" style="446" bestFit="1" customWidth="1"/>
    <col min="7967" max="7969" width="10.5703125" style="446"/>
    <col min="7970" max="7970" width="10.140625" style="446" customWidth="1"/>
    <col min="7971" max="8199" width="10.5703125" style="446"/>
    <col min="8200" max="8207" width="0" style="446" hidden="1" customWidth="1"/>
    <col min="8208" max="8210" width="3.7109375" style="446" customWidth="1"/>
    <col min="8211" max="8211" width="12.7109375" style="446" customWidth="1"/>
    <col min="8212" max="8212" width="47.42578125" style="446" customWidth="1"/>
    <col min="8213" max="8216" width="0" style="446" hidden="1" customWidth="1"/>
    <col min="8217" max="8217" width="11.7109375" style="446" customWidth="1"/>
    <col min="8218" max="8218" width="6.42578125" style="446" bestFit="1" customWidth="1"/>
    <col min="8219" max="8219" width="11.7109375" style="446" customWidth="1"/>
    <col min="8220" max="8220" width="0" style="446" hidden="1" customWidth="1"/>
    <col min="8221" max="8221" width="3.7109375" style="446" customWidth="1"/>
    <col min="8222" max="8222" width="11.140625" style="446" bestFit="1" customWidth="1"/>
    <col min="8223" max="8225" width="10.5703125" style="446"/>
    <col min="8226" max="8226" width="10.140625" style="446" customWidth="1"/>
    <col min="8227" max="8455" width="10.5703125" style="446"/>
    <col min="8456" max="8463" width="0" style="446" hidden="1" customWidth="1"/>
    <col min="8464" max="8466" width="3.7109375" style="446" customWidth="1"/>
    <col min="8467" max="8467" width="12.7109375" style="446" customWidth="1"/>
    <col min="8468" max="8468" width="47.42578125" style="446" customWidth="1"/>
    <col min="8469" max="8472" width="0" style="446" hidden="1" customWidth="1"/>
    <col min="8473" max="8473" width="11.7109375" style="446" customWidth="1"/>
    <col min="8474" max="8474" width="6.42578125" style="446" bestFit="1" customWidth="1"/>
    <col min="8475" max="8475" width="11.7109375" style="446" customWidth="1"/>
    <col min="8476" max="8476" width="0" style="446" hidden="1" customWidth="1"/>
    <col min="8477" max="8477" width="3.7109375" style="446" customWidth="1"/>
    <col min="8478" max="8478" width="11.140625" style="446" bestFit="1" customWidth="1"/>
    <col min="8479" max="8481" width="10.5703125" style="446"/>
    <col min="8482" max="8482" width="10.140625" style="446" customWidth="1"/>
    <col min="8483" max="8711" width="10.5703125" style="446"/>
    <col min="8712" max="8719" width="0" style="446" hidden="1" customWidth="1"/>
    <col min="8720" max="8722" width="3.7109375" style="446" customWidth="1"/>
    <col min="8723" max="8723" width="12.7109375" style="446" customWidth="1"/>
    <col min="8724" max="8724" width="47.42578125" style="446" customWidth="1"/>
    <col min="8725" max="8728" width="0" style="446" hidden="1" customWidth="1"/>
    <col min="8729" max="8729" width="11.7109375" style="446" customWidth="1"/>
    <col min="8730" max="8730" width="6.42578125" style="446" bestFit="1" customWidth="1"/>
    <col min="8731" max="8731" width="11.7109375" style="446" customWidth="1"/>
    <col min="8732" max="8732" width="0" style="446" hidden="1" customWidth="1"/>
    <col min="8733" max="8733" width="3.7109375" style="446" customWidth="1"/>
    <col min="8734" max="8734" width="11.140625" style="446" bestFit="1" customWidth="1"/>
    <col min="8735" max="8737" width="10.5703125" style="446"/>
    <col min="8738" max="8738" width="10.140625" style="446" customWidth="1"/>
    <col min="8739" max="8967" width="10.5703125" style="446"/>
    <col min="8968" max="8975" width="0" style="446" hidden="1" customWidth="1"/>
    <col min="8976" max="8978" width="3.7109375" style="446" customWidth="1"/>
    <col min="8979" max="8979" width="12.7109375" style="446" customWidth="1"/>
    <col min="8980" max="8980" width="47.42578125" style="446" customWidth="1"/>
    <col min="8981" max="8984" width="0" style="446" hidden="1" customWidth="1"/>
    <col min="8985" max="8985" width="11.7109375" style="446" customWidth="1"/>
    <col min="8986" max="8986" width="6.42578125" style="446" bestFit="1" customWidth="1"/>
    <col min="8987" max="8987" width="11.7109375" style="446" customWidth="1"/>
    <col min="8988" max="8988" width="0" style="446" hidden="1" customWidth="1"/>
    <col min="8989" max="8989" width="3.7109375" style="446" customWidth="1"/>
    <col min="8990" max="8990" width="11.140625" style="446" bestFit="1" customWidth="1"/>
    <col min="8991" max="8993" width="10.5703125" style="446"/>
    <col min="8994" max="8994" width="10.140625" style="446" customWidth="1"/>
    <col min="8995" max="9223" width="10.5703125" style="446"/>
    <col min="9224" max="9231" width="0" style="446" hidden="1" customWidth="1"/>
    <col min="9232" max="9234" width="3.7109375" style="446" customWidth="1"/>
    <col min="9235" max="9235" width="12.7109375" style="446" customWidth="1"/>
    <col min="9236" max="9236" width="47.42578125" style="446" customWidth="1"/>
    <col min="9237" max="9240" width="0" style="446" hidden="1" customWidth="1"/>
    <col min="9241" max="9241" width="11.7109375" style="446" customWidth="1"/>
    <col min="9242" max="9242" width="6.42578125" style="446" bestFit="1" customWidth="1"/>
    <col min="9243" max="9243" width="11.7109375" style="446" customWidth="1"/>
    <col min="9244" max="9244" width="0" style="446" hidden="1" customWidth="1"/>
    <col min="9245" max="9245" width="3.7109375" style="446" customWidth="1"/>
    <col min="9246" max="9246" width="11.140625" style="446" bestFit="1" customWidth="1"/>
    <col min="9247" max="9249" width="10.5703125" style="446"/>
    <col min="9250" max="9250" width="10.140625" style="446" customWidth="1"/>
    <col min="9251" max="9479" width="10.5703125" style="446"/>
    <col min="9480" max="9487" width="0" style="446" hidden="1" customWidth="1"/>
    <col min="9488" max="9490" width="3.7109375" style="446" customWidth="1"/>
    <col min="9491" max="9491" width="12.7109375" style="446" customWidth="1"/>
    <col min="9492" max="9492" width="47.42578125" style="446" customWidth="1"/>
    <col min="9493" max="9496" width="0" style="446" hidden="1" customWidth="1"/>
    <col min="9497" max="9497" width="11.7109375" style="446" customWidth="1"/>
    <col min="9498" max="9498" width="6.42578125" style="446" bestFit="1" customWidth="1"/>
    <col min="9499" max="9499" width="11.7109375" style="446" customWidth="1"/>
    <col min="9500" max="9500" width="0" style="446" hidden="1" customWidth="1"/>
    <col min="9501" max="9501" width="3.7109375" style="446" customWidth="1"/>
    <col min="9502" max="9502" width="11.140625" style="446" bestFit="1" customWidth="1"/>
    <col min="9503" max="9505" width="10.5703125" style="446"/>
    <col min="9506" max="9506" width="10.140625" style="446" customWidth="1"/>
    <col min="9507" max="9735" width="10.5703125" style="446"/>
    <col min="9736" max="9743" width="0" style="446" hidden="1" customWidth="1"/>
    <col min="9744" max="9746" width="3.7109375" style="446" customWidth="1"/>
    <col min="9747" max="9747" width="12.7109375" style="446" customWidth="1"/>
    <col min="9748" max="9748" width="47.42578125" style="446" customWidth="1"/>
    <col min="9749" max="9752" width="0" style="446" hidden="1" customWidth="1"/>
    <col min="9753" max="9753" width="11.7109375" style="446" customWidth="1"/>
    <col min="9754" max="9754" width="6.42578125" style="446" bestFit="1" customWidth="1"/>
    <col min="9755" max="9755" width="11.7109375" style="446" customWidth="1"/>
    <col min="9756" max="9756" width="0" style="446" hidden="1" customWidth="1"/>
    <col min="9757" max="9757" width="3.7109375" style="446" customWidth="1"/>
    <col min="9758" max="9758" width="11.140625" style="446" bestFit="1" customWidth="1"/>
    <col min="9759" max="9761" width="10.5703125" style="446"/>
    <col min="9762" max="9762" width="10.140625" style="446" customWidth="1"/>
    <col min="9763" max="9991" width="10.5703125" style="446"/>
    <col min="9992" max="9999" width="0" style="446" hidden="1" customWidth="1"/>
    <col min="10000" max="10002" width="3.7109375" style="446" customWidth="1"/>
    <col min="10003" max="10003" width="12.7109375" style="446" customWidth="1"/>
    <col min="10004" max="10004" width="47.42578125" style="446" customWidth="1"/>
    <col min="10005" max="10008" width="0" style="446" hidden="1" customWidth="1"/>
    <col min="10009" max="10009" width="11.7109375" style="446" customWidth="1"/>
    <col min="10010" max="10010" width="6.42578125" style="446" bestFit="1" customWidth="1"/>
    <col min="10011" max="10011" width="11.7109375" style="446" customWidth="1"/>
    <col min="10012" max="10012" width="0" style="446" hidden="1" customWidth="1"/>
    <col min="10013" max="10013" width="3.7109375" style="446" customWidth="1"/>
    <col min="10014" max="10014" width="11.140625" style="446" bestFit="1" customWidth="1"/>
    <col min="10015" max="10017" width="10.5703125" style="446"/>
    <col min="10018" max="10018" width="10.140625" style="446" customWidth="1"/>
    <col min="10019" max="10247" width="10.5703125" style="446"/>
    <col min="10248" max="10255" width="0" style="446" hidden="1" customWidth="1"/>
    <col min="10256" max="10258" width="3.7109375" style="446" customWidth="1"/>
    <col min="10259" max="10259" width="12.7109375" style="446" customWidth="1"/>
    <col min="10260" max="10260" width="47.42578125" style="446" customWidth="1"/>
    <col min="10261" max="10264" width="0" style="446" hidden="1" customWidth="1"/>
    <col min="10265" max="10265" width="11.7109375" style="446" customWidth="1"/>
    <col min="10266" max="10266" width="6.42578125" style="446" bestFit="1" customWidth="1"/>
    <col min="10267" max="10267" width="11.7109375" style="446" customWidth="1"/>
    <col min="10268" max="10268" width="0" style="446" hidden="1" customWidth="1"/>
    <col min="10269" max="10269" width="3.7109375" style="446" customWidth="1"/>
    <col min="10270" max="10270" width="11.140625" style="446" bestFit="1" customWidth="1"/>
    <col min="10271" max="10273" width="10.5703125" style="446"/>
    <col min="10274" max="10274" width="10.140625" style="446" customWidth="1"/>
    <col min="10275" max="10503" width="10.5703125" style="446"/>
    <col min="10504" max="10511" width="0" style="446" hidden="1" customWidth="1"/>
    <col min="10512" max="10514" width="3.7109375" style="446" customWidth="1"/>
    <col min="10515" max="10515" width="12.7109375" style="446" customWidth="1"/>
    <col min="10516" max="10516" width="47.42578125" style="446" customWidth="1"/>
    <col min="10517" max="10520" width="0" style="446" hidden="1" customWidth="1"/>
    <col min="10521" max="10521" width="11.7109375" style="446" customWidth="1"/>
    <col min="10522" max="10522" width="6.42578125" style="446" bestFit="1" customWidth="1"/>
    <col min="10523" max="10523" width="11.7109375" style="446" customWidth="1"/>
    <col min="10524" max="10524" width="0" style="446" hidden="1" customWidth="1"/>
    <col min="10525" max="10525" width="3.7109375" style="446" customWidth="1"/>
    <col min="10526" max="10526" width="11.140625" style="446" bestFit="1" customWidth="1"/>
    <col min="10527" max="10529" width="10.5703125" style="446"/>
    <col min="10530" max="10530" width="10.140625" style="446" customWidth="1"/>
    <col min="10531" max="10759" width="10.5703125" style="446"/>
    <col min="10760" max="10767" width="0" style="446" hidden="1" customWidth="1"/>
    <col min="10768" max="10770" width="3.7109375" style="446" customWidth="1"/>
    <col min="10771" max="10771" width="12.7109375" style="446" customWidth="1"/>
    <col min="10772" max="10772" width="47.42578125" style="446" customWidth="1"/>
    <col min="10773" max="10776" width="0" style="446" hidden="1" customWidth="1"/>
    <col min="10777" max="10777" width="11.7109375" style="446" customWidth="1"/>
    <col min="10778" max="10778" width="6.42578125" style="446" bestFit="1" customWidth="1"/>
    <col min="10779" max="10779" width="11.7109375" style="446" customWidth="1"/>
    <col min="10780" max="10780" width="0" style="446" hidden="1" customWidth="1"/>
    <col min="10781" max="10781" width="3.7109375" style="446" customWidth="1"/>
    <col min="10782" max="10782" width="11.140625" style="446" bestFit="1" customWidth="1"/>
    <col min="10783" max="10785" width="10.5703125" style="446"/>
    <col min="10786" max="10786" width="10.140625" style="446" customWidth="1"/>
    <col min="10787" max="11015" width="10.5703125" style="446"/>
    <col min="11016" max="11023" width="0" style="446" hidden="1" customWidth="1"/>
    <col min="11024" max="11026" width="3.7109375" style="446" customWidth="1"/>
    <col min="11027" max="11027" width="12.7109375" style="446" customWidth="1"/>
    <col min="11028" max="11028" width="47.42578125" style="446" customWidth="1"/>
    <col min="11029" max="11032" width="0" style="446" hidden="1" customWidth="1"/>
    <col min="11033" max="11033" width="11.7109375" style="446" customWidth="1"/>
    <col min="11034" max="11034" width="6.42578125" style="446" bestFit="1" customWidth="1"/>
    <col min="11035" max="11035" width="11.7109375" style="446" customWidth="1"/>
    <col min="11036" max="11036" width="0" style="446" hidden="1" customWidth="1"/>
    <col min="11037" max="11037" width="3.7109375" style="446" customWidth="1"/>
    <col min="11038" max="11038" width="11.140625" style="446" bestFit="1" customWidth="1"/>
    <col min="11039" max="11041" width="10.5703125" style="446"/>
    <col min="11042" max="11042" width="10.140625" style="446" customWidth="1"/>
    <col min="11043" max="11271" width="10.5703125" style="446"/>
    <col min="11272" max="11279" width="0" style="446" hidden="1" customWidth="1"/>
    <col min="11280" max="11282" width="3.7109375" style="446" customWidth="1"/>
    <col min="11283" max="11283" width="12.7109375" style="446" customWidth="1"/>
    <col min="11284" max="11284" width="47.42578125" style="446" customWidth="1"/>
    <col min="11285" max="11288" width="0" style="446" hidden="1" customWidth="1"/>
    <col min="11289" max="11289" width="11.7109375" style="446" customWidth="1"/>
    <col min="11290" max="11290" width="6.42578125" style="446" bestFit="1" customWidth="1"/>
    <col min="11291" max="11291" width="11.7109375" style="446" customWidth="1"/>
    <col min="11292" max="11292" width="0" style="446" hidden="1" customWidth="1"/>
    <col min="11293" max="11293" width="3.7109375" style="446" customWidth="1"/>
    <col min="11294" max="11294" width="11.140625" style="446" bestFit="1" customWidth="1"/>
    <col min="11295" max="11297" width="10.5703125" style="446"/>
    <col min="11298" max="11298" width="10.140625" style="446" customWidth="1"/>
    <col min="11299" max="11527" width="10.5703125" style="446"/>
    <col min="11528" max="11535" width="0" style="446" hidden="1" customWidth="1"/>
    <col min="11536" max="11538" width="3.7109375" style="446" customWidth="1"/>
    <col min="11539" max="11539" width="12.7109375" style="446" customWidth="1"/>
    <col min="11540" max="11540" width="47.42578125" style="446" customWidth="1"/>
    <col min="11541" max="11544" width="0" style="446" hidden="1" customWidth="1"/>
    <col min="11545" max="11545" width="11.7109375" style="446" customWidth="1"/>
    <col min="11546" max="11546" width="6.42578125" style="446" bestFit="1" customWidth="1"/>
    <col min="11547" max="11547" width="11.7109375" style="446" customWidth="1"/>
    <col min="11548" max="11548" width="0" style="446" hidden="1" customWidth="1"/>
    <col min="11549" max="11549" width="3.7109375" style="446" customWidth="1"/>
    <col min="11550" max="11550" width="11.140625" style="446" bestFit="1" customWidth="1"/>
    <col min="11551" max="11553" width="10.5703125" style="446"/>
    <col min="11554" max="11554" width="10.140625" style="446" customWidth="1"/>
    <col min="11555" max="11783" width="10.5703125" style="446"/>
    <col min="11784" max="11791" width="0" style="446" hidden="1" customWidth="1"/>
    <col min="11792" max="11794" width="3.7109375" style="446" customWidth="1"/>
    <col min="11795" max="11795" width="12.7109375" style="446" customWidth="1"/>
    <col min="11796" max="11796" width="47.42578125" style="446" customWidth="1"/>
    <col min="11797" max="11800" width="0" style="446" hidden="1" customWidth="1"/>
    <col min="11801" max="11801" width="11.7109375" style="446" customWidth="1"/>
    <col min="11802" max="11802" width="6.42578125" style="446" bestFit="1" customWidth="1"/>
    <col min="11803" max="11803" width="11.7109375" style="446" customWidth="1"/>
    <col min="11804" max="11804" width="0" style="446" hidden="1" customWidth="1"/>
    <col min="11805" max="11805" width="3.7109375" style="446" customWidth="1"/>
    <col min="11806" max="11806" width="11.140625" style="446" bestFit="1" customWidth="1"/>
    <col min="11807" max="11809" width="10.5703125" style="446"/>
    <col min="11810" max="11810" width="10.140625" style="446" customWidth="1"/>
    <col min="11811" max="12039" width="10.5703125" style="446"/>
    <col min="12040" max="12047" width="0" style="446" hidden="1" customWidth="1"/>
    <col min="12048" max="12050" width="3.7109375" style="446" customWidth="1"/>
    <col min="12051" max="12051" width="12.7109375" style="446" customWidth="1"/>
    <col min="12052" max="12052" width="47.42578125" style="446" customWidth="1"/>
    <col min="12053" max="12056" width="0" style="446" hidden="1" customWidth="1"/>
    <col min="12057" max="12057" width="11.7109375" style="446" customWidth="1"/>
    <col min="12058" max="12058" width="6.42578125" style="446" bestFit="1" customWidth="1"/>
    <col min="12059" max="12059" width="11.7109375" style="446" customWidth="1"/>
    <col min="12060" max="12060" width="0" style="446" hidden="1" customWidth="1"/>
    <col min="12061" max="12061" width="3.7109375" style="446" customWidth="1"/>
    <col min="12062" max="12062" width="11.140625" style="446" bestFit="1" customWidth="1"/>
    <col min="12063" max="12065" width="10.5703125" style="446"/>
    <col min="12066" max="12066" width="10.140625" style="446" customWidth="1"/>
    <col min="12067" max="12295" width="10.5703125" style="446"/>
    <col min="12296" max="12303" width="0" style="446" hidden="1" customWidth="1"/>
    <col min="12304" max="12306" width="3.7109375" style="446" customWidth="1"/>
    <col min="12307" max="12307" width="12.7109375" style="446" customWidth="1"/>
    <col min="12308" max="12308" width="47.42578125" style="446" customWidth="1"/>
    <col min="12309" max="12312" width="0" style="446" hidden="1" customWidth="1"/>
    <col min="12313" max="12313" width="11.7109375" style="446" customWidth="1"/>
    <col min="12314" max="12314" width="6.42578125" style="446" bestFit="1" customWidth="1"/>
    <col min="12315" max="12315" width="11.7109375" style="446" customWidth="1"/>
    <col min="12316" max="12316" width="0" style="446" hidden="1" customWidth="1"/>
    <col min="12317" max="12317" width="3.7109375" style="446" customWidth="1"/>
    <col min="12318" max="12318" width="11.140625" style="446" bestFit="1" customWidth="1"/>
    <col min="12319" max="12321" width="10.5703125" style="446"/>
    <col min="12322" max="12322" width="10.140625" style="446" customWidth="1"/>
    <col min="12323" max="12551" width="10.5703125" style="446"/>
    <col min="12552" max="12559" width="0" style="446" hidden="1" customWidth="1"/>
    <col min="12560" max="12562" width="3.7109375" style="446" customWidth="1"/>
    <col min="12563" max="12563" width="12.7109375" style="446" customWidth="1"/>
    <col min="12564" max="12564" width="47.42578125" style="446" customWidth="1"/>
    <col min="12565" max="12568" width="0" style="446" hidden="1" customWidth="1"/>
    <col min="12569" max="12569" width="11.7109375" style="446" customWidth="1"/>
    <col min="12570" max="12570" width="6.42578125" style="446" bestFit="1" customWidth="1"/>
    <col min="12571" max="12571" width="11.7109375" style="446" customWidth="1"/>
    <col min="12572" max="12572" width="0" style="446" hidden="1" customWidth="1"/>
    <col min="12573" max="12573" width="3.7109375" style="446" customWidth="1"/>
    <col min="12574" max="12574" width="11.140625" style="446" bestFit="1" customWidth="1"/>
    <col min="12575" max="12577" width="10.5703125" style="446"/>
    <col min="12578" max="12578" width="10.140625" style="446" customWidth="1"/>
    <col min="12579" max="12807" width="10.5703125" style="446"/>
    <col min="12808" max="12815" width="0" style="446" hidden="1" customWidth="1"/>
    <col min="12816" max="12818" width="3.7109375" style="446" customWidth="1"/>
    <col min="12819" max="12819" width="12.7109375" style="446" customWidth="1"/>
    <col min="12820" max="12820" width="47.42578125" style="446" customWidth="1"/>
    <col min="12821" max="12824" width="0" style="446" hidden="1" customWidth="1"/>
    <col min="12825" max="12825" width="11.7109375" style="446" customWidth="1"/>
    <col min="12826" max="12826" width="6.42578125" style="446" bestFit="1" customWidth="1"/>
    <col min="12827" max="12827" width="11.7109375" style="446" customWidth="1"/>
    <col min="12828" max="12828" width="0" style="446" hidden="1" customWidth="1"/>
    <col min="12829" max="12829" width="3.7109375" style="446" customWidth="1"/>
    <col min="12830" max="12830" width="11.140625" style="446" bestFit="1" customWidth="1"/>
    <col min="12831" max="12833" width="10.5703125" style="446"/>
    <col min="12834" max="12834" width="10.140625" style="446" customWidth="1"/>
    <col min="12835" max="13063" width="10.5703125" style="446"/>
    <col min="13064" max="13071" width="0" style="446" hidden="1" customWidth="1"/>
    <col min="13072" max="13074" width="3.7109375" style="446" customWidth="1"/>
    <col min="13075" max="13075" width="12.7109375" style="446" customWidth="1"/>
    <col min="13076" max="13076" width="47.42578125" style="446" customWidth="1"/>
    <col min="13077" max="13080" width="0" style="446" hidden="1" customWidth="1"/>
    <col min="13081" max="13081" width="11.7109375" style="446" customWidth="1"/>
    <col min="13082" max="13082" width="6.42578125" style="446" bestFit="1" customWidth="1"/>
    <col min="13083" max="13083" width="11.7109375" style="446" customWidth="1"/>
    <col min="13084" max="13084" width="0" style="446" hidden="1" customWidth="1"/>
    <col min="13085" max="13085" width="3.7109375" style="446" customWidth="1"/>
    <col min="13086" max="13086" width="11.140625" style="446" bestFit="1" customWidth="1"/>
    <col min="13087" max="13089" width="10.5703125" style="446"/>
    <col min="13090" max="13090" width="10.140625" style="446" customWidth="1"/>
    <col min="13091" max="13319" width="10.5703125" style="446"/>
    <col min="13320" max="13327" width="0" style="446" hidden="1" customWidth="1"/>
    <col min="13328" max="13330" width="3.7109375" style="446" customWidth="1"/>
    <col min="13331" max="13331" width="12.7109375" style="446" customWidth="1"/>
    <col min="13332" max="13332" width="47.42578125" style="446" customWidth="1"/>
    <col min="13333" max="13336" width="0" style="446" hidden="1" customWidth="1"/>
    <col min="13337" max="13337" width="11.7109375" style="446" customWidth="1"/>
    <col min="13338" max="13338" width="6.42578125" style="446" bestFit="1" customWidth="1"/>
    <col min="13339" max="13339" width="11.7109375" style="446" customWidth="1"/>
    <col min="13340" max="13340" width="0" style="446" hidden="1" customWidth="1"/>
    <col min="13341" max="13341" width="3.7109375" style="446" customWidth="1"/>
    <col min="13342" max="13342" width="11.140625" style="446" bestFit="1" customWidth="1"/>
    <col min="13343" max="13345" width="10.5703125" style="446"/>
    <col min="13346" max="13346" width="10.140625" style="446" customWidth="1"/>
    <col min="13347" max="13575" width="10.5703125" style="446"/>
    <col min="13576" max="13583" width="0" style="446" hidden="1" customWidth="1"/>
    <col min="13584" max="13586" width="3.7109375" style="446" customWidth="1"/>
    <col min="13587" max="13587" width="12.7109375" style="446" customWidth="1"/>
    <col min="13588" max="13588" width="47.42578125" style="446" customWidth="1"/>
    <col min="13589" max="13592" width="0" style="446" hidden="1" customWidth="1"/>
    <col min="13593" max="13593" width="11.7109375" style="446" customWidth="1"/>
    <col min="13594" max="13594" width="6.42578125" style="446" bestFit="1" customWidth="1"/>
    <col min="13595" max="13595" width="11.7109375" style="446" customWidth="1"/>
    <col min="13596" max="13596" width="0" style="446" hidden="1" customWidth="1"/>
    <col min="13597" max="13597" width="3.7109375" style="446" customWidth="1"/>
    <col min="13598" max="13598" width="11.140625" style="446" bestFit="1" customWidth="1"/>
    <col min="13599" max="13601" width="10.5703125" style="446"/>
    <col min="13602" max="13602" width="10.140625" style="446" customWidth="1"/>
    <col min="13603" max="13831" width="10.5703125" style="446"/>
    <col min="13832" max="13839" width="0" style="446" hidden="1" customWidth="1"/>
    <col min="13840" max="13842" width="3.7109375" style="446" customWidth="1"/>
    <col min="13843" max="13843" width="12.7109375" style="446" customWidth="1"/>
    <col min="13844" max="13844" width="47.42578125" style="446" customWidth="1"/>
    <col min="13845" max="13848" width="0" style="446" hidden="1" customWidth="1"/>
    <col min="13849" max="13849" width="11.7109375" style="446" customWidth="1"/>
    <col min="13850" max="13850" width="6.42578125" style="446" bestFit="1" customWidth="1"/>
    <col min="13851" max="13851" width="11.7109375" style="446" customWidth="1"/>
    <col min="13852" max="13852" width="0" style="446" hidden="1" customWidth="1"/>
    <col min="13853" max="13853" width="3.7109375" style="446" customWidth="1"/>
    <col min="13854" max="13854" width="11.140625" style="446" bestFit="1" customWidth="1"/>
    <col min="13855" max="13857" width="10.5703125" style="446"/>
    <col min="13858" max="13858" width="10.140625" style="446" customWidth="1"/>
    <col min="13859" max="14087" width="10.5703125" style="446"/>
    <col min="14088" max="14095" width="0" style="446" hidden="1" customWidth="1"/>
    <col min="14096" max="14098" width="3.7109375" style="446" customWidth="1"/>
    <col min="14099" max="14099" width="12.7109375" style="446" customWidth="1"/>
    <col min="14100" max="14100" width="47.42578125" style="446" customWidth="1"/>
    <col min="14101" max="14104" width="0" style="446" hidden="1" customWidth="1"/>
    <col min="14105" max="14105" width="11.7109375" style="446" customWidth="1"/>
    <col min="14106" max="14106" width="6.42578125" style="446" bestFit="1" customWidth="1"/>
    <col min="14107" max="14107" width="11.7109375" style="446" customWidth="1"/>
    <col min="14108" max="14108" width="0" style="446" hidden="1" customWidth="1"/>
    <col min="14109" max="14109" width="3.7109375" style="446" customWidth="1"/>
    <col min="14110" max="14110" width="11.140625" style="446" bestFit="1" customWidth="1"/>
    <col min="14111" max="14113" width="10.5703125" style="446"/>
    <col min="14114" max="14114" width="10.140625" style="446" customWidth="1"/>
    <col min="14115" max="14343" width="10.5703125" style="446"/>
    <col min="14344" max="14351" width="0" style="446" hidden="1" customWidth="1"/>
    <col min="14352" max="14354" width="3.7109375" style="446" customWidth="1"/>
    <col min="14355" max="14355" width="12.7109375" style="446" customWidth="1"/>
    <col min="14356" max="14356" width="47.42578125" style="446" customWidth="1"/>
    <col min="14357" max="14360" width="0" style="446" hidden="1" customWidth="1"/>
    <col min="14361" max="14361" width="11.7109375" style="446" customWidth="1"/>
    <col min="14362" max="14362" width="6.42578125" style="446" bestFit="1" customWidth="1"/>
    <col min="14363" max="14363" width="11.7109375" style="446" customWidth="1"/>
    <col min="14364" max="14364" width="0" style="446" hidden="1" customWidth="1"/>
    <col min="14365" max="14365" width="3.7109375" style="446" customWidth="1"/>
    <col min="14366" max="14366" width="11.140625" style="446" bestFit="1" customWidth="1"/>
    <col min="14367" max="14369" width="10.5703125" style="446"/>
    <col min="14370" max="14370" width="10.140625" style="446" customWidth="1"/>
    <col min="14371" max="14599" width="10.5703125" style="446"/>
    <col min="14600" max="14607" width="0" style="446" hidden="1" customWidth="1"/>
    <col min="14608" max="14610" width="3.7109375" style="446" customWidth="1"/>
    <col min="14611" max="14611" width="12.7109375" style="446" customWidth="1"/>
    <col min="14612" max="14612" width="47.42578125" style="446" customWidth="1"/>
    <col min="14613" max="14616" width="0" style="446" hidden="1" customWidth="1"/>
    <col min="14617" max="14617" width="11.7109375" style="446" customWidth="1"/>
    <col min="14618" max="14618" width="6.42578125" style="446" bestFit="1" customWidth="1"/>
    <col min="14619" max="14619" width="11.7109375" style="446" customWidth="1"/>
    <col min="14620" max="14620" width="0" style="446" hidden="1" customWidth="1"/>
    <col min="14621" max="14621" width="3.7109375" style="446" customWidth="1"/>
    <col min="14622" max="14622" width="11.140625" style="446" bestFit="1" customWidth="1"/>
    <col min="14623" max="14625" width="10.5703125" style="446"/>
    <col min="14626" max="14626" width="10.140625" style="446" customWidth="1"/>
    <col min="14627" max="14855" width="10.5703125" style="446"/>
    <col min="14856" max="14863" width="0" style="446" hidden="1" customWidth="1"/>
    <col min="14864" max="14866" width="3.7109375" style="446" customWidth="1"/>
    <col min="14867" max="14867" width="12.7109375" style="446" customWidth="1"/>
    <col min="14868" max="14868" width="47.42578125" style="446" customWidth="1"/>
    <col min="14869" max="14872" width="0" style="446" hidden="1" customWidth="1"/>
    <col min="14873" max="14873" width="11.7109375" style="446" customWidth="1"/>
    <col min="14874" max="14874" width="6.42578125" style="446" bestFit="1" customWidth="1"/>
    <col min="14875" max="14875" width="11.7109375" style="446" customWidth="1"/>
    <col min="14876" max="14876" width="0" style="446" hidden="1" customWidth="1"/>
    <col min="14877" max="14877" width="3.7109375" style="446" customWidth="1"/>
    <col min="14878" max="14878" width="11.140625" style="446" bestFit="1" customWidth="1"/>
    <col min="14879" max="14881" width="10.5703125" style="446"/>
    <col min="14882" max="14882" width="10.140625" style="446" customWidth="1"/>
    <col min="14883" max="15111" width="10.5703125" style="446"/>
    <col min="15112" max="15119" width="0" style="446" hidden="1" customWidth="1"/>
    <col min="15120" max="15122" width="3.7109375" style="446" customWidth="1"/>
    <col min="15123" max="15123" width="12.7109375" style="446" customWidth="1"/>
    <col min="15124" max="15124" width="47.42578125" style="446" customWidth="1"/>
    <col min="15125" max="15128" width="0" style="446" hidden="1" customWidth="1"/>
    <col min="15129" max="15129" width="11.7109375" style="446" customWidth="1"/>
    <col min="15130" max="15130" width="6.42578125" style="446" bestFit="1" customWidth="1"/>
    <col min="15131" max="15131" width="11.7109375" style="446" customWidth="1"/>
    <col min="15132" max="15132" width="0" style="446" hidden="1" customWidth="1"/>
    <col min="15133" max="15133" width="3.7109375" style="446" customWidth="1"/>
    <col min="15134" max="15134" width="11.140625" style="446" bestFit="1" customWidth="1"/>
    <col min="15135" max="15137" width="10.5703125" style="446"/>
    <col min="15138" max="15138" width="10.140625" style="446" customWidth="1"/>
    <col min="15139" max="15367" width="10.5703125" style="446"/>
    <col min="15368" max="15375" width="0" style="446" hidden="1" customWidth="1"/>
    <col min="15376" max="15378" width="3.7109375" style="446" customWidth="1"/>
    <col min="15379" max="15379" width="12.7109375" style="446" customWidth="1"/>
    <col min="15380" max="15380" width="47.42578125" style="446" customWidth="1"/>
    <col min="15381" max="15384" width="0" style="446" hidden="1" customWidth="1"/>
    <col min="15385" max="15385" width="11.7109375" style="446" customWidth="1"/>
    <col min="15386" max="15386" width="6.42578125" style="446" bestFit="1" customWidth="1"/>
    <col min="15387" max="15387" width="11.7109375" style="446" customWidth="1"/>
    <col min="15388" max="15388" width="0" style="446" hidden="1" customWidth="1"/>
    <col min="15389" max="15389" width="3.7109375" style="446" customWidth="1"/>
    <col min="15390" max="15390" width="11.140625" style="446" bestFit="1" customWidth="1"/>
    <col min="15391" max="15393" width="10.5703125" style="446"/>
    <col min="15394" max="15394" width="10.140625" style="446" customWidth="1"/>
    <col min="15395" max="15623" width="10.5703125" style="446"/>
    <col min="15624" max="15631" width="0" style="446" hidden="1" customWidth="1"/>
    <col min="15632" max="15634" width="3.7109375" style="446" customWidth="1"/>
    <col min="15635" max="15635" width="12.7109375" style="446" customWidth="1"/>
    <col min="15636" max="15636" width="47.42578125" style="446" customWidth="1"/>
    <col min="15637" max="15640" width="0" style="446" hidden="1" customWidth="1"/>
    <col min="15641" max="15641" width="11.7109375" style="446" customWidth="1"/>
    <col min="15642" max="15642" width="6.42578125" style="446" bestFit="1" customWidth="1"/>
    <col min="15643" max="15643" width="11.7109375" style="446" customWidth="1"/>
    <col min="15644" max="15644" width="0" style="446" hidden="1" customWidth="1"/>
    <col min="15645" max="15645" width="3.7109375" style="446" customWidth="1"/>
    <col min="15646" max="15646" width="11.140625" style="446" bestFit="1" customWidth="1"/>
    <col min="15647" max="15649" width="10.5703125" style="446"/>
    <col min="15650" max="15650" width="10.140625" style="446" customWidth="1"/>
    <col min="15651" max="15879" width="10.5703125" style="446"/>
    <col min="15880" max="15887" width="0" style="446" hidden="1" customWidth="1"/>
    <col min="15888" max="15890" width="3.7109375" style="446" customWidth="1"/>
    <col min="15891" max="15891" width="12.7109375" style="446" customWidth="1"/>
    <col min="15892" max="15892" width="47.42578125" style="446" customWidth="1"/>
    <col min="15893" max="15896" width="0" style="446" hidden="1" customWidth="1"/>
    <col min="15897" max="15897" width="11.7109375" style="446" customWidth="1"/>
    <col min="15898" max="15898" width="6.42578125" style="446" bestFit="1" customWidth="1"/>
    <col min="15899" max="15899" width="11.7109375" style="446" customWidth="1"/>
    <col min="15900" max="15900" width="0" style="446" hidden="1" customWidth="1"/>
    <col min="15901" max="15901" width="3.7109375" style="446" customWidth="1"/>
    <col min="15902" max="15902" width="11.140625" style="446" bestFit="1" customWidth="1"/>
    <col min="15903" max="15905" width="10.5703125" style="446"/>
    <col min="15906" max="15906" width="10.140625" style="446" customWidth="1"/>
    <col min="15907" max="16135" width="10.5703125" style="446"/>
    <col min="16136" max="16143" width="0" style="446" hidden="1" customWidth="1"/>
    <col min="16144" max="16146" width="3.7109375" style="446" customWidth="1"/>
    <col min="16147" max="16147" width="12.7109375" style="446" customWidth="1"/>
    <col min="16148" max="16148" width="47.42578125" style="446" customWidth="1"/>
    <col min="16149" max="16152" width="0" style="446" hidden="1" customWidth="1"/>
    <col min="16153" max="16153" width="11.7109375" style="446" customWidth="1"/>
    <col min="16154" max="16154" width="6.42578125" style="446" bestFit="1" customWidth="1"/>
    <col min="16155" max="16155" width="11.7109375" style="446" customWidth="1"/>
    <col min="16156" max="16156" width="0" style="446" hidden="1" customWidth="1"/>
    <col min="16157" max="16157" width="3.7109375" style="446" customWidth="1"/>
    <col min="16158" max="16158" width="11.140625" style="446" bestFit="1" customWidth="1"/>
    <col min="16159" max="16161" width="10.5703125" style="446"/>
    <col min="16162" max="16162" width="10.140625" style="446" customWidth="1"/>
    <col min="16163" max="16384" width="10.5703125" style="446"/>
  </cols>
  <sheetData>
    <row r="1" spans="1:41" hidden="1"/>
    <row r="2" spans="1:41" hidden="1"/>
    <row r="3" spans="1:41" hidden="1"/>
    <row r="4" spans="1:41" ht="3" customHeight="1">
      <c r="J4" s="451"/>
      <c r="K4" s="451"/>
      <c r="L4" s="447"/>
      <c r="M4" s="447"/>
      <c r="N4" s="447"/>
      <c r="O4" s="454"/>
      <c r="P4" s="454"/>
      <c r="Q4" s="454"/>
      <c r="R4" s="454"/>
      <c r="S4" s="454"/>
      <c r="T4" s="454"/>
      <c r="U4" s="447"/>
      <c r="V4" s="946"/>
      <c r="W4" s="946"/>
      <c r="X4" s="946"/>
      <c r="Y4" s="946"/>
      <c r="Z4" s="946"/>
      <c r="AA4" s="946"/>
      <c r="AB4" s="1075"/>
    </row>
    <row r="5" spans="1:41" ht="22.5" customHeight="1">
      <c r="J5" s="451"/>
      <c r="K5" s="451"/>
      <c r="L5" s="1300" t="s">
        <v>616</v>
      </c>
      <c r="M5" s="1300"/>
      <c r="N5" s="1300"/>
      <c r="O5" s="1300"/>
      <c r="P5" s="1300"/>
      <c r="Q5" s="1300"/>
      <c r="R5" s="1300"/>
      <c r="S5" s="1300"/>
      <c r="T5" s="1300"/>
      <c r="U5" s="467"/>
      <c r="V5" s="548"/>
      <c r="W5" s="548"/>
      <c r="X5" s="548"/>
      <c r="Y5" s="548"/>
      <c r="Z5" s="548"/>
      <c r="AA5" s="548"/>
      <c r="AB5" s="548"/>
    </row>
    <row r="6" spans="1:41" ht="3" customHeight="1">
      <c r="J6" s="451"/>
      <c r="K6" s="451"/>
      <c r="L6" s="447"/>
      <c r="M6" s="447"/>
      <c r="N6" s="447"/>
      <c r="O6" s="450"/>
      <c r="P6" s="450"/>
      <c r="Q6" s="450"/>
      <c r="R6" s="450"/>
      <c r="S6" s="450"/>
      <c r="T6" s="450"/>
      <c r="U6" s="447"/>
      <c r="V6" s="1079"/>
      <c r="W6" s="1079"/>
      <c r="X6" s="1079"/>
      <c r="Y6" s="1079"/>
      <c r="Z6" s="1079"/>
      <c r="AA6" s="1079"/>
      <c r="AB6" s="1075"/>
    </row>
    <row r="7" spans="1:41" s="746" customFormat="1" ht="11.25" hidden="1">
      <c r="A7" s="1123"/>
      <c r="B7" s="1123"/>
      <c r="C7" s="1123"/>
      <c r="D7" s="1123"/>
      <c r="E7" s="1123"/>
      <c r="F7" s="1123"/>
      <c r="G7" s="1123"/>
      <c r="H7" s="1123"/>
      <c r="L7" s="1173"/>
      <c r="M7" s="1046"/>
      <c r="O7" s="1306"/>
      <c r="P7" s="1306"/>
      <c r="Q7" s="1306"/>
      <c r="R7" s="1306"/>
      <c r="S7" s="1306"/>
      <c r="T7" s="1306"/>
      <c r="U7" s="780"/>
      <c r="V7"/>
      <c r="W7"/>
      <c r="X7"/>
      <c r="Y7"/>
      <c r="Z7"/>
      <c r="AA7"/>
      <c r="AB7"/>
      <c r="AC7" s="780"/>
      <c r="AE7" s="1123"/>
      <c r="AF7" s="1123"/>
      <c r="AG7" s="1123"/>
      <c r="AH7" s="1123"/>
      <c r="AI7" s="1123"/>
    </row>
    <row r="8" spans="1:41"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7"/>
      <c r="O8" s="1307" t="str">
        <f>IF(datePr_ch="",IF(datePr="","",datePr),datePr_ch)</f>
        <v>29.04.2020</v>
      </c>
      <c r="P8" s="1307"/>
      <c r="Q8" s="1307"/>
      <c r="R8" s="1307"/>
      <c r="S8" s="1307"/>
      <c r="T8" s="1307"/>
      <c r="U8" s="635"/>
      <c r="V8"/>
      <c r="W8"/>
      <c r="X8"/>
      <c r="Y8"/>
      <c r="Z8"/>
      <c r="AA8"/>
      <c r="AB8"/>
      <c r="AE8" s="475"/>
      <c r="AF8" s="475"/>
      <c r="AG8" s="475"/>
      <c r="AH8" s="475"/>
      <c r="AI8" s="475"/>
      <c r="AJ8" s="475"/>
      <c r="AK8" s="475"/>
      <c r="AL8" s="475"/>
      <c r="AM8" s="475"/>
      <c r="AN8" s="475"/>
      <c r="AO8" s="475"/>
    </row>
    <row r="9" spans="1:41"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7"/>
      <c r="O9" s="1307" t="str">
        <f>IF(numberPr_ch="",IF(numberPr="","",numberPr),numberPr_ch)</f>
        <v>Вх.N 2955, 2957, 3071, 3072</v>
      </c>
      <c r="P9" s="1307"/>
      <c r="Q9" s="1307"/>
      <c r="R9" s="1307"/>
      <c r="S9" s="1307"/>
      <c r="T9" s="1307"/>
      <c r="U9" s="635"/>
      <c r="V9"/>
      <c r="W9"/>
      <c r="X9"/>
      <c r="Y9"/>
      <c r="Z9"/>
      <c r="AA9"/>
      <c r="AB9"/>
      <c r="AE9" s="475"/>
      <c r="AF9" s="475"/>
      <c r="AG9" s="475"/>
      <c r="AH9" s="475"/>
      <c r="AI9" s="475"/>
      <c r="AJ9" s="475"/>
      <c r="AK9" s="475"/>
      <c r="AL9" s="475"/>
      <c r="AM9" s="475"/>
      <c r="AN9" s="475"/>
      <c r="AO9" s="475"/>
    </row>
    <row r="10" spans="1:41" s="746" customFormat="1" ht="11.25" hidden="1">
      <c r="A10" s="1123"/>
      <c r="B10" s="1123"/>
      <c r="C10" s="1123"/>
      <c r="D10" s="1123"/>
      <c r="E10" s="1123"/>
      <c r="F10" s="1123"/>
      <c r="G10" s="1123"/>
      <c r="H10" s="1123"/>
      <c r="L10" s="1173"/>
      <c r="M10" s="1046"/>
      <c r="O10" s="1306"/>
      <c r="P10" s="1306"/>
      <c r="Q10" s="1306"/>
      <c r="R10" s="1306"/>
      <c r="S10" s="1306"/>
      <c r="T10" s="1306"/>
      <c r="U10" s="780"/>
      <c r="V10"/>
      <c r="W10"/>
      <c r="X10"/>
      <c r="Y10"/>
      <c r="Z10"/>
      <c r="AA10"/>
      <c r="AB10"/>
      <c r="AC10" s="780"/>
      <c r="AE10" s="1123"/>
      <c r="AF10" s="1123"/>
      <c r="AG10" s="1123"/>
      <c r="AH10" s="1123"/>
      <c r="AI10" s="1123"/>
    </row>
    <row r="11" spans="1:41" s="461" customFormat="1" ht="11.25" hidden="1">
      <c r="G11" s="460"/>
      <c r="H11" s="460"/>
      <c r="L11" s="1301"/>
      <c r="M11" s="1301"/>
      <c r="N11" s="458"/>
      <c r="O11" s="1333"/>
      <c r="P11" s="1333"/>
      <c r="Q11" s="1333"/>
      <c r="R11" s="1333"/>
      <c r="S11" s="1333"/>
      <c r="T11" s="1333"/>
      <c r="U11" s="473" t="s">
        <v>371</v>
      </c>
      <c r="V11" s="1333"/>
      <c r="W11" s="1333"/>
      <c r="X11" s="1333"/>
      <c r="Y11" s="1333"/>
      <c r="Z11" s="1333"/>
      <c r="AA11" s="1333"/>
      <c r="AB11" s="959" t="s">
        <v>371</v>
      </c>
      <c r="AE11" s="475"/>
      <c r="AF11" s="475"/>
      <c r="AG11" s="475"/>
      <c r="AH11" s="475"/>
      <c r="AI11" s="475"/>
      <c r="AJ11" s="475"/>
      <c r="AK11" s="475"/>
      <c r="AL11" s="475"/>
      <c r="AM11" s="475"/>
      <c r="AN11" s="475"/>
      <c r="AO11" s="475"/>
    </row>
    <row r="12" spans="1:41">
      <c r="J12" s="451"/>
      <c r="K12" s="451"/>
      <c r="L12" s="447"/>
      <c r="M12" s="447"/>
      <c r="N12" s="447"/>
      <c r="O12" s="1331"/>
      <c r="P12" s="1331"/>
      <c r="Q12" s="1331"/>
      <c r="R12" s="1331"/>
      <c r="S12" s="1331"/>
      <c r="T12" s="1331"/>
      <c r="U12" s="1331"/>
      <c r="V12" s="1331" t="s">
        <v>3374</v>
      </c>
      <c r="W12" s="1331"/>
      <c r="X12" s="1331"/>
      <c r="Y12" s="1331"/>
      <c r="Z12" s="1331"/>
      <c r="AA12" s="1331"/>
      <c r="AB12" s="1331"/>
    </row>
    <row r="13" spans="1:41">
      <c r="J13" s="451"/>
      <c r="K13" s="451"/>
      <c r="L13" s="1240" t="s">
        <v>445</v>
      </c>
      <c r="M13" s="1240"/>
      <c r="N13" s="1240"/>
      <c r="O13" s="1240"/>
      <c r="P13" s="1240"/>
      <c r="Q13" s="1240"/>
      <c r="R13" s="1240"/>
      <c r="S13" s="1240"/>
      <c r="T13" s="1240"/>
      <c r="U13" s="1240"/>
      <c r="V13" s="1240"/>
      <c r="W13" s="1240"/>
      <c r="X13" s="1240"/>
      <c r="Y13" s="1240"/>
      <c r="Z13" s="1240"/>
      <c r="AA13" s="1240"/>
      <c r="AB13" s="1240"/>
      <c r="AC13" s="1240"/>
      <c r="AD13" s="1240" t="s">
        <v>446</v>
      </c>
    </row>
    <row r="14" spans="1:41" ht="14.25" customHeight="1">
      <c r="J14" s="451"/>
      <c r="K14" s="451"/>
      <c r="L14" s="1314" t="s">
        <v>91</v>
      </c>
      <c r="M14" s="1314" t="s">
        <v>602</v>
      </c>
      <c r="N14" s="491"/>
      <c r="O14" s="1315" t="s">
        <v>604</v>
      </c>
      <c r="P14" s="1316"/>
      <c r="Q14" s="1316"/>
      <c r="R14" s="1316"/>
      <c r="S14" s="1316"/>
      <c r="T14" s="1317"/>
      <c r="U14" s="1297" t="s">
        <v>339</v>
      </c>
      <c r="V14" s="1315" t="s">
        <v>604</v>
      </c>
      <c r="W14" s="1316"/>
      <c r="X14" s="1316"/>
      <c r="Y14" s="1316"/>
      <c r="Z14" s="1316"/>
      <c r="AA14" s="1317"/>
      <c r="AB14" s="1297" t="s">
        <v>339</v>
      </c>
      <c r="AC14" s="1311" t="s">
        <v>274</v>
      </c>
      <c r="AD14" s="1240"/>
    </row>
    <row r="15" spans="1:41" s="493" customFormat="1" ht="14.25" customHeight="1">
      <c r="G15" s="501"/>
      <c r="H15" s="501"/>
      <c r="I15" s="501"/>
      <c r="J15" s="499"/>
      <c r="K15" s="499"/>
      <c r="L15" s="1314"/>
      <c r="M15" s="1314"/>
      <c r="N15" s="491"/>
      <c r="O15" s="1320" t="s">
        <v>578</v>
      </c>
      <c r="P15" s="1318" t="s">
        <v>270</v>
      </c>
      <c r="Q15" s="1319"/>
      <c r="R15" s="1295" t="s">
        <v>615</v>
      </c>
      <c r="S15" s="1295"/>
      <c r="T15" s="1296"/>
      <c r="U15" s="1298"/>
      <c r="V15" s="1320" t="s">
        <v>578</v>
      </c>
      <c r="W15" s="1318" t="s">
        <v>270</v>
      </c>
      <c r="X15" s="1319"/>
      <c r="Y15" s="1295" t="s">
        <v>615</v>
      </c>
      <c r="Z15" s="1295"/>
      <c r="AA15" s="1296"/>
      <c r="AB15" s="1298"/>
      <c r="AC15" s="1312"/>
      <c r="AD15" s="1240"/>
      <c r="AE15" s="554"/>
      <c r="AF15" s="554"/>
      <c r="AG15" s="554"/>
      <c r="AH15" s="554"/>
      <c r="AI15" s="554"/>
      <c r="AJ15" s="554"/>
      <c r="AK15" s="554"/>
      <c r="AL15" s="554"/>
      <c r="AM15" s="554"/>
      <c r="AN15" s="554"/>
      <c r="AO15" s="554"/>
    </row>
    <row r="16" spans="1:41" ht="33.75">
      <c r="J16" s="451"/>
      <c r="K16" s="451"/>
      <c r="L16" s="1314"/>
      <c r="M16" s="1314"/>
      <c r="N16" s="490"/>
      <c r="O16" s="1321"/>
      <c r="P16" s="505" t="s">
        <v>670</v>
      </c>
      <c r="Q16" s="505" t="s">
        <v>671</v>
      </c>
      <c r="R16" s="506" t="s">
        <v>273</v>
      </c>
      <c r="S16" s="1309" t="s">
        <v>272</v>
      </c>
      <c r="T16" s="1310"/>
      <c r="U16" s="1299"/>
      <c r="V16" s="1321"/>
      <c r="W16" s="719" t="s">
        <v>670</v>
      </c>
      <c r="X16" s="719" t="s">
        <v>671</v>
      </c>
      <c r="Y16" s="1195" t="s">
        <v>273</v>
      </c>
      <c r="Z16" s="1309" t="s">
        <v>272</v>
      </c>
      <c r="AA16" s="1310"/>
      <c r="AB16" s="1299"/>
      <c r="AC16" s="1313"/>
      <c r="AD16" s="1240"/>
    </row>
    <row r="17" spans="1:41">
      <c r="J17" s="451"/>
      <c r="K17" s="459">
        <v>1</v>
      </c>
      <c r="L17" s="448" t="s">
        <v>92</v>
      </c>
      <c r="M17" s="448" t="s">
        <v>48</v>
      </c>
      <c r="N17" s="466" t="s">
        <v>48</v>
      </c>
      <c r="O17" s="457">
        <f ca="1">OFFSET(O17,0,-1)+1</f>
        <v>3</v>
      </c>
      <c r="P17" s="457">
        <f ca="1">OFFSET(P17,0,-1)+1</f>
        <v>4</v>
      </c>
      <c r="Q17" s="457">
        <f ca="1">OFFSET(Q17,0,-1)+1</f>
        <v>5</v>
      </c>
      <c r="R17" s="457">
        <f ca="1">OFFSET(R17,0,-1)+1</f>
        <v>6</v>
      </c>
      <c r="S17" s="1302">
        <f ca="1">OFFSET(S17,0,-1)+1</f>
        <v>7</v>
      </c>
      <c r="T17" s="1302"/>
      <c r="U17" s="457">
        <f ca="1">OFFSET(U17,0,-2)+1</f>
        <v>8</v>
      </c>
      <c r="V17" s="1196">
        <f ca="1">OFFSET(V17,0,-1)+1</f>
        <v>9</v>
      </c>
      <c r="W17" s="1196">
        <f ca="1">OFFSET(W17,0,-1)+1</f>
        <v>10</v>
      </c>
      <c r="X17" s="1196">
        <f ca="1">OFFSET(X17,0,-1)+1</f>
        <v>11</v>
      </c>
      <c r="Y17" s="1196">
        <f ca="1">OFFSET(Y17,0,-1)+1</f>
        <v>12</v>
      </c>
      <c r="Z17" s="1302">
        <f ca="1">OFFSET(Z17,0,-1)+1</f>
        <v>13</v>
      </c>
      <c r="AA17" s="1302"/>
      <c r="AB17" s="1196">
        <f ca="1">OFFSET(AB17,0,-2)+1</f>
        <v>14</v>
      </c>
      <c r="AC17" s="465">
        <f ca="1">OFFSET(AC17,0,-1)</f>
        <v>14</v>
      </c>
      <c r="AD17" s="457">
        <f ca="1">OFFSET(AD17,0,-1)+1</f>
        <v>15</v>
      </c>
    </row>
    <row r="18" spans="1:41" ht="22.5">
      <c r="A18" s="1285">
        <v>1</v>
      </c>
      <c r="B18" s="888"/>
      <c r="C18" s="888"/>
      <c r="D18" s="888"/>
      <c r="E18" s="889"/>
      <c r="F18" s="890"/>
      <c r="G18" s="890"/>
      <c r="H18" s="890"/>
      <c r="I18" s="891"/>
      <c r="J18" s="886"/>
      <c r="K18" s="893"/>
      <c r="L18" s="562" t="e">
        <f ca="1">mergeValue(A18)</f>
        <v>#NAME?</v>
      </c>
      <c r="M18" s="610" t="s">
        <v>19</v>
      </c>
      <c r="N18" s="549"/>
      <c r="O18" s="1328" t="str">
        <f>IF('Перечень тарифов'!J21="","","" &amp; 'Перечень тарифов'!J21 &amp; "")</f>
        <v>Тариф на услуги по передаче тепловой энергии</v>
      </c>
      <c r="P18" s="1328"/>
      <c r="Q18" s="1328"/>
      <c r="R18" s="1328"/>
      <c r="S18" s="1328"/>
      <c r="T18" s="1328"/>
      <c r="U18" s="1328"/>
      <c r="V18" s="1328"/>
      <c r="W18" s="1328"/>
      <c r="X18" s="1328"/>
      <c r="Y18" s="1328"/>
      <c r="Z18" s="1328"/>
      <c r="AA18" s="1328"/>
      <c r="AB18" s="1328"/>
      <c r="AC18" s="1328"/>
      <c r="AD18" s="1131" t="s">
        <v>718</v>
      </c>
    </row>
    <row r="19" spans="1:41" hidden="1">
      <c r="A19" s="1285"/>
      <c r="B19" s="1285">
        <v>1</v>
      </c>
      <c r="C19" s="888"/>
      <c r="D19" s="888"/>
      <c r="E19" s="890"/>
      <c r="F19" s="890"/>
      <c r="G19" s="890"/>
      <c r="H19" s="890"/>
      <c r="I19" s="885"/>
      <c r="J19" s="884"/>
      <c r="K19" s="887"/>
      <c r="L19" s="562" t="e">
        <f ca="1">mergeValue(A19) &amp;"."&amp; mergeValue(B19)</f>
        <v>#NAME?</v>
      </c>
      <c r="M19" s="516"/>
      <c r="N19" s="549"/>
      <c r="O19" s="1328"/>
      <c r="P19" s="1328"/>
      <c r="Q19" s="1328"/>
      <c r="R19" s="1328"/>
      <c r="S19" s="1328"/>
      <c r="T19" s="1328"/>
      <c r="U19" s="1328"/>
      <c r="V19" s="1328"/>
      <c r="W19" s="1328"/>
      <c r="X19" s="1328"/>
      <c r="Y19" s="1328"/>
      <c r="Z19" s="1328"/>
      <c r="AA19" s="1328"/>
      <c r="AB19" s="1328"/>
      <c r="AC19" s="1328"/>
      <c r="AD19" s="1131"/>
    </row>
    <row r="20" spans="1:41" hidden="1">
      <c r="A20" s="1285"/>
      <c r="B20" s="1285"/>
      <c r="C20" s="1285">
        <v>1</v>
      </c>
      <c r="D20" s="888"/>
      <c r="E20" s="890"/>
      <c r="F20" s="890"/>
      <c r="G20" s="890"/>
      <c r="H20" s="890"/>
      <c r="I20" s="892"/>
      <c r="J20" s="884"/>
      <c r="K20" s="887"/>
      <c r="L20" s="562" t="e">
        <f ca="1">mergeValue(A20) &amp;"."&amp; mergeValue(B20)&amp;"."&amp; mergeValue(C20)</f>
        <v>#NAME?</v>
      </c>
      <c r="M20" s="517"/>
      <c r="N20" s="549"/>
      <c r="O20" s="1328"/>
      <c r="P20" s="1328"/>
      <c r="Q20" s="1328"/>
      <c r="R20" s="1328"/>
      <c r="S20" s="1328"/>
      <c r="T20" s="1328"/>
      <c r="U20" s="1328"/>
      <c r="V20" s="1328"/>
      <c r="W20" s="1328"/>
      <c r="X20" s="1328"/>
      <c r="Y20" s="1328"/>
      <c r="Z20" s="1328"/>
      <c r="AA20" s="1328"/>
      <c r="AB20" s="1328"/>
      <c r="AC20" s="1328"/>
      <c r="AD20" s="1131"/>
    </row>
    <row r="21" spans="1:41" hidden="1">
      <c r="A21" s="1285"/>
      <c r="B21" s="1285"/>
      <c r="C21" s="1285"/>
      <c r="D21" s="1285">
        <v>1</v>
      </c>
      <c r="E21" s="890"/>
      <c r="F21" s="890"/>
      <c r="G21" s="890"/>
      <c r="H21" s="890"/>
      <c r="I21" s="892"/>
      <c r="J21" s="884"/>
      <c r="K21" s="887"/>
      <c r="L21" s="562" t="e">
        <f ca="1">mergeValue(A21) &amp;"."&amp; mergeValue(B21)&amp;"."&amp; mergeValue(C21)&amp;"."&amp; mergeValue(D21)</f>
        <v>#NAME?</v>
      </c>
      <c r="M21" s="518"/>
      <c r="N21" s="549"/>
      <c r="O21" s="1328"/>
      <c r="P21" s="1328"/>
      <c r="Q21" s="1328"/>
      <c r="R21" s="1328"/>
      <c r="S21" s="1328"/>
      <c r="T21" s="1328"/>
      <c r="U21" s="1328"/>
      <c r="V21" s="1328"/>
      <c r="W21" s="1328"/>
      <c r="X21" s="1328"/>
      <c r="Y21" s="1328"/>
      <c r="Z21" s="1328"/>
      <c r="AA21" s="1328"/>
      <c r="AB21" s="1328"/>
      <c r="AC21" s="1328"/>
      <c r="AD21" s="1131"/>
    </row>
    <row r="22" spans="1:41" ht="11.25" hidden="1" customHeight="1">
      <c r="A22" s="1285"/>
      <c r="B22" s="1285"/>
      <c r="C22" s="1285"/>
      <c r="D22" s="1285"/>
      <c r="E22" s="1285">
        <v>1</v>
      </c>
      <c r="F22" s="890"/>
      <c r="G22" s="890"/>
      <c r="H22" s="888">
        <v>1</v>
      </c>
      <c r="I22" s="1285">
        <v>1</v>
      </c>
      <c r="J22" s="890"/>
      <c r="K22" s="895"/>
      <c r="L22" s="562"/>
      <c r="M22" s="524"/>
      <c r="N22" s="550"/>
      <c r="O22" s="600"/>
      <c r="P22" s="600"/>
      <c r="Q22" s="600"/>
      <c r="R22" s="600"/>
      <c r="S22" s="600"/>
      <c r="T22" s="600"/>
      <c r="U22" s="600"/>
      <c r="V22" s="1201"/>
      <c r="W22" s="1201"/>
      <c r="X22" s="1201"/>
      <c r="Y22" s="1201"/>
      <c r="Z22" s="1201"/>
      <c r="AA22" s="1201"/>
      <c r="AB22" s="1201"/>
      <c r="AC22" s="478"/>
      <c r="AD22" s="1092"/>
    </row>
    <row r="23" spans="1:41" ht="33.75">
      <c r="A23" s="1285"/>
      <c r="B23" s="1285"/>
      <c r="C23" s="1285"/>
      <c r="D23" s="1285"/>
      <c r="E23" s="1285"/>
      <c r="F23" s="1285">
        <v>1</v>
      </c>
      <c r="G23" s="888"/>
      <c r="H23" s="888"/>
      <c r="I23" s="1285"/>
      <c r="J23" s="1285">
        <v>1</v>
      </c>
      <c r="K23" s="896"/>
      <c r="L23" s="562" t="e">
        <f ca="1">mergeValue(A23) &amp;"."&amp; mergeValue(B23)&amp;"."&amp; mergeValue(C23)&amp;"."&amp; mergeValue(D23)&amp;"."&amp;  mergeValue(F23)</f>
        <v>#NAME?</v>
      </c>
      <c r="M23" s="525" t="s">
        <v>9</v>
      </c>
      <c r="N23" s="550"/>
      <c r="O23" s="1287" t="s">
        <v>3</v>
      </c>
      <c r="P23" s="1287"/>
      <c r="Q23" s="1287"/>
      <c r="R23" s="1287"/>
      <c r="S23" s="1287"/>
      <c r="T23" s="1287"/>
      <c r="U23" s="1287"/>
      <c r="V23" s="1287"/>
      <c r="W23" s="1287"/>
      <c r="X23" s="1287"/>
      <c r="Y23" s="1287"/>
      <c r="Z23" s="1287"/>
      <c r="AA23" s="1287"/>
      <c r="AB23" s="1287"/>
      <c r="AC23" s="1287"/>
      <c r="AD23" s="1131" t="s">
        <v>720</v>
      </c>
      <c r="AF23" s="474" t="e">
        <f ca="1">strCheckUnique(AG23:AG26)</f>
        <v>#NAME?</v>
      </c>
      <c r="AH23" s="474"/>
    </row>
    <row r="24" spans="1:41" ht="99" customHeight="1">
      <c r="A24" s="1285"/>
      <c r="B24" s="1285"/>
      <c r="C24" s="1285"/>
      <c r="D24" s="1285"/>
      <c r="E24" s="1285"/>
      <c r="F24" s="1285"/>
      <c r="G24" s="888">
        <v>1</v>
      </c>
      <c r="H24" s="888"/>
      <c r="I24" s="1285"/>
      <c r="J24" s="1285"/>
      <c r="K24" s="896">
        <v>1</v>
      </c>
      <c r="L24" s="562" t="e">
        <f ca="1">mergeValue(A24) &amp;"."&amp; mergeValue(B24)&amp;"."&amp; mergeValue(C24)&amp;"."&amp; mergeValue(D24)&amp;"."&amp; mergeValue(F24)&amp;"."&amp; mergeValue(G24)</f>
        <v>#NAME?</v>
      </c>
      <c r="M24" s="1090" t="s">
        <v>3</v>
      </c>
      <c r="N24" s="555"/>
      <c r="O24" s="649">
        <v>66.75</v>
      </c>
      <c r="P24" s="532"/>
      <c r="Q24" s="1040"/>
      <c r="R24" s="1291" t="s">
        <v>2665</v>
      </c>
      <c r="S24" s="1293" t="s">
        <v>83</v>
      </c>
      <c r="T24" s="1291" t="s">
        <v>3400</v>
      </c>
      <c r="U24" s="1293" t="s">
        <v>83</v>
      </c>
      <c r="V24" s="649">
        <v>167.57</v>
      </c>
      <c r="W24" s="726"/>
      <c r="X24" s="1040"/>
      <c r="Y24" s="1291" t="s">
        <v>3401</v>
      </c>
      <c r="Z24" s="1293" t="s">
        <v>83</v>
      </c>
      <c r="AA24" s="1291" t="s">
        <v>2666</v>
      </c>
      <c r="AB24" s="1293" t="s">
        <v>84</v>
      </c>
      <c r="AC24" s="547"/>
      <c r="AD24" s="1303" t="s">
        <v>733</v>
      </c>
      <c r="AE24" s="470" t="e">
        <f ca="1">strCheckDate(O25:AC25)</f>
        <v>#NAME?</v>
      </c>
      <c r="AF24" s="474"/>
      <c r="AG24" s="474" t="str">
        <f>IF(M24="","",M24 )</f>
        <v>без дифференциации</v>
      </c>
      <c r="AH24" s="474"/>
      <c r="AI24" s="474"/>
      <c r="AJ24" s="474"/>
    </row>
    <row r="25" spans="1:41" ht="11.25" hidden="1" customHeight="1">
      <c r="A25" s="1285"/>
      <c r="B25" s="1285"/>
      <c r="C25" s="1285"/>
      <c r="D25" s="1285"/>
      <c r="E25" s="1285"/>
      <c r="F25" s="1285"/>
      <c r="G25" s="888"/>
      <c r="H25" s="888"/>
      <c r="I25" s="1285"/>
      <c r="J25" s="1285"/>
      <c r="K25" s="896"/>
      <c r="L25" s="569"/>
      <c r="M25" s="615"/>
      <c r="N25" s="555"/>
      <c r="O25" s="532"/>
      <c r="P25" s="532"/>
      <c r="Q25" s="553" t="str">
        <f>R24 &amp; "-" &amp; T24</f>
        <v>01.01.2021-30.06.2021</v>
      </c>
      <c r="R25" s="1292"/>
      <c r="S25" s="1293"/>
      <c r="T25" s="1292"/>
      <c r="U25" s="1293"/>
      <c r="V25" s="726"/>
      <c r="W25" s="726"/>
      <c r="X25" s="732" t="str">
        <f>Y24 &amp; "-" &amp; AA24</f>
        <v>01.07.2021-31.12.2021</v>
      </c>
      <c r="Y25" s="1292"/>
      <c r="Z25" s="1293"/>
      <c r="AA25" s="1292"/>
      <c r="AB25" s="1293"/>
      <c r="AC25" s="547"/>
      <c r="AD25" s="1304"/>
    </row>
    <row r="26" spans="1:41" s="445" customFormat="1" ht="15" customHeight="1">
      <c r="A26" s="1285"/>
      <c r="B26" s="1285"/>
      <c r="C26" s="1285"/>
      <c r="D26" s="1285"/>
      <c r="E26" s="1285"/>
      <c r="F26" s="1285"/>
      <c r="G26" s="890"/>
      <c r="H26" s="888"/>
      <c r="I26" s="1285"/>
      <c r="J26" s="1285"/>
      <c r="K26" s="895"/>
      <c r="L26" s="508"/>
      <c r="M26" s="526" t="s">
        <v>24</v>
      </c>
      <c r="N26" s="521"/>
      <c r="O26" s="515"/>
      <c r="P26" s="515"/>
      <c r="Q26" s="515"/>
      <c r="R26" s="542"/>
      <c r="S26" s="534"/>
      <c r="T26" s="533"/>
      <c r="U26" s="521"/>
      <c r="V26" s="720"/>
      <c r="W26" s="720"/>
      <c r="X26" s="720"/>
      <c r="Y26" s="729"/>
      <c r="Z26" s="954"/>
      <c r="AA26" s="953"/>
      <c r="AB26" s="949"/>
      <c r="AC26" s="530"/>
      <c r="AD26" s="1305"/>
      <c r="AE26" s="471"/>
      <c r="AF26" s="471"/>
      <c r="AG26" s="471"/>
      <c r="AH26" s="471"/>
      <c r="AI26" s="471"/>
      <c r="AJ26" s="471"/>
      <c r="AK26" s="471"/>
      <c r="AL26" s="471"/>
      <c r="AM26" s="471"/>
      <c r="AN26" s="471"/>
      <c r="AO26" s="471"/>
    </row>
    <row r="27" spans="1:41" s="445" customFormat="1" ht="15" customHeight="1">
      <c r="A27" s="1285"/>
      <c r="B27" s="1285"/>
      <c r="C27" s="1285"/>
      <c r="D27" s="1285"/>
      <c r="E27" s="1285"/>
      <c r="F27" s="890"/>
      <c r="G27" s="890"/>
      <c r="H27" s="888"/>
      <c r="I27" s="1285"/>
      <c r="J27" s="890"/>
      <c r="K27" s="895"/>
      <c r="L27" s="508"/>
      <c r="M27" s="521" t="s">
        <v>10</v>
      </c>
      <c r="N27" s="520"/>
      <c r="O27" s="515"/>
      <c r="P27" s="515"/>
      <c r="Q27" s="515"/>
      <c r="R27" s="542"/>
      <c r="S27" s="534"/>
      <c r="T27" s="533"/>
      <c r="U27" s="520"/>
      <c r="V27" s="720"/>
      <c r="W27" s="720"/>
      <c r="X27" s="720"/>
      <c r="Y27" s="729"/>
      <c r="Z27" s="954"/>
      <c r="AA27" s="953"/>
      <c r="AB27" s="1089"/>
      <c r="AC27" s="534"/>
      <c r="AD27" s="530"/>
      <c r="AE27" s="471"/>
      <c r="AF27" s="471"/>
      <c r="AG27" s="471"/>
      <c r="AH27" s="471"/>
      <c r="AI27" s="471"/>
      <c r="AJ27" s="471"/>
      <c r="AK27" s="471"/>
      <c r="AL27" s="471"/>
      <c r="AM27" s="471"/>
      <c r="AN27" s="471"/>
      <c r="AO27" s="471"/>
    </row>
    <row r="28" spans="1:41" s="445" customFormat="1" ht="0.2" customHeight="1">
      <c r="A28" s="1285"/>
      <c r="B28" s="1285"/>
      <c r="C28" s="1285"/>
      <c r="D28" s="1285"/>
      <c r="E28" s="894"/>
      <c r="F28" s="890"/>
      <c r="G28" s="890"/>
      <c r="H28" s="890"/>
      <c r="I28" s="886"/>
      <c r="J28" s="883"/>
      <c r="K28" s="893"/>
      <c r="L28" s="508"/>
      <c r="M28" s="521"/>
      <c r="N28" s="519"/>
      <c r="O28" s="515"/>
      <c r="P28" s="515"/>
      <c r="Q28" s="515"/>
      <c r="R28" s="542"/>
      <c r="S28" s="534"/>
      <c r="T28" s="533"/>
      <c r="U28" s="519"/>
      <c r="V28" s="720"/>
      <c r="W28" s="720"/>
      <c r="X28" s="720"/>
      <c r="Y28" s="729"/>
      <c r="Z28" s="954"/>
      <c r="AA28" s="953"/>
      <c r="AB28" s="1088"/>
      <c r="AC28" s="534"/>
      <c r="AD28" s="530"/>
      <c r="AE28" s="471"/>
      <c r="AF28" s="471"/>
      <c r="AG28" s="471"/>
      <c r="AH28" s="471"/>
      <c r="AI28" s="471"/>
      <c r="AJ28" s="471"/>
      <c r="AK28" s="471"/>
      <c r="AL28" s="471"/>
      <c r="AM28" s="471"/>
      <c r="AN28" s="471"/>
      <c r="AO28" s="471"/>
    </row>
    <row r="29" spans="1:41" ht="3" customHeight="1">
      <c r="L29" s="455"/>
      <c r="M29" s="455"/>
      <c r="N29" s="455"/>
      <c r="O29" s="455"/>
      <c r="P29" s="455"/>
      <c r="Q29" s="455"/>
      <c r="R29" s="455"/>
      <c r="S29" s="455"/>
      <c r="T29" s="455"/>
      <c r="U29" s="455"/>
      <c r="V29" s="455"/>
      <c r="W29" s="455"/>
      <c r="X29" s="455"/>
      <c r="Y29" s="455"/>
      <c r="Z29" s="455"/>
      <c r="AA29" s="455"/>
      <c r="AB29" s="455"/>
    </row>
    <row r="30" spans="1:41" ht="123.75" customHeight="1">
      <c r="L30" s="1">
        <v>1</v>
      </c>
      <c r="M30" s="1278" t="s">
        <v>734</v>
      </c>
      <c r="N30" s="1278"/>
      <c r="O30" s="1278"/>
      <c r="P30" s="1278"/>
      <c r="Q30" s="1278"/>
      <c r="R30" s="1278"/>
      <c r="S30" s="1278"/>
      <c r="T30" s="1278"/>
      <c r="U30" s="1278"/>
      <c r="V30" s="1278"/>
      <c r="W30" s="1278"/>
      <c r="X30" s="1278"/>
      <c r="Y30" s="1278"/>
      <c r="Z30" s="1278"/>
      <c r="AA30" s="1278"/>
      <c r="AB30" s="1278"/>
      <c r="AC30" s="1278"/>
      <c r="AD30" s="1278"/>
    </row>
  </sheetData>
  <sheetProtection algorithmName="SHA-512" hashValue="vC83azCwIhd/BTpkkbW9E9BUY8MEbibBw/jSIfnvzfoQbmpRfNJTUx0jQffMTKfHcun38nWRUgPgBvvBkDaXww==" saltValue="cP8HdcGMAqVCu3RGbMlHqg==" spinCount="100000" sheet="1" objects="1" scenarios="1" formatColumns="0" formatRows="0"/>
  <dataConsolidate leftLabels="1"/>
  <mergeCells count="52">
    <mergeCell ref="M30:AD30"/>
    <mergeCell ref="AD24:AD26"/>
    <mergeCell ref="L13:AC13"/>
    <mergeCell ref="L14:L16"/>
    <mergeCell ref="M14:M16"/>
    <mergeCell ref="O14:T14"/>
    <mergeCell ref="U14:U16"/>
    <mergeCell ref="AC14:AC16"/>
    <mergeCell ref="O15:O16"/>
    <mergeCell ref="P15:Q15"/>
    <mergeCell ref="R15:T15"/>
    <mergeCell ref="S17:T17"/>
    <mergeCell ref="AD13:AD16"/>
    <mergeCell ref="Z17:AA17"/>
    <mergeCell ref="L5:T5"/>
    <mergeCell ref="O9:T9"/>
    <mergeCell ref="O10:T10"/>
    <mergeCell ref="O7:T7"/>
    <mergeCell ref="O8:T8"/>
    <mergeCell ref="A18:A28"/>
    <mergeCell ref="O18:AC18"/>
    <mergeCell ref="B19:B28"/>
    <mergeCell ref="O19:AC19"/>
    <mergeCell ref="C20:C28"/>
    <mergeCell ref="T24:T25"/>
    <mergeCell ref="U24:U25"/>
    <mergeCell ref="O20:AC20"/>
    <mergeCell ref="D21:D28"/>
    <mergeCell ref="O21:AC21"/>
    <mergeCell ref="E22:E27"/>
    <mergeCell ref="I22:I27"/>
    <mergeCell ref="V11:AA11"/>
    <mergeCell ref="F23:F26"/>
    <mergeCell ref="J23:J26"/>
    <mergeCell ref="O23:AC23"/>
    <mergeCell ref="R24:R25"/>
    <mergeCell ref="S24:S25"/>
    <mergeCell ref="Y24:Y25"/>
    <mergeCell ref="Z24:Z25"/>
    <mergeCell ref="AA24:AA25"/>
    <mergeCell ref="AB24:AB25"/>
    <mergeCell ref="L11:M11"/>
    <mergeCell ref="O11:T11"/>
    <mergeCell ref="O12:U12"/>
    <mergeCell ref="S16:T16"/>
    <mergeCell ref="V12:AB12"/>
    <mergeCell ref="V14:AA14"/>
    <mergeCell ref="AB14:AB16"/>
    <mergeCell ref="V15:V16"/>
    <mergeCell ref="W15:X15"/>
    <mergeCell ref="Y15:AA15"/>
    <mergeCell ref="Z16:AA16"/>
  </mergeCells>
  <dataValidations count="9">
    <dataValidation allowBlank="1" prompt="Для выбора выполните двойной щелчок левой клавиши мыши по соответствующей ячейке." sqref="WWA983062:WWL983068 JO26:JZ28 TK26:TV28 ADG26:ADR28 ANC26:ANN28 AWY26:AXJ28 BGU26:BHF28 BQQ26:BRB28 CAM26:CAX28 CKI26:CKT28 CUE26:CUP28 DEA26:DEL28 DNW26:DOH28 DXS26:DYD28 EHO26:EHZ28 ERK26:ERV28 FBG26:FBR28 FLC26:FLN28 FUY26:FVJ28 GEU26:GFF28 GOQ26:GPB28 GYM26:GYX28 HII26:HIT28 HSE26:HSP28 ICA26:ICL28 ILW26:IMH28 IVS26:IWD28 JFO26:JFZ28 JPK26:JPV28 JZG26:JZR28 KJC26:KJN28 KSY26:KTJ28 LCU26:LDF28 LMQ26:LNB28 LWM26:LWX28 MGI26:MGT28 MQE26:MQP28 NAA26:NAL28 NJW26:NKH28 NTS26:NUD28 ODO26:ODZ28 ONK26:ONV28 OXG26:OXR28 PHC26:PHN28 PQY26:PRJ28 QAU26:QBF28 QKQ26:QLB28 QUM26:QUX28 REI26:RET28 ROE26:ROP28 RYA26:RYL28 SHW26:SIH28 SRS26:SSD28 TBO26:TBZ28 TLK26:TLV28 TVG26:TVR28 UFC26:UFN28 UOY26:UPJ28 UYU26:UZF28 VIQ26:VJB28 VSM26:VSX28 WCI26:WCT28 WME26:WMP28 WWA26:WWL2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D27:AD28 L26:AC28 L983062:AD983068 L917526:AD917532 L851990:AD851996 L786454:AD786460 L720918:AD720924 L655382:AD655388 L589846:AD589852 L524310:AD524316 L458774:AD458780 L393238:AD393244 L327702:AD327708 L262166:AD262172 L196630:AD196636 L131094:AD131100 L65558:AD65564"/>
    <dataValidation type="list" allowBlank="1" showInputMessage="1" errorTitle="Ошибка" error="Выберите значение из списка" prompt="Выберите значение из списка" sqref="WWD983059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O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O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O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O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O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O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O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O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O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O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O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O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O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O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O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V65555 V131091 V196627 V262163 V327699 V393235 V458771 V524307 V589843 V655379 V720915 V786451 V851987 V917523 V983059">
      <formula1>kind_of_cons</formula1>
    </dataValidation>
    <dataValidation type="textLength" operator="lessThanOrEqual" allowBlank="1" showInputMessage="1" showErrorMessage="1" errorTitle="Ошибка" error="Допускается ввод не более 900 символов!" sqref="WWL983054:WWL983060 ADR18:ADR24 ANN18:ANN24 AXJ18:AXJ24 BHF18:BHF24 BRB18:BRB24 CAX18:CAX24 CKT18:CKT24 CUP18:CUP24 DEL18:DEL24 DOH18:DOH24 DYD18:DYD24 EHZ18:EHZ24 ERV18:ERV24 FBR18:FBR24 FLN18:FLN24 FVJ18:FVJ24 GFF18:GFF24 GPB18:GPB24 GYX18:GYX24 HIT18:HIT24 HSP18:HSP24 ICL18:ICL24 IMH18:IMH24 IWD18:IWD24 JFZ18:JFZ24 JPV18:JPV24 JZR18:JZR24 KJN18:KJN24 KTJ18:KTJ24 LDF18:LDF24 LNB18:LNB24 LWX18:LWX24 MGT18:MGT24 MQP18:MQP24 NAL18:NAL24 NKH18:NKH24 NUD18:NUD24 ODZ18:ODZ24 ONV18:ONV24 OXR18:OXR24 PHN18:PHN24 PRJ18:PRJ24 QBF18:QBF24 QLB18:QLB24 QUX18:QUX24 RET18:RET24 ROP18:ROP24 RYL18:RYL24 SIH18:SIH24 SSD18:SSD24 TBZ18:TBZ24 TLV18:TLV24 TVR18:TVR24 UFN18:UFN24 UPJ18:UPJ24 UZF18:UZF24 VJB18:VJB24 VSX18:VSX24 WCT18:WCT24 WMP18:WMP24 WWL18:WWL24 JZ18:JZ24 WMP983054:WMP983060 AD65550:AD65556 JZ65550:JZ65556 TV65550:TV65556 ADR65550:ADR65556 ANN65550:ANN65556 AXJ65550:AXJ65556 BHF65550:BHF65556 BRB65550:BRB65556 CAX65550:CAX65556 CKT65550:CKT65556 CUP65550:CUP65556 DEL65550:DEL65556 DOH65550:DOH65556 DYD65550:DYD65556 EHZ65550:EHZ65556 ERV65550:ERV65556 FBR65550:FBR65556 FLN65550:FLN65556 FVJ65550:FVJ65556 GFF65550:GFF65556 GPB65550:GPB65556 GYX65550:GYX65556 HIT65550:HIT65556 HSP65550:HSP65556 ICL65550:ICL65556 IMH65550:IMH65556 IWD65550:IWD65556 JFZ65550:JFZ65556 JPV65550:JPV65556 JZR65550:JZR65556 KJN65550:KJN65556 KTJ65550:KTJ65556 LDF65550:LDF65556 LNB65550:LNB65556 LWX65550:LWX65556 MGT65550:MGT65556 MQP65550:MQP65556 NAL65550:NAL65556 NKH65550:NKH65556 NUD65550:NUD65556 ODZ65550:ODZ65556 ONV65550:ONV65556 OXR65550:OXR65556 PHN65550:PHN65556 PRJ65550:PRJ65556 QBF65550:QBF65556 QLB65550:QLB65556 QUX65550:QUX65556 RET65550:RET65556 ROP65550:ROP65556 RYL65550:RYL65556 SIH65550:SIH65556 SSD65550:SSD65556 TBZ65550:TBZ65556 TLV65550:TLV65556 TVR65550:TVR65556 UFN65550:UFN65556 UPJ65550:UPJ65556 UZF65550:UZF65556 VJB65550:VJB65556 VSX65550:VSX65556 WCT65550:WCT65556 WMP65550:WMP65556 WWL65550:WWL65556 AD131086:AD131092 JZ131086:JZ131092 TV131086:TV131092 ADR131086:ADR131092 ANN131086:ANN131092 AXJ131086:AXJ131092 BHF131086:BHF131092 BRB131086:BRB131092 CAX131086:CAX131092 CKT131086:CKT131092 CUP131086:CUP131092 DEL131086:DEL131092 DOH131086:DOH131092 DYD131086:DYD131092 EHZ131086:EHZ131092 ERV131086:ERV131092 FBR131086:FBR131092 FLN131086:FLN131092 FVJ131086:FVJ131092 GFF131086:GFF131092 GPB131086:GPB131092 GYX131086:GYX131092 HIT131086:HIT131092 HSP131086:HSP131092 ICL131086:ICL131092 IMH131086:IMH131092 IWD131086:IWD131092 JFZ131086:JFZ131092 JPV131086:JPV131092 JZR131086:JZR131092 KJN131086:KJN131092 KTJ131086:KTJ131092 LDF131086:LDF131092 LNB131086:LNB131092 LWX131086:LWX131092 MGT131086:MGT131092 MQP131086:MQP131092 NAL131086:NAL131092 NKH131086:NKH131092 NUD131086:NUD131092 ODZ131086:ODZ131092 ONV131086:ONV131092 OXR131086:OXR131092 PHN131086:PHN131092 PRJ131086:PRJ131092 QBF131086:QBF131092 QLB131086:QLB131092 QUX131086:QUX131092 RET131086:RET131092 ROP131086:ROP131092 RYL131086:RYL131092 SIH131086:SIH131092 SSD131086:SSD131092 TBZ131086:TBZ131092 TLV131086:TLV131092 TVR131086:TVR131092 UFN131086:UFN131092 UPJ131086:UPJ131092 UZF131086:UZF131092 VJB131086:VJB131092 VSX131086:VSX131092 WCT131086:WCT131092 WMP131086:WMP131092 WWL131086:WWL131092 AD196622:AD196628 JZ196622:JZ196628 TV196622:TV196628 ADR196622:ADR196628 ANN196622:ANN196628 AXJ196622:AXJ196628 BHF196622:BHF196628 BRB196622:BRB196628 CAX196622:CAX196628 CKT196622:CKT196628 CUP196622:CUP196628 DEL196622:DEL196628 DOH196622:DOH196628 DYD196622:DYD196628 EHZ196622:EHZ196628 ERV196622:ERV196628 FBR196622:FBR196628 FLN196622:FLN196628 FVJ196622:FVJ196628 GFF196622:GFF196628 GPB196622:GPB196628 GYX196622:GYX196628 HIT196622:HIT196628 HSP196622:HSP196628 ICL196622:ICL196628 IMH196622:IMH196628 IWD196622:IWD196628 JFZ196622:JFZ196628 JPV196622:JPV196628 JZR196622:JZR196628 KJN196622:KJN196628 KTJ196622:KTJ196628 LDF196622:LDF196628 LNB196622:LNB196628 LWX196622:LWX196628 MGT196622:MGT196628 MQP196622:MQP196628 NAL196622:NAL196628 NKH196622:NKH196628 NUD196622:NUD196628 ODZ196622:ODZ196628 ONV196622:ONV196628 OXR196622:OXR196628 PHN196622:PHN196628 PRJ196622:PRJ196628 QBF196622:QBF196628 QLB196622:QLB196628 QUX196622:QUX196628 RET196622:RET196628 ROP196622:ROP196628 RYL196622:RYL196628 SIH196622:SIH196628 SSD196622:SSD196628 TBZ196622:TBZ196628 TLV196622:TLV196628 TVR196622:TVR196628 UFN196622:UFN196628 UPJ196622:UPJ196628 UZF196622:UZF196628 VJB196622:VJB196628 VSX196622:VSX196628 WCT196622:WCT196628 WMP196622:WMP196628 WWL196622:WWL196628 AD262158:AD262164 JZ262158:JZ262164 TV262158:TV262164 ADR262158:ADR262164 ANN262158:ANN262164 AXJ262158:AXJ262164 BHF262158:BHF262164 BRB262158:BRB262164 CAX262158:CAX262164 CKT262158:CKT262164 CUP262158:CUP262164 DEL262158:DEL262164 DOH262158:DOH262164 DYD262158:DYD262164 EHZ262158:EHZ262164 ERV262158:ERV262164 FBR262158:FBR262164 FLN262158:FLN262164 FVJ262158:FVJ262164 GFF262158:GFF262164 GPB262158:GPB262164 GYX262158:GYX262164 HIT262158:HIT262164 HSP262158:HSP262164 ICL262158:ICL262164 IMH262158:IMH262164 IWD262158:IWD262164 JFZ262158:JFZ262164 JPV262158:JPV262164 JZR262158:JZR262164 KJN262158:KJN262164 KTJ262158:KTJ262164 LDF262158:LDF262164 LNB262158:LNB262164 LWX262158:LWX262164 MGT262158:MGT262164 MQP262158:MQP262164 NAL262158:NAL262164 NKH262158:NKH262164 NUD262158:NUD262164 ODZ262158:ODZ262164 ONV262158:ONV262164 OXR262158:OXR262164 PHN262158:PHN262164 PRJ262158:PRJ262164 QBF262158:QBF262164 QLB262158:QLB262164 QUX262158:QUX262164 RET262158:RET262164 ROP262158:ROP262164 RYL262158:RYL262164 SIH262158:SIH262164 SSD262158:SSD262164 TBZ262158:TBZ262164 TLV262158:TLV262164 TVR262158:TVR262164 UFN262158:UFN262164 UPJ262158:UPJ262164 UZF262158:UZF262164 VJB262158:VJB262164 VSX262158:VSX262164 WCT262158:WCT262164 WMP262158:WMP262164 WWL262158:WWL262164 AD327694:AD327700 JZ327694:JZ327700 TV327694:TV327700 ADR327694:ADR327700 ANN327694:ANN327700 AXJ327694:AXJ327700 BHF327694:BHF327700 BRB327694:BRB327700 CAX327694:CAX327700 CKT327694:CKT327700 CUP327694:CUP327700 DEL327694:DEL327700 DOH327694:DOH327700 DYD327694:DYD327700 EHZ327694:EHZ327700 ERV327694:ERV327700 FBR327694:FBR327700 FLN327694:FLN327700 FVJ327694:FVJ327700 GFF327694:GFF327700 GPB327694:GPB327700 GYX327694:GYX327700 HIT327694:HIT327700 HSP327694:HSP327700 ICL327694:ICL327700 IMH327694:IMH327700 IWD327694:IWD327700 JFZ327694:JFZ327700 JPV327694:JPV327700 JZR327694:JZR327700 KJN327694:KJN327700 KTJ327694:KTJ327700 LDF327694:LDF327700 LNB327694:LNB327700 LWX327694:LWX327700 MGT327694:MGT327700 MQP327694:MQP327700 NAL327694:NAL327700 NKH327694:NKH327700 NUD327694:NUD327700 ODZ327694:ODZ327700 ONV327694:ONV327700 OXR327694:OXR327700 PHN327694:PHN327700 PRJ327694:PRJ327700 QBF327694:QBF327700 QLB327694:QLB327700 QUX327694:QUX327700 RET327694:RET327700 ROP327694:ROP327700 RYL327694:RYL327700 SIH327694:SIH327700 SSD327694:SSD327700 TBZ327694:TBZ327700 TLV327694:TLV327700 TVR327694:TVR327700 UFN327694:UFN327700 UPJ327694:UPJ327700 UZF327694:UZF327700 VJB327694:VJB327700 VSX327694:VSX327700 WCT327694:WCT327700 WMP327694:WMP327700 WWL327694:WWL327700 AD393230:AD393236 JZ393230:JZ393236 TV393230:TV393236 ADR393230:ADR393236 ANN393230:ANN393236 AXJ393230:AXJ393236 BHF393230:BHF393236 BRB393230:BRB393236 CAX393230:CAX393236 CKT393230:CKT393236 CUP393230:CUP393236 DEL393230:DEL393236 DOH393230:DOH393236 DYD393230:DYD393236 EHZ393230:EHZ393236 ERV393230:ERV393236 FBR393230:FBR393236 FLN393230:FLN393236 FVJ393230:FVJ393236 GFF393230:GFF393236 GPB393230:GPB393236 GYX393230:GYX393236 HIT393230:HIT393236 HSP393230:HSP393236 ICL393230:ICL393236 IMH393230:IMH393236 IWD393230:IWD393236 JFZ393230:JFZ393236 JPV393230:JPV393236 JZR393230:JZR393236 KJN393230:KJN393236 KTJ393230:KTJ393236 LDF393230:LDF393236 LNB393230:LNB393236 LWX393230:LWX393236 MGT393230:MGT393236 MQP393230:MQP393236 NAL393230:NAL393236 NKH393230:NKH393236 NUD393230:NUD393236 ODZ393230:ODZ393236 ONV393230:ONV393236 OXR393230:OXR393236 PHN393230:PHN393236 PRJ393230:PRJ393236 QBF393230:QBF393236 QLB393230:QLB393236 QUX393230:QUX393236 RET393230:RET393236 ROP393230:ROP393236 RYL393230:RYL393236 SIH393230:SIH393236 SSD393230:SSD393236 TBZ393230:TBZ393236 TLV393230:TLV393236 TVR393230:TVR393236 UFN393230:UFN393236 UPJ393230:UPJ393236 UZF393230:UZF393236 VJB393230:VJB393236 VSX393230:VSX393236 WCT393230:WCT393236 WMP393230:WMP393236 WWL393230:WWL393236 AD458766:AD458772 JZ458766:JZ458772 TV458766:TV458772 ADR458766:ADR458772 ANN458766:ANN458772 AXJ458766:AXJ458772 BHF458766:BHF458772 BRB458766:BRB458772 CAX458766:CAX458772 CKT458766:CKT458772 CUP458766:CUP458772 DEL458766:DEL458772 DOH458766:DOH458772 DYD458766:DYD458772 EHZ458766:EHZ458772 ERV458766:ERV458772 FBR458766:FBR458772 FLN458766:FLN458772 FVJ458766:FVJ458772 GFF458766:GFF458772 GPB458766:GPB458772 GYX458766:GYX458772 HIT458766:HIT458772 HSP458766:HSP458772 ICL458766:ICL458772 IMH458766:IMH458772 IWD458766:IWD458772 JFZ458766:JFZ458772 JPV458766:JPV458772 JZR458766:JZR458772 KJN458766:KJN458772 KTJ458766:KTJ458772 LDF458766:LDF458772 LNB458766:LNB458772 LWX458766:LWX458772 MGT458766:MGT458772 MQP458766:MQP458772 NAL458766:NAL458772 NKH458766:NKH458772 NUD458766:NUD458772 ODZ458766:ODZ458772 ONV458766:ONV458772 OXR458766:OXR458772 PHN458766:PHN458772 PRJ458766:PRJ458772 QBF458766:QBF458772 QLB458766:QLB458772 QUX458766:QUX458772 RET458766:RET458772 ROP458766:ROP458772 RYL458766:RYL458772 SIH458766:SIH458772 SSD458766:SSD458772 TBZ458766:TBZ458772 TLV458766:TLV458772 TVR458766:TVR458772 UFN458766:UFN458772 UPJ458766:UPJ458772 UZF458766:UZF458772 VJB458766:VJB458772 VSX458766:VSX458772 WCT458766:WCT458772 WMP458766:WMP458772 WWL458766:WWL458772 AD524302:AD524308 JZ524302:JZ524308 TV524302:TV524308 ADR524302:ADR524308 ANN524302:ANN524308 AXJ524302:AXJ524308 BHF524302:BHF524308 BRB524302:BRB524308 CAX524302:CAX524308 CKT524302:CKT524308 CUP524302:CUP524308 DEL524302:DEL524308 DOH524302:DOH524308 DYD524302:DYD524308 EHZ524302:EHZ524308 ERV524302:ERV524308 FBR524302:FBR524308 FLN524302:FLN524308 FVJ524302:FVJ524308 GFF524302:GFF524308 GPB524302:GPB524308 GYX524302:GYX524308 HIT524302:HIT524308 HSP524302:HSP524308 ICL524302:ICL524308 IMH524302:IMH524308 IWD524302:IWD524308 JFZ524302:JFZ524308 JPV524302:JPV524308 JZR524302:JZR524308 KJN524302:KJN524308 KTJ524302:KTJ524308 LDF524302:LDF524308 LNB524302:LNB524308 LWX524302:LWX524308 MGT524302:MGT524308 MQP524302:MQP524308 NAL524302:NAL524308 NKH524302:NKH524308 NUD524302:NUD524308 ODZ524302:ODZ524308 ONV524302:ONV524308 OXR524302:OXR524308 PHN524302:PHN524308 PRJ524302:PRJ524308 QBF524302:QBF524308 QLB524302:QLB524308 QUX524302:QUX524308 RET524302:RET524308 ROP524302:ROP524308 RYL524302:RYL524308 SIH524302:SIH524308 SSD524302:SSD524308 TBZ524302:TBZ524308 TLV524302:TLV524308 TVR524302:TVR524308 UFN524302:UFN524308 UPJ524302:UPJ524308 UZF524302:UZF524308 VJB524302:VJB524308 VSX524302:VSX524308 WCT524302:WCT524308 WMP524302:WMP524308 WWL524302:WWL524308 AD589838:AD589844 JZ589838:JZ589844 TV589838:TV589844 ADR589838:ADR589844 ANN589838:ANN589844 AXJ589838:AXJ589844 BHF589838:BHF589844 BRB589838:BRB589844 CAX589838:CAX589844 CKT589838:CKT589844 CUP589838:CUP589844 DEL589838:DEL589844 DOH589838:DOH589844 DYD589838:DYD589844 EHZ589838:EHZ589844 ERV589838:ERV589844 FBR589838:FBR589844 FLN589838:FLN589844 FVJ589838:FVJ589844 GFF589838:GFF589844 GPB589838:GPB589844 GYX589838:GYX589844 HIT589838:HIT589844 HSP589838:HSP589844 ICL589838:ICL589844 IMH589838:IMH589844 IWD589838:IWD589844 JFZ589838:JFZ589844 JPV589838:JPV589844 JZR589838:JZR589844 KJN589838:KJN589844 KTJ589838:KTJ589844 LDF589838:LDF589844 LNB589838:LNB589844 LWX589838:LWX589844 MGT589838:MGT589844 MQP589838:MQP589844 NAL589838:NAL589844 NKH589838:NKH589844 NUD589838:NUD589844 ODZ589838:ODZ589844 ONV589838:ONV589844 OXR589838:OXR589844 PHN589838:PHN589844 PRJ589838:PRJ589844 QBF589838:QBF589844 QLB589838:QLB589844 QUX589838:QUX589844 RET589838:RET589844 ROP589838:ROP589844 RYL589838:RYL589844 SIH589838:SIH589844 SSD589838:SSD589844 TBZ589838:TBZ589844 TLV589838:TLV589844 TVR589838:TVR589844 UFN589838:UFN589844 UPJ589838:UPJ589844 UZF589838:UZF589844 VJB589838:VJB589844 VSX589838:VSX589844 WCT589838:WCT589844 WMP589838:WMP589844 WWL589838:WWL589844 AD655374:AD655380 JZ655374:JZ655380 TV655374:TV655380 ADR655374:ADR655380 ANN655374:ANN655380 AXJ655374:AXJ655380 BHF655374:BHF655380 BRB655374:BRB655380 CAX655374:CAX655380 CKT655374:CKT655380 CUP655374:CUP655380 DEL655374:DEL655380 DOH655374:DOH655380 DYD655374:DYD655380 EHZ655374:EHZ655380 ERV655374:ERV655380 FBR655374:FBR655380 FLN655374:FLN655380 FVJ655374:FVJ655380 GFF655374:GFF655380 GPB655374:GPB655380 GYX655374:GYX655380 HIT655374:HIT655380 HSP655374:HSP655380 ICL655374:ICL655380 IMH655374:IMH655380 IWD655374:IWD655380 JFZ655374:JFZ655380 JPV655374:JPV655380 JZR655374:JZR655380 KJN655374:KJN655380 KTJ655374:KTJ655380 LDF655374:LDF655380 LNB655374:LNB655380 LWX655374:LWX655380 MGT655374:MGT655380 MQP655374:MQP655380 NAL655374:NAL655380 NKH655374:NKH655380 NUD655374:NUD655380 ODZ655374:ODZ655380 ONV655374:ONV655380 OXR655374:OXR655380 PHN655374:PHN655380 PRJ655374:PRJ655380 QBF655374:QBF655380 QLB655374:QLB655380 QUX655374:QUX655380 RET655374:RET655380 ROP655374:ROP655380 RYL655374:RYL655380 SIH655374:SIH655380 SSD655374:SSD655380 TBZ655374:TBZ655380 TLV655374:TLV655380 TVR655374:TVR655380 UFN655374:UFN655380 UPJ655374:UPJ655380 UZF655374:UZF655380 VJB655374:VJB655380 VSX655374:VSX655380 WCT655374:WCT655380 WMP655374:WMP655380 WWL655374:WWL655380 AD720910:AD720916 JZ720910:JZ720916 TV720910:TV720916 ADR720910:ADR720916 ANN720910:ANN720916 AXJ720910:AXJ720916 BHF720910:BHF720916 BRB720910:BRB720916 CAX720910:CAX720916 CKT720910:CKT720916 CUP720910:CUP720916 DEL720910:DEL720916 DOH720910:DOH720916 DYD720910:DYD720916 EHZ720910:EHZ720916 ERV720910:ERV720916 FBR720910:FBR720916 FLN720910:FLN720916 FVJ720910:FVJ720916 GFF720910:GFF720916 GPB720910:GPB720916 GYX720910:GYX720916 HIT720910:HIT720916 HSP720910:HSP720916 ICL720910:ICL720916 IMH720910:IMH720916 IWD720910:IWD720916 JFZ720910:JFZ720916 JPV720910:JPV720916 JZR720910:JZR720916 KJN720910:KJN720916 KTJ720910:KTJ720916 LDF720910:LDF720916 LNB720910:LNB720916 LWX720910:LWX720916 MGT720910:MGT720916 MQP720910:MQP720916 NAL720910:NAL720916 NKH720910:NKH720916 NUD720910:NUD720916 ODZ720910:ODZ720916 ONV720910:ONV720916 OXR720910:OXR720916 PHN720910:PHN720916 PRJ720910:PRJ720916 QBF720910:QBF720916 QLB720910:QLB720916 QUX720910:QUX720916 RET720910:RET720916 ROP720910:ROP720916 RYL720910:RYL720916 SIH720910:SIH720916 SSD720910:SSD720916 TBZ720910:TBZ720916 TLV720910:TLV720916 TVR720910:TVR720916 UFN720910:UFN720916 UPJ720910:UPJ720916 UZF720910:UZF720916 VJB720910:VJB720916 VSX720910:VSX720916 WCT720910:WCT720916 WMP720910:WMP720916 WWL720910:WWL720916 AD786446:AD786452 JZ786446:JZ786452 TV786446:TV786452 ADR786446:ADR786452 ANN786446:ANN786452 AXJ786446:AXJ786452 BHF786446:BHF786452 BRB786446:BRB786452 CAX786446:CAX786452 CKT786446:CKT786452 CUP786446:CUP786452 DEL786446:DEL786452 DOH786446:DOH786452 DYD786446:DYD786452 EHZ786446:EHZ786452 ERV786446:ERV786452 FBR786446:FBR786452 FLN786446:FLN786452 FVJ786446:FVJ786452 GFF786446:GFF786452 GPB786446:GPB786452 GYX786446:GYX786452 HIT786446:HIT786452 HSP786446:HSP786452 ICL786446:ICL786452 IMH786446:IMH786452 IWD786446:IWD786452 JFZ786446:JFZ786452 JPV786446:JPV786452 JZR786446:JZR786452 KJN786446:KJN786452 KTJ786446:KTJ786452 LDF786446:LDF786452 LNB786446:LNB786452 LWX786446:LWX786452 MGT786446:MGT786452 MQP786446:MQP786452 NAL786446:NAL786452 NKH786446:NKH786452 NUD786446:NUD786452 ODZ786446:ODZ786452 ONV786446:ONV786452 OXR786446:OXR786452 PHN786446:PHN786452 PRJ786446:PRJ786452 QBF786446:QBF786452 QLB786446:QLB786452 QUX786446:QUX786452 RET786446:RET786452 ROP786446:ROP786452 RYL786446:RYL786452 SIH786446:SIH786452 SSD786446:SSD786452 TBZ786446:TBZ786452 TLV786446:TLV786452 TVR786446:TVR786452 UFN786446:UFN786452 UPJ786446:UPJ786452 UZF786446:UZF786452 VJB786446:VJB786452 VSX786446:VSX786452 WCT786446:WCT786452 WMP786446:WMP786452 WWL786446:WWL786452 AD851982:AD851988 JZ851982:JZ851988 TV851982:TV851988 ADR851982:ADR851988 ANN851982:ANN851988 AXJ851982:AXJ851988 BHF851982:BHF851988 BRB851982:BRB851988 CAX851982:CAX851988 CKT851982:CKT851988 CUP851982:CUP851988 DEL851982:DEL851988 DOH851982:DOH851988 DYD851982:DYD851988 EHZ851982:EHZ851988 ERV851982:ERV851988 FBR851982:FBR851988 FLN851982:FLN851988 FVJ851982:FVJ851988 GFF851982:GFF851988 GPB851982:GPB851988 GYX851982:GYX851988 HIT851982:HIT851988 HSP851982:HSP851988 ICL851982:ICL851988 IMH851982:IMH851988 IWD851982:IWD851988 JFZ851982:JFZ851988 JPV851982:JPV851988 JZR851982:JZR851988 KJN851982:KJN851988 KTJ851982:KTJ851988 LDF851982:LDF851988 LNB851982:LNB851988 LWX851982:LWX851988 MGT851982:MGT851988 MQP851982:MQP851988 NAL851982:NAL851988 NKH851982:NKH851988 NUD851982:NUD851988 ODZ851982:ODZ851988 ONV851982:ONV851988 OXR851982:OXR851988 PHN851982:PHN851988 PRJ851982:PRJ851988 QBF851982:QBF851988 QLB851982:QLB851988 QUX851982:QUX851988 RET851982:RET851988 ROP851982:ROP851988 RYL851982:RYL851988 SIH851982:SIH851988 SSD851982:SSD851988 TBZ851982:TBZ851988 TLV851982:TLV851988 TVR851982:TVR851988 UFN851982:UFN851988 UPJ851982:UPJ851988 UZF851982:UZF851988 VJB851982:VJB851988 VSX851982:VSX851988 WCT851982:WCT851988 WMP851982:WMP851988 WWL851982:WWL851988 AD917518:AD917524 JZ917518:JZ917524 TV917518:TV917524 ADR917518:ADR917524 ANN917518:ANN917524 AXJ917518:AXJ917524 BHF917518:BHF917524 BRB917518:BRB917524 CAX917518:CAX917524 CKT917518:CKT917524 CUP917518:CUP917524 DEL917518:DEL917524 DOH917518:DOH917524 DYD917518:DYD917524 EHZ917518:EHZ917524 ERV917518:ERV917524 FBR917518:FBR917524 FLN917518:FLN917524 FVJ917518:FVJ917524 GFF917518:GFF917524 GPB917518:GPB917524 GYX917518:GYX917524 HIT917518:HIT917524 HSP917518:HSP917524 ICL917518:ICL917524 IMH917518:IMH917524 IWD917518:IWD917524 JFZ917518:JFZ917524 JPV917518:JPV917524 JZR917518:JZR917524 KJN917518:KJN917524 KTJ917518:KTJ917524 LDF917518:LDF917524 LNB917518:LNB917524 LWX917518:LWX917524 MGT917518:MGT917524 MQP917518:MQP917524 NAL917518:NAL917524 NKH917518:NKH917524 NUD917518:NUD917524 ODZ917518:ODZ917524 ONV917518:ONV917524 OXR917518:OXR917524 PHN917518:PHN917524 PRJ917518:PRJ917524 QBF917518:QBF917524 QLB917518:QLB917524 QUX917518:QUX917524 RET917518:RET917524 ROP917518:ROP917524 RYL917518:RYL917524 SIH917518:SIH917524 SSD917518:SSD917524 TBZ917518:TBZ917524 TLV917518:TLV917524 TVR917518:TVR917524 UFN917518:UFN917524 UPJ917518:UPJ917524 UZF917518:UZF917524 VJB917518:VJB917524 VSX917518:VSX917524 WCT917518:WCT917524 WMP917518:WMP917524 WWL917518:WWL917524 AD983054:AD983060 JZ983054:JZ983060 TV983054:TV983060 ADR983054:ADR983060 ANN983054:ANN983060 AXJ983054:AXJ983060 BHF983054:BHF983060 BRB983054:BRB983060 CAX983054:CAX983060 CKT983054:CKT983060 CUP983054:CUP983060 DEL983054:DEL983060 DOH983054:DOH983060 DYD983054:DYD983060 EHZ983054:EHZ983060 ERV983054:ERV983060 FBR983054:FBR983060 FLN983054:FLN983060 FVJ983054:FVJ983060 GFF983054:GFF983060 GPB983054:GPB983060 GYX983054:GYX983060 HIT983054:HIT983060 HSP983054:HSP983060 ICL983054:ICL983060 IMH983054:IMH983060 IWD983054:IWD983060 JFZ983054:JFZ983060 JPV983054:JPV983060 JZR983054:JZR983060 KJN983054:KJN983060 KTJ983054:KTJ983060 LDF983054:LDF983060 LNB983054:LNB983060 LWX983054:LWX983060 MGT983054:MGT983060 MQP983054:MQP983060 NAL983054:NAL983060 NKH983054:NKH983060 NUD983054:NUD983060 ODZ983054:ODZ983060 ONV983054:ONV983060 OXR983054:OXR983060 PHN983054:PHN983060 PRJ983054:PRJ983060 QBF983054:QBF983060 QLB983054:QLB983060 QUX983054:QUX983060 RET983054:RET983060 ROP983054:ROP983060 RYL983054:RYL983060 SIH983054:SIH983060 SSD983054:SSD983060 TBZ983054:TBZ983060 TLV983054:TLV983060 TVR983054:TVR983060 UFN983054:UFN983060 UPJ983054:UPJ983060 UZF983054:UZF983060 VJB983054:VJB983060 VSX983054:VSX983060 WCT983054:WCT983060 TV18:TV24">
      <formula1>900</formula1>
    </dataValidation>
    <dataValidation type="list" allowBlank="1" showInputMessage="1" showErrorMessage="1" errorTitle="Ошибка" error="Выберите значение из списка" sqref="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M24 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JP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R131092:R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R196628:R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R262164:R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R327700:R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R393236:R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R458772:R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R524308:R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R589844:R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R655380:R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R720916:R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R786452:R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R851988:R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R917524:R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R983060:R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WWI983060:WWI983061 T65556:T65557 JW65556:JW65557 TS65556:TS65557 ADO65556:ADO65557 ANK65556:ANK65557 AXG65556:AXG65557 BHC65556:BHC65557 BQY65556:BQY65557 CAU65556:CAU65557 CKQ65556:CKQ65557 CUM65556:CUM65557 DEI65556:DEI65557 DOE65556:DOE65557 DYA65556:DYA65557 EHW65556:EHW65557 ERS65556:ERS65557 FBO65556:FBO65557 FLK65556:FLK65557 FVG65556:FVG65557 GFC65556:GFC65557 GOY65556:GOY65557 GYU65556:GYU65557 HIQ65556:HIQ65557 HSM65556:HSM65557 ICI65556:ICI65557 IME65556:IME65557 IWA65556:IWA65557 JFW65556:JFW65557 JPS65556:JPS65557 JZO65556:JZO65557 KJK65556:KJK65557 KTG65556:KTG65557 LDC65556:LDC65557 LMY65556:LMY65557 LWU65556:LWU65557 MGQ65556:MGQ65557 MQM65556:MQM65557 NAI65556:NAI65557 NKE65556:NKE65557 NUA65556:NUA65557 ODW65556:ODW65557 ONS65556:ONS65557 OXO65556:OXO65557 PHK65556:PHK65557 PRG65556:PRG65557 QBC65556:QBC65557 QKY65556:QKY65557 QUU65556:QUU65557 REQ65556:REQ65557 ROM65556:ROM65557 RYI65556:RYI65557 SIE65556:SIE65557 SSA65556:SSA65557 TBW65556:TBW65557 TLS65556:TLS65557 TVO65556:TVO65557 UFK65556:UFK65557 UPG65556:UPG65557 UZC65556:UZC65557 VIY65556:VIY65557 VSU65556:VSU65557 WCQ65556:WCQ65557 WMM65556:WMM65557 WWI65556:WWI65557 T131092:T131093 JW131092:JW131093 TS131092:TS131093 ADO131092:ADO131093 ANK131092:ANK131093 AXG131092:AXG131093 BHC131092:BHC131093 BQY131092:BQY131093 CAU131092:CAU131093 CKQ131092:CKQ131093 CUM131092:CUM131093 DEI131092:DEI131093 DOE131092:DOE131093 DYA131092:DYA131093 EHW131092:EHW131093 ERS131092:ERS131093 FBO131092:FBO131093 FLK131092:FLK131093 FVG131092:FVG131093 GFC131092:GFC131093 GOY131092:GOY131093 GYU131092:GYU131093 HIQ131092:HIQ131093 HSM131092:HSM131093 ICI131092:ICI131093 IME131092:IME131093 IWA131092:IWA131093 JFW131092:JFW131093 JPS131092:JPS131093 JZO131092:JZO131093 KJK131092:KJK131093 KTG131092:KTG131093 LDC131092:LDC131093 LMY131092:LMY131093 LWU131092:LWU131093 MGQ131092:MGQ131093 MQM131092:MQM131093 NAI131092:NAI131093 NKE131092:NKE131093 NUA131092:NUA131093 ODW131092:ODW131093 ONS131092:ONS131093 OXO131092:OXO131093 PHK131092:PHK131093 PRG131092:PRG131093 QBC131092:QBC131093 QKY131092:QKY131093 QUU131092:QUU131093 REQ131092:REQ131093 ROM131092:ROM131093 RYI131092:RYI131093 SIE131092:SIE131093 SSA131092:SSA131093 TBW131092:TBW131093 TLS131092:TLS131093 TVO131092:TVO131093 UFK131092:UFK131093 UPG131092:UPG131093 UZC131092:UZC131093 VIY131092:VIY131093 VSU131092:VSU131093 WCQ131092:WCQ131093 WMM131092:WMM131093 WWI131092:WWI131093 T196628:T196629 JW196628:JW196629 TS196628:TS196629 ADO196628:ADO196629 ANK196628:ANK196629 AXG196628:AXG196629 BHC196628:BHC196629 BQY196628:BQY196629 CAU196628:CAU196629 CKQ196628:CKQ196629 CUM196628:CUM196629 DEI196628:DEI196629 DOE196628:DOE196629 DYA196628:DYA196629 EHW196628:EHW196629 ERS196628:ERS196629 FBO196628:FBO196629 FLK196628:FLK196629 FVG196628:FVG196629 GFC196628:GFC196629 GOY196628:GOY196629 GYU196628:GYU196629 HIQ196628:HIQ196629 HSM196628:HSM196629 ICI196628:ICI196629 IME196628:IME196629 IWA196628:IWA196629 JFW196628:JFW196629 JPS196628:JPS196629 JZO196628:JZO196629 KJK196628:KJK196629 KTG196628:KTG196629 LDC196628:LDC196629 LMY196628:LMY196629 LWU196628:LWU196629 MGQ196628:MGQ196629 MQM196628:MQM196629 NAI196628:NAI196629 NKE196628:NKE196629 NUA196628:NUA196629 ODW196628:ODW196629 ONS196628:ONS196629 OXO196628:OXO196629 PHK196628:PHK196629 PRG196628:PRG196629 QBC196628:QBC196629 QKY196628:QKY196629 QUU196628:QUU196629 REQ196628:REQ196629 ROM196628:ROM196629 RYI196628:RYI196629 SIE196628:SIE196629 SSA196628:SSA196629 TBW196628:TBW196629 TLS196628:TLS196629 TVO196628:TVO196629 UFK196628:UFK196629 UPG196628:UPG196629 UZC196628:UZC196629 VIY196628:VIY196629 VSU196628:VSU196629 WCQ196628:WCQ196629 WMM196628:WMM196629 WWI196628:WWI196629 T262164:T262165 JW262164:JW262165 TS262164:TS262165 ADO262164:ADO262165 ANK262164:ANK262165 AXG262164:AXG262165 BHC262164:BHC262165 BQY262164:BQY262165 CAU262164:CAU262165 CKQ262164:CKQ262165 CUM262164:CUM262165 DEI262164:DEI262165 DOE262164:DOE262165 DYA262164:DYA262165 EHW262164:EHW262165 ERS262164:ERS262165 FBO262164:FBO262165 FLK262164:FLK262165 FVG262164:FVG262165 GFC262164:GFC262165 GOY262164:GOY262165 GYU262164:GYU262165 HIQ262164:HIQ262165 HSM262164:HSM262165 ICI262164:ICI262165 IME262164:IME262165 IWA262164:IWA262165 JFW262164:JFW262165 JPS262164:JPS262165 JZO262164:JZO262165 KJK262164:KJK262165 KTG262164:KTG262165 LDC262164:LDC262165 LMY262164:LMY262165 LWU262164:LWU262165 MGQ262164:MGQ262165 MQM262164:MQM262165 NAI262164:NAI262165 NKE262164:NKE262165 NUA262164:NUA262165 ODW262164:ODW262165 ONS262164:ONS262165 OXO262164:OXO262165 PHK262164:PHK262165 PRG262164:PRG262165 QBC262164:QBC262165 QKY262164:QKY262165 QUU262164:QUU262165 REQ262164:REQ262165 ROM262164:ROM262165 RYI262164:RYI262165 SIE262164:SIE262165 SSA262164:SSA262165 TBW262164:TBW262165 TLS262164:TLS262165 TVO262164:TVO262165 UFK262164:UFK262165 UPG262164:UPG262165 UZC262164:UZC262165 VIY262164:VIY262165 VSU262164:VSU262165 WCQ262164:WCQ262165 WMM262164:WMM262165 WWI262164:WWI262165 T327700:T327701 JW327700:JW327701 TS327700:TS327701 ADO327700:ADO327701 ANK327700:ANK327701 AXG327700:AXG327701 BHC327700:BHC327701 BQY327700:BQY327701 CAU327700:CAU327701 CKQ327700:CKQ327701 CUM327700:CUM327701 DEI327700:DEI327701 DOE327700:DOE327701 DYA327700:DYA327701 EHW327700:EHW327701 ERS327700:ERS327701 FBO327700:FBO327701 FLK327700:FLK327701 FVG327700:FVG327701 GFC327700:GFC327701 GOY327700:GOY327701 GYU327700:GYU327701 HIQ327700:HIQ327701 HSM327700:HSM327701 ICI327700:ICI327701 IME327700:IME327701 IWA327700:IWA327701 JFW327700:JFW327701 JPS327700:JPS327701 JZO327700:JZO327701 KJK327700:KJK327701 KTG327700:KTG327701 LDC327700:LDC327701 LMY327700:LMY327701 LWU327700:LWU327701 MGQ327700:MGQ327701 MQM327700:MQM327701 NAI327700:NAI327701 NKE327700:NKE327701 NUA327700:NUA327701 ODW327700:ODW327701 ONS327700:ONS327701 OXO327700:OXO327701 PHK327700:PHK327701 PRG327700:PRG327701 QBC327700:QBC327701 QKY327700:QKY327701 QUU327700:QUU327701 REQ327700:REQ327701 ROM327700:ROM327701 RYI327700:RYI327701 SIE327700:SIE327701 SSA327700:SSA327701 TBW327700:TBW327701 TLS327700:TLS327701 TVO327700:TVO327701 UFK327700:UFK327701 UPG327700:UPG327701 UZC327700:UZC327701 VIY327700:VIY327701 VSU327700:VSU327701 WCQ327700:WCQ327701 WMM327700:WMM327701 WWI327700:WWI327701 T393236:T393237 JW393236:JW393237 TS393236:TS393237 ADO393236:ADO393237 ANK393236:ANK393237 AXG393236:AXG393237 BHC393236:BHC393237 BQY393236:BQY393237 CAU393236:CAU393237 CKQ393236:CKQ393237 CUM393236:CUM393237 DEI393236:DEI393237 DOE393236:DOE393237 DYA393236:DYA393237 EHW393236:EHW393237 ERS393236:ERS393237 FBO393236:FBO393237 FLK393236:FLK393237 FVG393236:FVG393237 GFC393236:GFC393237 GOY393236:GOY393237 GYU393236:GYU393237 HIQ393236:HIQ393237 HSM393236:HSM393237 ICI393236:ICI393237 IME393236:IME393237 IWA393236:IWA393237 JFW393236:JFW393237 JPS393236:JPS393237 JZO393236:JZO393237 KJK393236:KJK393237 KTG393236:KTG393237 LDC393236:LDC393237 LMY393236:LMY393237 LWU393236:LWU393237 MGQ393236:MGQ393237 MQM393236:MQM393237 NAI393236:NAI393237 NKE393236:NKE393237 NUA393236:NUA393237 ODW393236:ODW393237 ONS393236:ONS393237 OXO393236:OXO393237 PHK393236:PHK393237 PRG393236:PRG393237 QBC393236:QBC393237 QKY393236:QKY393237 QUU393236:QUU393237 REQ393236:REQ393237 ROM393236:ROM393237 RYI393236:RYI393237 SIE393236:SIE393237 SSA393236:SSA393237 TBW393236:TBW393237 TLS393236:TLS393237 TVO393236:TVO393237 UFK393236:UFK393237 UPG393236:UPG393237 UZC393236:UZC393237 VIY393236:VIY393237 VSU393236:VSU393237 WCQ393236:WCQ393237 WMM393236:WMM393237 WWI393236:WWI393237 T458772:T458773 JW458772:JW458773 TS458772:TS458773 ADO458772:ADO458773 ANK458772:ANK458773 AXG458772:AXG458773 BHC458772:BHC458773 BQY458772:BQY458773 CAU458772:CAU458773 CKQ458772:CKQ458773 CUM458772:CUM458773 DEI458772:DEI458773 DOE458772:DOE458773 DYA458772:DYA458773 EHW458772:EHW458773 ERS458772:ERS458773 FBO458772:FBO458773 FLK458772:FLK458773 FVG458772:FVG458773 GFC458772:GFC458773 GOY458772:GOY458773 GYU458772:GYU458773 HIQ458772:HIQ458773 HSM458772:HSM458773 ICI458772:ICI458773 IME458772:IME458773 IWA458772:IWA458773 JFW458772:JFW458773 JPS458772:JPS458773 JZO458772:JZO458773 KJK458772:KJK458773 KTG458772:KTG458773 LDC458772:LDC458773 LMY458772:LMY458773 LWU458772:LWU458773 MGQ458772:MGQ458773 MQM458772:MQM458773 NAI458772:NAI458773 NKE458772:NKE458773 NUA458772:NUA458773 ODW458772:ODW458773 ONS458772:ONS458773 OXO458772:OXO458773 PHK458772:PHK458773 PRG458772:PRG458773 QBC458772:QBC458773 QKY458772:QKY458773 QUU458772:QUU458773 REQ458772:REQ458773 ROM458772:ROM458773 RYI458772:RYI458773 SIE458772:SIE458773 SSA458772:SSA458773 TBW458772:TBW458773 TLS458772:TLS458773 TVO458772:TVO458773 UFK458772:UFK458773 UPG458772:UPG458773 UZC458772:UZC458773 VIY458772:VIY458773 VSU458772:VSU458773 WCQ458772:WCQ458773 WMM458772:WMM458773 WWI458772:WWI458773 T524308:T524309 JW524308:JW524309 TS524308:TS524309 ADO524308:ADO524309 ANK524308:ANK524309 AXG524308:AXG524309 BHC524308:BHC524309 BQY524308:BQY524309 CAU524308:CAU524309 CKQ524308:CKQ524309 CUM524308:CUM524309 DEI524308:DEI524309 DOE524308:DOE524309 DYA524308:DYA524309 EHW524308:EHW524309 ERS524308:ERS524309 FBO524308:FBO524309 FLK524308:FLK524309 FVG524308:FVG524309 GFC524308:GFC524309 GOY524308:GOY524309 GYU524308:GYU524309 HIQ524308:HIQ524309 HSM524308:HSM524309 ICI524308:ICI524309 IME524308:IME524309 IWA524308:IWA524309 JFW524308:JFW524309 JPS524308:JPS524309 JZO524308:JZO524309 KJK524308:KJK524309 KTG524308:KTG524309 LDC524308:LDC524309 LMY524308:LMY524309 LWU524308:LWU524309 MGQ524308:MGQ524309 MQM524308:MQM524309 NAI524308:NAI524309 NKE524308:NKE524309 NUA524308:NUA524309 ODW524308:ODW524309 ONS524308:ONS524309 OXO524308:OXO524309 PHK524308:PHK524309 PRG524308:PRG524309 QBC524308:QBC524309 QKY524308:QKY524309 QUU524308:QUU524309 REQ524308:REQ524309 ROM524308:ROM524309 RYI524308:RYI524309 SIE524308:SIE524309 SSA524308:SSA524309 TBW524308:TBW524309 TLS524308:TLS524309 TVO524308:TVO524309 UFK524308:UFK524309 UPG524308:UPG524309 UZC524308:UZC524309 VIY524308:VIY524309 VSU524308:VSU524309 WCQ524308:WCQ524309 WMM524308:WMM524309 WWI524308:WWI524309 T589844:T589845 JW589844:JW589845 TS589844:TS589845 ADO589844:ADO589845 ANK589844:ANK589845 AXG589844:AXG589845 BHC589844:BHC589845 BQY589844:BQY589845 CAU589844:CAU589845 CKQ589844:CKQ589845 CUM589844:CUM589845 DEI589844:DEI589845 DOE589844:DOE589845 DYA589844:DYA589845 EHW589844:EHW589845 ERS589844:ERS589845 FBO589844:FBO589845 FLK589844:FLK589845 FVG589844:FVG589845 GFC589844:GFC589845 GOY589844:GOY589845 GYU589844:GYU589845 HIQ589844:HIQ589845 HSM589844:HSM589845 ICI589844:ICI589845 IME589844:IME589845 IWA589844:IWA589845 JFW589844:JFW589845 JPS589844:JPS589845 JZO589844:JZO589845 KJK589844:KJK589845 KTG589844:KTG589845 LDC589844:LDC589845 LMY589844:LMY589845 LWU589844:LWU589845 MGQ589844:MGQ589845 MQM589844:MQM589845 NAI589844:NAI589845 NKE589844:NKE589845 NUA589844:NUA589845 ODW589844:ODW589845 ONS589844:ONS589845 OXO589844:OXO589845 PHK589844:PHK589845 PRG589844:PRG589845 QBC589844:QBC589845 QKY589844:QKY589845 QUU589844:QUU589845 REQ589844:REQ589845 ROM589844:ROM589845 RYI589844:RYI589845 SIE589844:SIE589845 SSA589844:SSA589845 TBW589844:TBW589845 TLS589844:TLS589845 TVO589844:TVO589845 UFK589844:UFK589845 UPG589844:UPG589845 UZC589844:UZC589845 VIY589844:VIY589845 VSU589844:VSU589845 WCQ589844:WCQ589845 WMM589844:WMM589845 WWI589844:WWI589845 T655380:T655381 JW655380:JW655381 TS655380:TS655381 ADO655380:ADO655381 ANK655380:ANK655381 AXG655380:AXG655381 BHC655380:BHC655381 BQY655380:BQY655381 CAU655380:CAU655381 CKQ655380:CKQ655381 CUM655380:CUM655381 DEI655380:DEI655381 DOE655380:DOE655381 DYA655380:DYA655381 EHW655380:EHW655381 ERS655380:ERS655381 FBO655380:FBO655381 FLK655380:FLK655381 FVG655380:FVG655381 GFC655380:GFC655381 GOY655380:GOY655381 GYU655380:GYU655381 HIQ655380:HIQ655381 HSM655380:HSM655381 ICI655380:ICI655381 IME655380:IME655381 IWA655380:IWA655381 JFW655380:JFW655381 JPS655380:JPS655381 JZO655380:JZO655381 KJK655380:KJK655381 KTG655380:KTG655381 LDC655380:LDC655381 LMY655380:LMY655381 LWU655380:LWU655381 MGQ655380:MGQ655381 MQM655380:MQM655381 NAI655380:NAI655381 NKE655380:NKE655381 NUA655380:NUA655381 ODW655380:ODW655381 ONS655380:ONS655381 OXO655380:OXO655381 PHK655380:PHK655381 PRG655380:PRG655381 QBC655380:QBC655381 QKY655380:QKY655381 QUU655380:QUU655381 REQ655380:REQ655381 ROM655380:ROM655381 RYI655380:RYI655381 SIE655380:SIE655381 SSA655380:SSA655381 TBW655380:TBW655381 TLS655380:TLS655381 TVO655380:TVO655381 UFK655380:UFK655381 UPG655380:UPG655381 UZC655380:UZC655381 VIY655380:VIY655381 VSU655380:VSU655381 WCQ655380:WCQ655381 WMM655380:WMM655381 WWI655380:WWI655381 T720916:T720917 JW720916:JW720917 TS720916:TS720917 ADO720916:ADO720917 ANK720916:ANK720917 AXG720916:AXG720917 BHC720916:BHC720917 BQY720916:BQY720917 CAU720916:CAU720917 CKQ720916:CKQ720917 CUM720916:CUM720917 DEI720916:DEI720917 DOE720916:DOE720917 DYA720916:DYA720917 EHW720916:EHW720917 ERS720916:ERS720917 FBO720916:FBO720917 FLK720916:FLK720917 FVG720916:FVG720917 GFC720916:GFC720917 GOY720916:GOY720917 GYU720916:GYU720917 HIQ720916:HIQ720917 HSM720916:HSM720917 ICI720916:ICI720917 IME720916:IME720917 IWA720916:IWA720917 JFW720916:JFW720917 JPS720916:JPS720917 JZO720916:JZO720917 KJK720916:KJK720917 KTG720916:KTG720917 LDC720916:LDC720917 LMY720916:LMY720917 LWU720916:LWU720917 MGQ720916:MGQ720917 MQM720916:MQM720917 NAI720916:NAI720917 NKE720916:NKE720917 NUA720916:NUA720917 ODW720916:ODW720917 ONS720916:ONS720917 OXO720916:OXO720917 PHK720916:PHK720917 PRG720916:PRG720917 QBC720916:QBC720917 QKY720916:QKY720917 QUU720916:QUU720917 REQ720916:REQ720917 ROM720916:ROM720917 RYI720916:RYI720917 SIE720916:SIE720917 SSA720916:SSA720917 TBW720916:TBW720917 TLS720916:TLS720917 TVO720916:TVO720917 UFK720916:UFK720917 UPG720916:UPG720917 UZC720916:UZC720917 VIY720916:VIY720917 VSU720916:VSU720917 WCQ720916:WCQ720917 WMM720916:WMM720917 WWI720916:WWI720917 T786452:T786453 JW786452:JW786453 TS786452:TS786453 ADO786452:ADO786453 ANK786452:ANK786453 AXG786452:AXG786453 BHC786452:BHC786453 BQY786452:BQY786453 CAU786452:CAU786453 CKQ786452:CKQ786453 CUM786452:CUM786453 DEI786452:DEI786453 DOE786452:DOE786453 DYA786452:DYA786453 EHW786452:EHW786453 ERS786452:ERS786453 FBO786452:FBO786453 FLK786452:FLK786453 FVG786452:FVG786453 GFC786452:GFC786453 GOY786452:GOY786453 GYU786452:GYU786453 HIQ786452:HIQ786453 HSM786452:HSM786453 ICI786452:ICI786453 IME786452:IME786453 IWA786452:IWA786453 JFW786452:JFW786453 JPS786452:JPS786453 JZO786452:JZO786453 KJK786452:KJK786453 KTG786452:KTG786453 LDC786452:LDC786453 LMY786452:LMY786453 LWU786452:LWU786453 MGQ786452:MGQ786453 MQM786452:MQM786453 NAI786452:NAI786453 NKE786452:NKE786453 NUA786452:NUA786453 ODW786452:ODW786453 ONS786452:ONS786453 OXO786452:OXO786453 PHK786452:PHK786453 PRG786452:PRG786453 QBC786452:QBC786453 QKY786452:QKY786453 QUU786452:QUU786453 REQ786452:REQ786453 ROM786452:ROM786453 RYI786452:RYI786453 SIE786452:SIE786453 SSA786452:SSA786453 TBW786452:TBW786453 TLS786452:TLS786453 TVO786452:TVO786453 UFK786452:UFK786453 UPG786452:UPG786453 UZC786452:UZC786453 VIY786452:VIY786453 VSU786452:VSU786453 WCQ786452:WCQ786453 WMM786452:WMM786453 WWI786452:WWI786453 T851988:T851989 JW851988:JW851989 TS851988:TS851989 ADO851988:ADO851989 ANK851988:ANK851989 AXG851988:AXG851989 BHC851988:BHC851989 BQY851988:BQY851989 CAU851988:CAU851989 CKQ851988:CKQ851989 CUM851988:CUM851989 DEI851988:DEI851989 DOE851988:DOE851989 DYA851988:DYA851989 EHW851988:EHW851989 ERS851988:ERS851989 FBO851988:FBO851989 FLK851988:FLK851989 FVG851988:FVG851989 GFC851988:GFC851989 GOY851988:GOY851989 GYU851988:GYU851989 HIQ851988:HIQ851989 HSM851988:HSM851989 ICI851988:ICI851989 IME851988:IME851989 IWA851988:IWA851989 JFW851988:JFW851989 JPS851988:JPS851989 JZO851988:JZO851989 KJK851988:KJK851989 KTG851988:KTG851989 LDC851988:LDC851989 LMY851988:LMY851989 LWU851988:LWU851989 MGQ851988:MGQ851989 MQM851988:MQM851989 NAI851988:NAI851989 NKE851988:NKE851989 NUA851988:NUA851989 ODW851988:ODW851989 ONS851988:ONS851989 OXO851988:OXO851989 PHK851988:PHK851989 PRG851988:PRG851989 QBC851988:QBC851989 QKY851988:QKY851989 QUU851988:QUU851989 REQ851988:REQ851989 ROM851988:ROM851989 RYI851988:RYI851989 SIE851988:SIE851989 SSA851988:SSA851989 TBW851988:TBW851989 TLS851988:TLS851989 TVO851988:TVO851989 UFK851988:UFK851989 UPG851988:UPG851989 UZC851988:UZC851989 VIY851988:VIY851989 VSU851988:VSU851989 WCQ851988:WCQ851989 WMM851988:WMM851989 WWI851988:WWI851989 T917524:T917525 JW917524:JW917525 TS917524:TS917525 ADO917524:ADO917525 ANK917524:ANK917525 AXG917524:AXG917525 BHC917524:BHC917525 BQY917524:BQY917525 CAU917524:CAU917525 CKQ917524:CKQ917525 CUM917524:CUM917525 DEI917524:DEI917525 DOE917524:DOE917525 DYA917524:DYA917525 EHW917524:EHW917525 ERS917524:ERS917525 FBO917524:FBO917525 FLK917524:FLK917525 FVG917524:FVG917525 GFC917524:GFC917525 GOY917524:GOY917525 GYU917524:GYU917525 HIQ917524:HIQ917525 HSM917524:HSM917525 ICI917524:ICI917525 IME917524:IME917525 IWA917524:IWA917525 JFW917524:JFW917525 JPS917524:JPS917525 JZO917524:JZO917525 KJK917524:KJK917525 KTG917524:KTG917525 LDC917524:LDC917525 LMY917524:LMY917525 LWU917524:LWU917525 MGQ917524:MGQ917525 MQM917524:MQM917525 NAI917524:NAI917525 NKE917524:NKE917525 NUA917524:NUA917525 ODW917524:ODW917525 ONS917524:ONS917525 OXO917524:OXO917525 PHK917524:PHK917525 PRG917524:PRG917525 QBC917524:QBC917525 QKY917524:QKY917525 QUU917524:QUU917525 REQ917524:REQ917525 ROM917524:ROM917525 RYI917524:RYI917525 SIE917524:SIE917525 SSA917524:SSA917525 TBW917524:TBW917525 TLS917524:TLS917525 TVO917524:TVO917525 UFK917524:UFK917525 UPG917524:UPG917525 UZC917524:UZC917525 VIY917524:VIY917525 VSU917524:VSU917525 WCQ917524:WCQ917525 WMM917524:WMM917525 WWI917524:WWI917525 T983060:T983061 JW983060:JW983061 TS983060:TS983061 ADO983060:ADO983061 ANK983060:ANK983061 AXG983060:AXG983061 BHC983060:BHC983061 BQY983060:BQY983061 CAU983060:CAU983061 CKQ983060:CKQ983061 CUM983060:CUM983061 DEI983060:DEI983061 DOE983060:DOE983061 DYA983060:DYA983061 EHW983060:EHW983061 ERS983060:ERS983061 FBO983060:FBO983061 FLK983060:FLK983061 FVG983060:FVG983061 GFC983060:GFC983061 GOY983060:GOY983061 GYU983060:GYU983061 HIQ983060:HIQ983061 HSM983060:HSM983061 ICI983060:ICI983061 IME983060:IME983061 IWA983060:IWA983061 JFW983060:JFW983061 JPS983060:JPS983061 JZO983060:JZO983061 KJK983060:KJK983061 KTG983060:KTG983061 LDC983060:LDC983061 LMY983060:LMY983061 LWU983060:LWU983061 MGQ983060:MGQ983061 MQM983060:MQM983061 NAI983060:NAI983061 NKE983060:NKE983061 NUA983060:NUA983061 ODW983060:ODW983061 ONS983060:ONS983061 OXO983060:OXO983061 PHK983060:PHK983061 PRG983060:PRG983061 QBC983060:QBC983061 QKY983060:QKY983061 QUU983060:QUU983061 REQ983060:REQ983061 ROM983060:ROM983061 RYI983060:RYI983061 SIE983060:SIE983061 SSA983060:SSA983061 TBW983060:TBW983061 TLS983060:TLS983061 TVO983060:TVO983061 UFK983060:UFK983061 UPG983060:UPG983061 UZC983060:UZC983061 VIY983060:VIY983061 VSU983060:VSU983061 WCQ983060:WCQ983061 WMM983060:WMM983061 R24:R25 JU24:JU25 TQ24:TQ25 ADM24:ADM25 ANI24:ANI25 AXE24:AXE25 BHA24:BHA25 BQW24:BQW25 CAS24:CAS25 CKO24:CKO25 CUK24:CUK25 DEG24:DEG25 DOC24:DOC25 DXY24:DXY25 EHU24:EHU25 ERQ24:ERQ25 FBM24:FBM25 FLI24:FLI25 FVE24:FVE25 GFA24:GFA25 GOW24:GOW25 GYS24:GYS25 HIO24:HIO25 HSK24:HSK25 ICG24:ICG25 IMC24:IMC25 IVY24:IVY25 JFU24:JFU25 JPQ24:JPQ25 JZM24:JZM25 KJI24:KJI25 KTE24:KTE25 LDA24:LDA25 LMW24:LMW25 LWS24:LWS25 MGO24:MGO25 MQK24:MQK25 NAG24:NAG25 NKC24:NKC25 NTY24:NTY25 ODU24:ODU25 ONQ24:ONQ25 OXM24:OXM25 PHI24:PHI25 PRE24:PRE25 QBA24:QBA25 QKW24:QKW25 QUS24:QUS25 REO24:REO25 ROK24:ROK25 RYG24:RYG25 SIC24:SIC25 SRY24:SRY25 TBU24:TBU25 TLQ24:TLQ25 TVM24:TVM25 UFI24:UFI25 UPE24:UPE25 UZA24:UZA25 VIW24:VIW25 VSS24:VSS25 WCO24:WCO25 WMK24:WMK25 WWG24:WWG25 T24:T25 JW24:JW25 TS24:TS25 ADO24:ADO25 ANK24:ANK25 AXG24:AXG25 BHC24:BHC25 BQY24:BQY25 CAU24:CAU25 CKQ24:CKQ25 CUM24:CUM25 DEI24:DEI25 DOE24:DOE25 DYA24:DYA25 EHW24:EHW25 ERS24:ERS25 FBO24:FBO25 FLK24:FLK25 FVG24:FVG25 GFC24:GFC25 GOY24:GOY25 GYU24:GYU25 HIQ24:HIQ25 HSM24:HSM25 ICI24:ICI25 IME24:IME25 IWA24:IWA25 JFW24:JFW25 JPS24:JPS25 JZO24:JZO25 KJK24:KJK25 KTG24:KTG25 LDC24:LDC25 LMY24:LMY25 LWU24:LWU25 MGQ24:MGQ25 MQM24:MQM25 NAI24:NAI25 NKE24:NKE25 NUA24:NUA25 ODW24:ODW25 ONS24:ONS25 OXO24:OXO25 PHK24:PHK25 PRG24:PRG25 QBC24:QBC25 QKY24:QKY25 QUU24:QUU25 REQ24:REQ25 ROM24:ROM25 RYI24:RYI25 SIE24:SIE25 SSA24:SSA25 TBW24:TBW25 TLS24:TLS25 TVO24:TVO25 UFK24:UFK25 UPG24:UPG25 UZC24:UZC25 VIY24:VIY25 VSU24:VSU25 WCQ24:WCQ25 WMM24:WMM25 WWI24:WWI25 Y65556:Y65557 Y131092:Y131093 Y196628:Y196629 Y262164:Y262165 Y327700:Y327701 Y393236:Y393237 Y458772:Y458773 Y524308:Y524309 Y589844:Y589845 Y655380:Y655381 Y720916:Y720917 Y786452:Y786453 Y851988:Y851989 Y917524:Y917525 Y983060:Y983061 AA65556:AA65557 AA131092:AA131093 AA196628:AA196629 AA262164:AA262165 AA327700:AA327701 AA393236:AA393237 AA458772:AA458773 AA524308:AA524309 AA589844:AA589845 AA655380:AA655381 AA720916:AA720917 AA786452:AA786453 AA851988:AA851989 AA917524:AA917525 AA983060:AA983061 Y24:Y25 AA24:AA25"/>
    <dataValidation allowBlank="1" showInputMessage="1" showErrorMessage="1" prompt="Для выбора выполните двойной щелчок левой клавиши мыши по соответствующей ячейке." sqref="JX24 S65556:S65557 JV65556:JV65557 TR65556:TR65557 ADN65556:ADN65557 ANJ65556:ANJ65557 AXF65556:AXF65557 BHB65556:BHB65557 BQX65556:BQX65557 CAT65556:CAT65557 CKP65556:CKP65557 CUL65556:CUL65557 DEH65556:DEH65557 DOD65556:DOD65557 DXZ65556:DXZ65557 EHV65556:EHV65557 ERR65556:ERR65557 FBN65556:FBN65557 FLJ65556:FLJ65557 FVF65556:FVF65557 GFB65556:GFB65557 GOX65556:GOX65557 GYT65556:GYT65557 HIP65556:HIP65557 HSL65556:HSL65557 ICH65556:ICH65557 IMD65556:IMD65557 IVZ65556:IVZ65557 JFV65556:JFV65557 JPR65556:JPR65557 JZN65556:JZN65557 KJJ65556:KJJ65557 KTF65556:KTF65557 LDB65556:LDB65557 LMX65556:LMX65557 LWT65556:LWT65557 MGP65556:MGP65557 MQL65556:MQL65557 NAH65556:NAH65557 NKD65556:NKD65557 NTZ65556:NTZ65557 ODV65556:ODV65557 ONR65556:ONR65557 OXN65556:OXN65557 PHJ65556:PHJ65557 PRF65556:PRF65557 QBB65556:QBB65557 QKX65556:QKX65557 QUT65556:QUT65557 REP65556:REP65557 ROL65556:ROL65557 RYH65556:RYH65557 SID65556:SID65557 SRZ65556:SRZ65557 TBV65556:TBV65557 TLR65556:TLR65557 TVN65556:TVN65557 UFJ65556:UFJ65557 UPF65556:UPF65557 UZB65556:UZB65557 VIX65556:VIX65557 VST65556:VST65557 WCP65556:WCP65557 WML65556:WML65557 WWH65556:WWH65557 S131092:S131093 JV131092:JV131093 TR131092:TR131093 ADN131092:ADN131093 ANJ131092:ANJ131093 AXF131092:AXF131093 BHB131092:BHB131093 BQX131092:BQX131093 CAT131092:CAT131093 CKP131092:CKP131093 CUL131092:CUL131093 DEH131092:DEH131093 DOD131092:DOD131093 DXZ131092:DXZ131093 EHV131092:EHV131093 ERR131092:ERR131093 FBN131092:FBN131093 FLJ131092:FLJ131093 FVF131092:FVF131093 GFB131092:GFB131093 GOX131092:GOX131093 GYT131092:GYT131093 HIP131092:HIP131093 HSL131092:HSL131093 ICH131092:ICH131093 IMD131092:IMD131093 IVZ131092:IVZ131093 JFV131092:JFV131093 JPR131092:JPR131093 JZN131092:JZN131093 KJJ131092:KJJ131093 KTF131092:KTF131093 LDB131092:LDB131093 LMX131092:LMX131093 LWT131092:LWT131093 MGP131092:MGP131093 MQL131092:MQL131093 NAH131092:NAH131093 NKD131092:NKD131093 NTZ131092:NTZ131093 ODV131092:ODV131093 ONR131092:ONR131093 OXN131092:OXN131093 PHJ131092:PHJ131093 PRF131092:PRF131093 QBB131092:QBB131093 QKX131092:QKX131093 QUT131092:QUT131093 REP131092:REP131093 ROL131092:ROL131093 RYH131092:RYH131093 SID131092:SID131093 SRZ131092:SRZ131093 TBV131092:TBV131093 TLR131092:TLR131093 TVN131092:TVN131093 UFJ131092:UFJ131093 UPF131092:UPF131093 UZB131092:UZB131093 VIX131092:VIX131093 VST131092:VST131093 WCP131092:WCP131093 WML131092:WML131093 WWH131092:WWH131093 S196628:S196629 JV196628:JV196629 TR196628:TR196629 ADN196628:ADN196629 ANJ196628:ANJ196629 AXF196628:AXF196629 BHB196628:BHB196629 BQX196628:BQX196629 CAT196628:CAT196629 CKP196628:CKP196629 CUL196628:CUL196629 DEH196628:DEH196629 DOD196628:DOD196629 DXZ196628:DXZ196629 EHV196628:EHV196629 ERR196628:ERR196629 FBN196628:FBN196629 FLJ196628:FLJ196629 FVF196628:FVF196629 GFB196628:GFB196629 GOX196628:GOX196629 GYT196628:GYT196629 HIP196628:HIP196629 HSL196628:HSL196629 ICH196628:ICH196629 IMD196628:IMD196629 IVZ196628:IVZ196629 JFV196628:JFV196629 JPR196628:JPR196629 JZN196628:JZN196629 KJJ196628:KJJ196629 KTF196628:KTF196629 LDB196628:LDB196629 LMX196628:LMX196629 LWT196628:LWT196629 MGP196628:MGP196629 MQL196628:MQL196629 NAH196628:NAH196629 NKD196628:NKD196629 NTZ196628:NTZ196629 ODV196628:ODV196629 ONR196628:ONR196629 OXN196628:OXN196629 PHJ196628:PHJ196629 PRF196628:PRF196629 QBB196628:QBB196629 QKX196628:QKX196629 QUT196628:QUT196629 REP196628:REP196629 ROL196628:ROL196629 RYH196628:RYH196629 SID196628:SID196629 SRZ196628:SRZ196629 TBV196628:TBV196629 TLR196628:TLR196629 TVN196628:TVN196629 UFJ196628:UFJ196629 UPF196628:UPF196629 UZB196628:UZB196629 VIX196628:VIX196629 VST196628:VST196629 WCP196628:WCP196629 WML196628:WML196629 WWH196628:WWH196629 S262164:S262165 JV262164:JV262165 TR262164:TR262165 ADN262164:ADN262165 ANJ262164:ANJ262165 AXF262164:AXF262165 BHB262164:BHB262165 BQX262164:BQX262165 CAT262164:CAT262165 CKP262164:CKP262165 CUL262164:CUL262165 DEH262164:DEH262165 DOD262164:DOD262165 DXZ262164:DXZ262165 EHV262164:EHV262165 ERR262164:ERR262165 FBN262164:FBN262165 FLJ262164:FLJ262165 FVF262164:FVF262165 GFB262164:GFB262165 GOX262164:GOX262165 GYT262164:GYT262165 HIP262164:HIP262165 HSL262164:HSL262165 ICH262164:ICH262165 IMD262164:IMD262165 IVZ262164:IVZ262165 JFV262164:JFV262165 JPR262164:JPR262165 JZN262164:JZN262165 KJJ262164:KJJ262165 KTF262164:KTF262165 LDB262164:LDB262165 LMX262164:LMX262165 LWT262164:LWT262165 MGP262164:MGP262165 MQL262164:MQL262165 NAH262164:NAH262165 NKD262164:NKD262165 NTZ262164:NTZ262165 ODV262164:ODV262165 ONR262164:ONR262165 OXN262164:OXN262165 PHJ262164:PHJ262165 PRF262164:PRF262165 QBB262164:QBB262165 QKX262164:QKX262165 QUT262164:QUT262165 REP262164:REP262165 ROL262164:ROL262165 RYH262164:RYH262165 SID262164:SID262165 SRZ262164:SRZ262165 TBV262164:TBV262165 TLR262164:TLR262165 TVN262164:TVN262165 UFJ262164:UFJ262165 UPF262164:UPF262165 UZB262164:UZB262165 VIX262164:VIX262165 VST262164:VST262165 WCP262164:WCP262165 WML262164:WML262165 WWH262164:WWH262165 S327700:S327701 JV327700:JV327701 TR327700:TR327701 ADN327700:ADN327701 ANJ327700:ANJ327701 AXF327700:AXF327701 BHB327700:BHB327701 BQX327700:BQX327701 CAT327700:CAT327701 CKP327700:CKP327701 CUL327700:CUL327701 DEH327700:DEH327701 DOD327700:DOD327701 DXZ327700:DXZ327701 EHV327700:EHV327701 ERR327700:ERR327701 FBN327700:FBN327701 FLJ327700:FLJ327701 FVF327700:FVF327701 GFB327700:GFB327701 GOX327700:GOX327701 GYT327700:GYT327701 HIP327700:HIP327701 HSL327700:HSL327701 ICH327700:ICH327701 IMD327700:IMD327701 IVZ327700:IVZ327701 JFV327700:JFV327701 JPR327700:JPR327701 JZN327700:JZN327701 KJJ327700:KJJ327701 KTF327700:KTF327701 LDB327700:LDB327701 LMX327700:LMX327701 LWT327700:LWT327701 MGP327700:MGP327701 MQL327700:MQL327701 NAH327700:NAH327701 NKD327700:NKD327701 NTZ327700:NTZ327701 ODV327700:ODV327701 ONR327700:ONR327701 OXN327700:OXN327701 PHJ327700:PHJ327701 PRF327700:PRF327701 QBB327700:QBB327701 QKX327700:QKX327701 QUT327700:QUT327701 REP327700:REP327701 ROL327700:ROL327701 RYH327700:RYH327701 SID327700:SID327701 SRZ327700:SRZ327701 TBV327700:TBV327701 TLR327700:TLR327701 TVN327700:TVN327701 UFJ327700:UFJ327701 UPF327700:UPF327701 UZB327700:UZB327701 VIX327700:VIX327701 VST327700:VST327701 WCP327700:WCP327701 WML327700:WML327701 WWH327700:WWH327701 S393236:S393237 JV393236:JV393237 TR393236:TR393237 ADN393236:ADN393237 ANJ393236:ANJ393237 AXF393236:AXF393237 BHB393236:BHB393237 BQX393236:BQX393237 CAT393236:CAT393237 CKP393236:CKP393237 CUL393236:CUL393237 DEH393236:DEH393237 DOD393236:DOD393237 DXZ393236:DXZ393237 EHV393236:EHV393237 ERR393236:ERR393237 FBN393236:FBN393237 FLJ393236:FLJ393237 FVF393236:FVF393237 GFB393236:GFB393237 GOX393236:GOX393237 GYT393236:GYT393237 HIP393236:HIP393237 HSL393236:HSL393237 ICH393236:ICH393237 IMD393236:IMD393237 IVZ393236:IVZ393237 JFV393236:JFV393237 JPR393236:JPR393237 JZN393236:JZN393237 KJJ393236:KJJ393237 KTF393236:KTF393237 LDB393236:LDB393237 LMX393236:LMX393237 LWT393236:LWT393237 MGP393236:MGP393237 MQL393236:MQL393237 NAH393236:NAH393237 NKD393236:NKD393237 NTZ393236:NTZ393237 ODV393236:ODV393237 ONR393236:ONR393237 OXN393236:OXN393237 PHJ393236:PHJ393237 PRF393236:PRF393237 QBB393236:QBB393237 QKX393236:QKX393237 QUT393236:QUT393237 REP393236:REP393237 ROL393236:ROL393237 RYH393236:RYH393237 SID393236:SID393237 SRZ393236:SRZ393237 TBV393236:TBV393237 TLR393236:TLR393237 TVN393236:TVN393237 UFJ393236:UFJ393237 UPF393236:UPF393237 UZB393236:UZB393237 VIX393236:VIX393237 VST393236:VST393237 WCP393236:WCP393237 WML393236:WML393237 WWH393236:WWH393237 S458772:S458773 JV458772:JV458773 TR458772:TR458773 ADN458772:ADN458773 ANJ458772:ANJ458773 AXF458772:AXF458773 BHB458772:BHB458773 BQX458772:BQX458773 CAT458772:CAT458773 CKP458772:CKP458773 CUL458772:CUL458773 DEH458772:DEH458773 DOD458772:DOD458773 DXZ458772:DXZ458773 EHV458772:EHV458773 ERR458772:ERR458773 FBN458772:FBN458773 FLJ458772:FLJ458773 FVF458772:FVF458773 GFB458772:GFB458773 GOX458772:GOX458773 GYT458772:GYT458773 HIP458772:HIP458773 HSL458772:HSL458773 ICH458772:ICH458773 IMD458772:IMD458773 IVZ458772:IVZ458773 JFV458772:JFV458773 JPR458772:JPR458773 JZN458772:JZN458773 KJJ458772:KJJ458773 KTF458772:KTF458773 LDB458772:LDB458773 LMX458772:LMX458773 LWT458772:LWT458773 MGP458772:MGP458773 MQL458772:MQL458773 NAH458772:NAH458773 NKD458772:NKD458773 NTZ458772:NTZ458773 ODV458772:ODV458773 ONR458772:ONR458773 OXN458772:OXN458773 PHJ458772:PHJ458773 PRF458772:PRF458773 QBB458772:QBB458773 QKX458772:QKX458773 QUT458772:QUT458773 REP458772:REP458773 ROL458772:ROL458773 RYH458772:RYH458773 SID458772:SID458773 SRZ458772:SRZ458773 TBV458772:TBV458773 TLR458772:TLR458773 TVN458772:TVN458773 UFJ458772:UFJ458773 UPF458772:UPF458773 UZB458772:UZB458773 VIX458772:VIX458773 VST458772:VST458773 WCP458772:WCP458773 WML458772:WML458773 WWH458772:WWH458773 S524308:S524309 JV524308:JV524309 TR524308:TR524309 ADN524308:ADN524309 ANJ524308:ANJ524309 AXF524308:AXF524309 BHB524308:BHB524309 BQX524308:BQX524309 CAT524308:CAT524309 CKP524308:CKP524309 CUL524308:CUL524309 DEH524308:DEH524309 DOD524308:DOD524309 DXZ524308:DXZ524309 EHV524308:EHV524309 ERR524308:ERR524309 FBN524308:FBN524309 FLJ524308:FLJ524309 FVF524308:FVF524309 GFB524308:GFB524309 GOX524308:GOX524309 GYT524308:GYT524309 HIP524308:HIP524309 HSL524308:HSL524309 ICH524308:ICH524309 IMD524308:IMD524309 IVZ524308:IVZ524309 JFV524308:JFV524309 JPR524308:JPR524309 JZN524308:JZN524309 KJJ524308:KJJ524309 KTF524308:KTF524309 LDB524308:LDB524309 LMX524308:LMX524309 LWT524308:LWT524309 MGP524308:MGP524309 MQL524308:MQL524309 NAH524308:NAH524309 NKD524308:NKD524309 NTZ524308:NTZ524309 ODV524308:ODV524309 ONR524308:ONR524309 OXN524308:OXN524309 PHJ524308:PHJ524309 PRF524308:PRF524309 QBB524308:QBB524309 QKX524308:QKX524309 QUT524308:QUT524309 REP524308:REP524309 ROL524308:ROL524309 RYH524308:RYH524309 SID524308:SID524309 SRZ524308:SRZ524309 TBV524308:TBV524309 TLR524308:TLR524309 TVN524308:TVN524309 UFJ524308:UFJ524309 UPF524308:UPF524309 UZB524308:UZB524309 VIX524308:VIX524309 VST524308:VST524309 WCP524308:WCP524309 WML524308:WML524309 WWH524308:WWH524309 S589844:S589845 JV589844:JV589845 TR589844:TR589845 ADN589844:ADN589845 ANJ589844:ANJ589845 AXF589844:AXF589845 BHB589844:BHB589845 BQX589844:BQX589845 CAT589844:CAT589845 CKP589844:CKP589845 CUL589844:CUL589845 DEH589844:DEH589845 DOD589844:DOD589845 DXZ589844:DXZ589845 EHV589844:EHV589845 ERR589844:ERR589845 FBN589844:FBN589845 FLJ589844:FLJ589845 FVF589844:FVF589845 GFB589844:GFB589845 GOX589844:GOX589845 GYT589844:GYT589845 HIP589844:HIP589845 HSL589844:HSL589845 ICH589844:ICH589845 IMD589844:IMD589845 IVZ589844:IVZ589845 JFV589844:JFV589845 JPR589844:JPR589845 JZN589844:JZN589845 KJJ589844:KJJ589845 KTF589844:KTF589845 LDB589844:LDB589845 LMX589844:LMX589845 LWT589844:LWT589845 MGP589844:MGP589845 MQL589844:MQL589845 NAH589844:NAH589845 NKD589844:NKD589845 NTZ589844:NTZ589845 ODV589844:ODV589845 ONR589844:ONR589845 OXN589844:OXN589845 PHJ589844:PHJ589845 PRF589844:PRF589845 QBB589844:QBB589845 QKX589844:QKX589845 QUT589844:QUT589845 REP589844:REP589845 ROL589844:ROL589845 RYH589844:RYH589845 SID589844:SID589845 SRZ589844:SRZ589845 TBV589844:TBV589845 TLR589844:TLR589845 TVN589844:TVN589845 UFJ589844:UFJ589845 UPF589844:UPF589845 UZB589844:UZB589845 VIX589844:VIX589845 VST589844:VST589845 WCP589844:WCP589845 WML589844:WML589845 WWH589844:WWH589845 S655380:S655381 JV655380:JV655381 TR655380:TR655381 ADN655380:ADN655381 ANJ655380:ANJ655381 AXF655380:AXF655381 BHB655380:BHB655381 BQX655380:BQX655381 CAT655380:CAT655381 CKP655380:CKP655381 CUL655380:CUL655381 DEH655380:DEH655381 DOD655380:DOD655381 DXZ655380:DXZ655381 EHV655380:EHV655381 ERR655380:ERR655381 FBN655380:FBN655381 FLJ655380:FLJ655381 FVF655380:FVF655381 GFB655380:GFB655381 GOX655380:GOX655381 GYT655380:GYT655381 HIP655380:HIP655381 HSL655380:HSL655381 ICH655380:ICH655381 IMD655380:IMD655381 IVZ655380:IVZ655381 JFV655380:JFV655381 JPR655380:JPR655381 JZN655380:JZN655381 KJJ655380:KJJ655381 KTF655380:KTF655381 LDB655380:LDB655381 LMX655380:LMX655381 LWT655380:LWT655381 MGP655380:MGP655381 MQL655380:MQL655381 NAH655380:NAH655381 NKD655380:NKD655381 NTZ655380:NTZ655381 ODV655380:ODV655381 ONR655380:ONR655381 OXN655380:OXN655381 PHJ655380:PHJ655381 PRF655380:PRF655381 QBB655380:QBB655381 QKX655380:QKX655381 QUT655380:QUT655381 REP655380:REP655381 ROL655380:ROL655381 RYH655380:RYH655381 SID655380:SID655381 SRZ655380:SRZ655381 TBV655380:TBV655381 TLR655380:TLR655381 TVN655380:TVN655381 UFJ655380:UFJ655381 UPF655380:UPF655381 UZB655380:UZB655381 VIX655380:VIX655381 VST655380:VST655381 WCP655380:WCP655381 WML655380:WML655381 WWH655380:WWH655381 S720916:S720917 JV720916:JV720917 TR720916:TR720917 ADN720916:ADN720917 ANJ720916:ANJ720917 AXF720916:AXF720917 BHB720916:BHB720917 BQX720916:BQX720917 CAT720916:CAT720917 CKP720916:CKP720917 CUL720916:CUL720917 DEH720916:DEH720917 DOD720916:DOD720917 DXZ720916:DXZ720917 EHV720916:EHV720917 ERR720916:ERR720917 FBN720916:FBN720917 FLJ720916:FLJ720917 FVF720916:FVF720917 GFB720916:GFB720917 GOX720916:GOX720917 GYT720916:GYT720917 HIP720916:HIP720917 HSL720916:HSL720917 ICH720916:ICH720917 IMD720916:IMD720917 IVZ720916:IVZ720917 JFV720916:JFV720917 JPR720916:JPR720917 JZN720916:JZN720917 KJJ720916:KJJ720917 KTF720916:KTF720917 LDB720916:LDB720917 LMX720916:LMX720917 LWT720916:LWT720917 MGP720916:MGP720917 MQL720916:MQL720917 NAH720916:NAH720917 NKD720916:NKD720917 NTZ720916:NTZ720917 ODV720916:ODV720917 ONR720916:ONR720917 OXN720916:OXN720917 PHJ720916:PHJ720917 PRF720916:PRF720917 QBB720916:QBB720917 QKX720916:QKX720917 QUT720916:QUT720917 REP720916:REP720917 ROL720916:ROL720917 RYH720916:RYH720917 SID720916:SID720917 SRZ720916:SRZ720917 TBV720916:TBV720917 TLR720916:TLR720917 TVN720916:TVN720917 UFJ720916:UFJ720917 UPF720916:UPF720917 UZB720916:UZB720917 VIX720916:VIX720917 VST720916:VST720917 WCP720916:WCP720917 WML720916:WML720917 WWH720916:WWH720917 S786452:S786453 JV786452:JV786453 TR786452:TR786453 ADN786452:ADN786453 ANJ786452:ANJ786453 AXF786452:AXF786453 BHB786452:BHB786453 BQX786452:BQX786453 CAT786452:CAT786453 CKP786452:CKP786453 CUL786452:CUL786453 DEH786452:DEH786453 DOD786452:DOD786453 DXZ786452:DXZ786453 EHV786452:EHV786453 ERR786452:ERR786453 FBN786452:FBN786453 FLJ786452:FLJ786453 FVF786452:FVF786453 GFB786452:GFB786453 GOX786452:GOX786453 GYT786452:GYT786453 HIP786452:HIP786453 HSL786452:HSL786453 ICH786452:ICH786453 IMD786452:IMD786453 IVZ786452:IVZ786453 JFV786452:JFV786453 JPR786452:JPR786453 JZN786452:JZN786453 KJJ786452:KJJ786453 KTF786452:KTF786453 LDB786452:LDB786453 LMX786452:LMX786453 LWT786452:LWT786453 MGP786452:MGP786453 MQL786452:MQL786453 NAH786452:NAH786453 NKD786452:NKD786453 NTZ786452:NTZ786453 ODV786452:ODV786453 ONR786452:ONR786453 OXN786452:OXN786453 PHJ786452:PHJ786453 PRF786452:PRF786453 QBB786452:QBB786453 QKX786452:QKX786453 QUT786452:QUT786453 REP786452:REP786453 ROL786452:ROL786453 RYH786452:RYH786453 SID786452:SID786453 SRZ786452:SRZ786453 TBV786452:TBV786453 TLR786452:TLR786453 TVN786452:TVN786453 UFJ786452:UFJ786453 UPF786452:UPF786453 UZB786452:UZB786453 VIX786452:VIX786453 VST786452:VST786453 WCP786452:WCP786453 WML786452:WML786453 WWH786452:WWH786453 S851988:S851989 JV851988:JV851989 TR851988:TR851989 ADN851988:ADN851989 ANJ851988:ANJ851989 AXF851988:AXF851989 BHB851988:BHB851989 BQX851988:BQX851989 CAT851988:CAT851989 CKP851988:CKP851989 CUL851988:CUL851989 DEH851988:DEH851989 DOD851988:DOD851989 DXZ851988:DXZ851989 EHV851988:EHV851989 ERR851988:ERR851989 FBN851988:FBN851989 FLJ851988:FLJ851989 FVF851988:FVF851989 GFB851988:GFB851989 GOX851988:GOX851989 GYT851988:GYT851989 HIP851988:HIP851989 HSL851988:HSL851989 ICH851988:ICH851989 IMD851988:IMD851989 IVZ851988:IVZ851989 JFV851988:JFV851989 JPR851988:JPR851989 JZN851988:JZN851989 KJJ851988:KJJ851989 KTF851988:KTF851989 LDB851988:LDB851989 LMX851988:LMX851989 LWT851988:LWT851989 MGP851988:MGP851989 MQL851988:MQL851989 NAH851988:NAH851989 NKD851988:NKD851989 NTZ851988:NTZ851989 ODV851988:ODV851989 ONR851988:ONR851989 OXN851988:OXN851989 PHJ851988:PHJ851989 PRF851988:PRF851989 QBB851988:QBB851989 QKX851988:QKX851989 QUT851988:QUT851989 REP851988:REP851989 ROL851988:ROL851989 RYH851988:RYH851989 SID851988:SID851989 SRZ851988:SRZ851989 TBV851988:TBV851989 TLR851988:TLR851989 TVN851988:TVN851989 UFJ851988:UFJ851989 UPF851988:UPF851989 UZB851988:UZB851989 VIX851988:VIX851989 VST851988:VST851989 WCP851988:WCP851989 WML851988:WML851989 WWH851988:WWH851989 S917524:S917525 JV917524:JV917525 TR917524:TR917525 ADN917524:ADN917525 ANJ917524:ANJ917525 AXF917524:AXF917525 BHB917524:BHB917525 BQX917524:BQX917525 CAT917524:CAT917525 CKP917524:CKP917525 CUL917524:CUL917525 DEH917524:DEH917525 DOD917524:DOD917525 DXZ917524:DXZ917525 EHV917524:EHV917525 ERR917524:ERR917525 FBN917524:FBN917525 FLJ917524:FLJ917525 FVF917524:FVF917525 GFB917524:GFB917525 GOX917524:GOX917525 GYT917524:GYT917525 HIP917524:HIP917525 HSL917524:HSL917525 ICH917524:ICH917525 IMD917524:IMD917525 IVZ917524:IVZ917525 JFV917524:JFV917525 JPR917524:JPR917525 JZN917524:JZN917525 KJJ917524:KJJ917525 KTF917524:KTF917525 LDB917524:LDB917525 LMX917524:LMX917525 LWT917524:LWT917525 MGP917524:MGP917525 MQL917524:MQL917525 NAH917524:NAH917525 NKD917524:NKD917525 NTZ917524:NTZ917525 ODV917524:ODV917525 ONR917524:ONR917525 OXN917524:OXN917525 PHJ917524:PHJ917525 PRF917524:PRF917525 QBB917524:QBB917525 QKX917524:QKX917525 QUT917524:QUT917525 REP917524:REP917525 ROL917524:ROL917525 RYH917524:RYH917525 SID917524:SID917525 SRZ917524:SRZ917525 TBV917524:TBV917525 TLR917524:TLR917525 TVN917524:TVN917525 UFJ917524:UFJ917525 UPF917524:UPF917525 UZB917524:UZB917525 VIX917524:VIX917525 VST917524:VST917525 WCP917524:WCP917525 WML917524:WML917525 WWH917524:WWH917525 S983060:S983061 JV983060:JV983061 TR983060:TR983061 ADN983060:ADN983061 ANJ983060:ANJ983061 AXF983060:AXF983061 BHB983060:BHB983061 BQX983060:BQX983061 CAT983060:CAT983061 CKP983060:CKP983061 CUL983060:CUL983061 DEH983060:DEH983061 DOD983060:DOD983061 DXZ983060:DXZ983061 EHV983060:EHV983061 ERR983060:ERR983061 FBN983060:FBN983061 FLJ983060:FLJ983061 FVF983060:FVF983061 GFB983060:GFB983061 GOX983060:GOX983061 GYT983060:GYT983061 HIP983060:HIP983061 HSL983060:HSL983061 ICH983060:ICH983061 IMD983060:IMD983061 IVZ983060:IVZ983061 JFV983060:JFV983061 JPR983060:JPR983061 JZN983060:JZN983061 KJJ983060:KJJ983061 KTF983060:KTF983061 LDB983060:LDB983061 LMX983060:LMX983061 LWT983060:LWT983061 MGP983060:MGP983061 MQL983060:MQL983061 NAH983060:NAH983061 NKD983060:NKD983061 NTZ983060:NTZ983061 ODV983060:ODV983061 ONR983060:ONR983061 OXN983060:OXN983061 PHJ983060:PHJ983061 PRF983060:PRF983061 QBB983060:QBB983061 QKX983060:QKX983061 QUT983060:QUT983061 REP983060:REP983061 ROL983060:ROL983061 RYH983060:RYH983061 SID983060:SID983061 SRZ983060:SRZ983061 TBV983060:TBV983061 TLR983060:TLR983061 TVN983060:TVN983061 UFJ983060:UFJ983061 UPF983060:UPF983061 UZB983060:UZB983061 VIX983060:VIX983061 VST983060:VST983061 WCP983060:WCP983061 WML983060:WML983061 WWH983060:WWH983061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WWJ983060 U131092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196628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262164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327700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393236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458772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524308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589844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655380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720916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786452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U851988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917524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U983060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U24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WH24:WWH25 S24:S25 JV24:JV25 TR24:TR25 ADN24:ADN25 ANJ24:ANJ25 AXF24:AXF25 BHB24:BHB25 BQX24:BQX25 CAT24:CAT25 CKP24:CKP25 CUL24:CUL25 DEH24:DEH25 DOD24:DOD25 DXZ24:DXZ25 EHV24:EHV25 ERR24:ERR25 FBN24:FBN25 FLJ24:FLJ25 FVF24:FVF25 GFB24:GFB25 GOX24:GOX25 GYT24:GYT25 HIP24:HIP25 HSL24:HSL25 ICH24:ICH25 IMD24:IMD25 IVZ24:IVZ25 JFV24:JFV25 JPR24:JPR25 JZN24:JZN25 KJJ24:KJJ25 KTF24:KTF25 LDB24:LDB25 LMX24:LMX25 LWT24:LWT25 MGP24:MGP25 MQL24:MQL25 NAH24:NAH25 NKD24:NKD25 NTZ24:NTZ25 ODV24:ODV25 ONR24:ONR25 OXN24:OXN25 PHJ24:PHJ25 PRF24:PRF25 QBB24:QBB25 QKX24:QKX25 QUT24:QUT25 REP24:REP25 ROL24:ROL25 RYH24:RYH25 SID24:SID25 SRZ24:SRZ25 TBV24:TBV25 TLR24:TLR25 TVN24:TVN25 UFJ24:UFJ25 UPF24:UPF25 UZB24:UZB25 VIX24:VIX25 VST24:VST25 WCP24:WCP25 WML24:WML25 U65556 Z65556:Z65557 Z131092:Z131093 Z196628:Z196629 Z262164:Z262165 Z327700:Z327701 Z393236:Z393237 Z458772:Z458773 Z524308:Z524309 Z589844:Z589845 Z655380:Z655381 Z720916:Z720917 Z786452:Z786453 Z851988:Z851989 Z917524:Z917525 Z983060:Z983061 AB131092 AB196628 AB262164 AB327700 AB393236 AB458772 AB524308 AB589844 AB655380 AB720916 AB786452 AB851988 AB917524 AB983060 AB65556 AB24 Z24:Z25"/>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type="list" allowBlank="1" showInputMessage="1" showErrorMessage="1" errorTitle="Ошибка" error="Выберите значение из списка" prompt="Выберите значение из списка" sqref="O23:AC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5"/>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9" t="s">
        <v>470</v>
      </c>
      <c r="G2" s="1280"/>
      <c r="H2" s="1281"/>
      <c r="I2" s="609"/>
    </row>
    <row r="3" spans="1:20" ht="3" customHeight="1"/>
    <row r="4" spans="1:20" s="539" customFormat="1" ht="11.25">
      <c r="A4" s="559"/>
      <c r="B4" s="559"/>
      <c r="C4" s="559"/>
      <c r="D4" s="559"/>
      <c r="F4" s="1240" t="s">
        <v>445</v>
      </c>
      <c r="G4" s="1240"/>
      <c r="H4" s="1240"/>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08.05.2020</v>
      </c>
      <c r="I7" s="550" t="s">
        <v>472</v>
      </c>
      <c r="J7" s="584"/>
      <c r="K7" s="559"/>
      <c r="L7" s="559"/>
      <c r="M7" s="559"/>
      <c r="N7" s="559"/>
      <c r="O7" s="559"/>
      <c r="P7" s="559"/>
      <c r="Q7" s="559"/>
      <c r="R7" s="559"/>
      <c r="S7" s="559"/>
      <c r="T7" s="559"/>
    </row>
    <row r="8" spans="1:20" s="539" customFormat="1" ht="45">
      <c r="A8" s="1283">
        <v>1</v>
      </c>
      <c r="B8" s="559"/>
      <c r="C8" s="559"/>
      <c r="D8" s="559"/>
      <c r="F8" s="585" t="e">
        <f ca="1">"2." &amp;mergeValue(A8)</f>
        <v>#NAME?</v>
      </c>
      <c r="G8" s="601" t="s">
        <v>473</v>
      </c>
      <c r="H8" s="573" t="str">
        <f>IF('Перечень тарифов'!R26="","наименование отсутствует","" &amp; 'Перечень тарифов'!R26 &amp; "")</f>
        <v>наименование отсутствует</v>
      </c>
      <c r="I8" s="550" t="s">
        <v>568</v>
      </c>
      <c r="J8" s="584"/>
      <c r="K8" s="559"/>
      <c r="L8" s="559"/>
      <c r="M8" s="559"/>
      <c r="N8" s="559"/>
      <c r="O8" s="559"/>
      <c r="P8" s="559"/>
      <c r="Q8" s="559"/>
      <c r="R8" s="559"/>
      <c r="S8" s="559"/>
      <c r="T8" s="559"/>
    </row>
    <row r="9" spans="1:20" s="539" customFormat="1" ht="22.5">
      <c r="A9" s="1283"/>
      <c r="B9" s="559"/>
      <c r="C9" s="559"/>
      <c r="D9" s="559"/>
      <c r="F9" s="585" t="e">
        <f ca="1">"3." &amp;mergeValue(A9)</f>
        <v>#NAME?</v>
      </c>
      <c r="G9" s="601" t="s">
        <v>474</v>
      </c>
      <c r="H9" s="573" t="str">
        <f>IF('Перечень тарифов'!F26="","наименование отсутствует","" &amp; 'Перечень тарифов'!F26 &amp; "")</f>
        <v>Передача. Тепловая энергия</v>
      </c>
      <c r="I9" s="550" t="s">
        <v>566</v>
      </c>
      <c r="J9" s="584"/>
      <c r="K9" s="559"/>
      <c r="L9" s="559"/>
      <c r="M9" s="559"/>
      <c r="N9" s="559"/>
      <c r="O9" s="559"/>
      <c r="P9" s="559"/>
      <c r="Q9" s="559"/>
      <c r="R9" s="559"/>
      <c r="S9" s="559"/>
      <c r="T9" s="559"/>
    </row>
    <row r="10" spans="1:20" s="539" customFormat="1" ht="22.5">
      <c r="A10" s="1283"/>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3"/>
      <c r="B12" s="1283"/>
      <c r="C12" s="1283">
        <v>1</v>
      </c>
      <c r="D12" s="592"/>
      <c r="F12" s="585" t="e">
        <f ca="1">"4."&amp;mergeValue(A12) &amp;"."&amp;mergeValue(B12)&amp;"."&amp;mergeValue(C12)</f>
        <v>#NAME?</v>
      </c>
      <c r="G12" s="591" t="s">
        <v>476</v>
      </c>
      <c r="H12" s="573" t="str">
        <f>IF(Территории!H13="","","" &amp; Территории!H13 &amp; "")</f>
        <v>Город Казань</v>
      </c>
      <c r="I12" s="550" t="s">
        <v>479</v>
      </c>
      <c r="J12" s="584"/>
      <c r="K12" s="559"/>
      <c r="L12" s="559"/>
      <c r="M12" s="559"/>
      <c r="N12" s="559"/>
      <c r="O12" s="559"/>
      <c r="P12" s="559"/>
      <c r="Q12" s="559"/>
      <c r="R12" s="559"/>
      <c r="S12" s="559"/>
      <c r="T12" s="559"/>
    </row>
    <row r="13" spans="1:20" s="539" customFormat="1" ht="56.25">
      <c r="A13" s="1283"/>
      <c r="B13" s="1283"/>
      <c r="C13" s="1283"/>
      <c r="D13" s="592">
        <v>1</v>
      </c>
      <c r="F13" s="585" t="e">
        <f ca="1">"4."&amp;mergeValue(A13) &amp;"."&amp;mergeValue(B13)&amp;"."&amp;mergeValue(C13)&amp;"."&amp;mergeValue(D13)</f>
        <v>#NAME?</v>
      </c>
      <c r="G13" s="602" t="s">
        <v>477</v>
      </c>
      <c r="H13" s="573" t="str">
        <f>IF(Территории!R14="","","" &amp; Территории!R14 &amp; "")</f>
        <v>Город Казань (92701000)</v>
      </c>
      <c r="I13" s="1192" t="s">
        <v>569</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78" t="s">
        <v>571</v>
      </c>
      <c r="H15" s="1278"/>
      <c r="I15" s="563"/>
      <c r="J15" s="583"/>
      <c r="K15" s="583"/>
      <c r="L15" s="583"/>
      <c r="M15" s="583"/>
      <c r="N15" s="583"/>
      <c r="O15" s="583"/>
      <c r="P15" s="583"/>
      <c r="Q15" s="583"/>
      <c r="R15" s="583"/>
      <c r="S15" s="583"/>
      <c r="T15" s="583"/>
    </row>
  </sheetData>
  <sheetProtection algorithmName="SHA-512" hashValue="RfERWwUGON8JMBdm0mxS8P4S00yKKSI9NKdrw6DWBu6CeT8759Eb14vBHAs19XCbrHr03D3eowHcukinsXgDkw==" saltValue="vOlRuuad5sM5DxOuUxdhL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P30"/>
  <sheetViews>
    <sheetView showGridLines="0" topLeftCell="I4" zoomScaleNormal="100" workbookViewId="0">
      <selection activeCell="AA24" sqref="AA24:AA25"/>
    </sheetView>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5" width="23.7109375" style="446" customWidth="1"/>
    <col min="16" max="17" width="23.7109375" style="446" hidden="1" customWidth="1"/>
    <col min="18" max="18" width="11.7109375" style="446" customWidth="1"/>
    <col min="19" max="19" width="3.7109375" style="446" customWidth="1"/>
    <col min="20" max="20" width="11.7109375" style="446" customWidth="1"/>
    <col min="21" max="21" width="8.5703125" style="446" customWidth="1"/>
    <col min="22" max="22" width="23.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446" customWidth="1"/>
    <col min="30" max="30" width="115.7109375" style="446" customWidth="1"/>
    <col min="31" max="41" width="10.5703125" style="470"/>
    <col min="42" max="263" width="10.5703125" style="446"/>
    <col min="264" max="271" width="0" style="446" hidden="1" customWidth="1"/>
    <col min="272" max="274" width="3.7109375" style="446" customWidth="1"/>
    <col min="275" max="275" width="12.7109375" style="446" customWidth="1"/>
    <col min="276" max="276" width="47.42578125" style="446" customWidth="1"/>
    <col min="277" max="280" width="0" style="446" hidden="1" customWidth="1"/>
    <col min="281" max="281" width="11.7109375" style="446" customWidth="1"/>
    <col min="282" max="282" width="6.42578125" style="446" bestFit="1" customWidth="1"/>
    <col min="283" max="283" width="11.7109375" style="446" customWidth="1"/>
    <col min="284" max="284" width="0" style="446" hidden="1" customWidth="1"/>
    <col min="285" max="285" width="3.7109375" style="446" customWidth="1"/>
    <col min="286" max="286" width="11.140625" style="446" bestFit="1" customWidth="1"/>
    <col min="287" max="519" width="10.5703125" style="446"/>
    <col min="520" max="527" width="0" style="446" hidden="1" customWidth="1"/>
    <col min="528" max="530" width="3.7109375" style="446" customWidth="1"/>
    <col min="531" max="531" width="12.7109375" style="446" customWidth="1"/>
    <col min="532" max="532" width="47.42578125" style="446" customWidth="1"/>
    <col min="533" max="536" width="0" style="446" hidden="1" customWidth="1"/>
    <col min="537" max="537" width="11.7109375" style="446" customWidth="1"/>
    <col min="538" max="538" width="6.42578125" style="446" bestFit="1" customWidth="1"/>
    <col min="539" max="539" width="11.7109375" style="446" customWidth="1"/>
    <col min="540" max="540" width="0" style="446" hidden="1" customWidth="1"/>
    <col min="541" max="541" width="3.7109375" style="446" customWidth="1"/>
    <col min="542" max="542" width="11.140625" style="446" bestFit="1" customWidth="1"/>
    <col min="543" max="775" width="10.5703125" style="446"/>
    <col min="776" max="783" width="0" style="446" hidden="1" customWidth="1"/>
    <col min="784" max="786" width="3.7109375" style="446" customWidth="1"/>
    <col min="787" max="787" width="12.7109375" style="446" customWidth="1"/>
    <col min="788" max="788" width="47.42578125" style="446" customWidth="1"/>
    <col min="789" max="792" width="0" style="446" hidden="1" customWidth="1"/>
    <col min="793" max="793" width="11.7109375" style="446" customWidth="1"/>
    <col min="794" max="794" width="6.42578125" style="446" bestFit="1" customWidth="1"/>
    <col min="795" max="795" width="11.7109375" style="446" customWidth="1"/>
    <col min="796" max="796" width="0" style="446" hidden="1" customWidth="1"/>
    <col min="797" max="797" width="3.7109375" style="446" customWidth="1"/>
    <col min="798" max="798" width="11.140625" style="446" bestFit="1" customWidth="1"/>
    <col min="799" max="1031" width="10.5703125" style="446"/>
    <col min="1032" max="1039" width="0" style="446" hidden="1" customWidth="1"/>
    <col min="1040" max="1042" width="3.7109375" style="446" customWidth="1"/>
    <col min="1043" max="1043" width="12.7109375" style="446" customWidth="1"/>
    <col min="1044" max="1044" width="47.42578125" style="446" customWidth="1"/>
    <col min="1045" max="1048" width="0" style="446" hidden="1" customWidth="1"/>
    <col min="1049" max="1049" width="11.7109375" style="446" customWidth="1"/>
    <col min="1050" max="1050" width="6.42578125" style="446" bestFit="1" customWidth="1"/>
    <col min="1051" max="1051" width="11.7109375" style="446" customWidth="1"/>
    <col min="1052" max="1052" width="0" style="446" hidden="1" customWidth="1"/>
    <col min="1053" max="1053" width="3.7109375" style="446" customWidth="1"/>
    <col min="1054" max="1054" width="11.140625" style="446" bestFit="1" customWidth="1"/>
    <col min="1055" max="1287" width="10.5703125" style="446"/>
    <col min="1288" max="1295" width="0" style="446" hidden="1" customWidth="1"/>
    <col min="1296" max="1298" width="3.7109375" style="446" customWidth="1"/>
    <col min="1299" max="1299" width="12.7109375" style="446" customWidth="1"/>
    <col min="1300" max="1300" width="47.42578125" style="446" customWidth="1"/>
    <col min="1301" max="1304" width="0" style="446" hidden="1" customWidth="1"/>
    <col min="1305" max="1305" width="11.7109375" style="446" customWidth="1"/>
    <col min="1306" max="1306" width="6.42578125" style="446" bestFit="1" customWidth="1"/>
    <col min="1307" max="1307" width="11.7109375" style="446" customWidth="1"/>
    <col min="1308" max="1308" width="0" style="446" hidden="1" customWidth="1"/>
    <col min="1309" max="1309" width="3.7109375" style="446" customWidth="1"/>
    <col min="1310" max="1310" width="11.140625" style="446" bestFit="1" customWidth="1"/>
    <col min="1311" max="1543" width="10.5703125" style="446"/>
    <col min="1544" max="1551" width="0" style="446" hidden="1" customWidth="1"/>
    <col min="1552" max="1554" width="3.7109375" style="446" customWidth="1"/>
    <col min="1555" max="1555" width="12.7109375" style="446" customWidth="1"/>
    <col min="1556" max="1556" width="47.42578125" style="446" customWidth="1"/>
    <col min="1557" max="1560" width="0" style="446" hidden="1" customWidth="1"/>
    <col min="1561" max="1561" width="11.7109375" style="446" customWidth="1"/>
    <col min="1562" max="1562" width="6.42578125" style="446" bestFit="1" customWidth="1"/>
    <col min="1563" max="1563" width="11.7109375" style="446" customWidth="1"/>
    <col min="1564" max="1564" width="0" style="446" hidden="1" customWidth="1"/>
    <col min="1565" max="1565" width="3.7109375" style="446" customWidth="1"/>
    <col min="1566" max="1566" width="11.140625" style="446" bestFit="1" customWidth="1"/>
    <col min="1567" max="1799" width="10.5703125" style="446"/>
    <col min="1800" max="1807" width="0" style="446" hidden="1" customWidth="1"/>
    <col min="1808" max="1810" width="3.7109375" style="446" customWidth="1"/>
    <col min="1811" max="1811" width="12.7109375" style="446" customWidth="1"/>
    <col min="1812" max="1812" width="47.42578125" style="446" customWidth="1"/>
    <col min="1813" max="1816" width="0" style="446" hidden="1" customWidth="1"/>
    <col min="1817" max="1817" width="11.7109375" style="446" customWidth="1"/>
    <col min="1818" max="1818" width="6.42578125" style="446" bestFit="1" customWidth="1"/>
    <col min="1819" max="1819" width="11.7109375" style="446" customWidth="1"/>
    <col min="1820" max="1820" width="0" style="446" hidden="1" customWidth="1"/>
    <col min="1821" max="1821" width="3.7109375" style="446" customWidth="1"/>
    <col min="1822" max="1822" width="11.140625" style="446" bestFit="1" customWidth="1"/>
    <col min="1823" max="2055" width="10.5703125" style="446"/>
    <col min="2056" max="2063" width="0" style="446" hidden="1" customWidth="1"/>
    <col min="2064" max="2066" width="3.7109375" style="446" customWidth="1"/>
    <col min="2067" max="2067" width="12.7109375" style="446" customWidth="1"/>
    <col min="2068" max="2068" width="47.42578125" style="446" customWidth="1"/>
    <col min="2069" max="2072" width="0" style="446" hidden="1" customWidth="1"/>
    <col min="2073" max="2073" width="11.7109375" style="446" customWidth="1"/>
    <col min="2074" max="2074" width="6.42578125" style="446" bestFit="1" customWidth="1"/>
    <col min="2075" max="2075" width="11.7109375" style="446" customWidth="1"/>
    <col min="2076" max="2076" width="0" style="446" hidden="1" customWidth="1"/>
    <col min="2077" max="2077" width="3.7109375" style="446" customWidth="1"/>
    <col min="2078" max="2078" width="11.140625" style="446" bestFit="1" customWidth="1"/>
    <col min="2079" max="2311" width="10.5703125" style="446"/>
    <col min="2312" max="2319" width="0" style="446" hidden="1" customWidth="1"/>
    <col min="2320" max="2322" width="3.7109375" style="446" customWidth="1"/>
    <col min="2323" max="2323" width="12.7109375" style="446" customWidth="1"/>
    <col min="2324" max="2324" width="47.42578125" style="446" customWidth="1"/>
    <col min="2325" max="2328" width="0" style="446" hidden="1" customWidth="1"/>
    <col min="2329" max="2329" width="11.7109375" style="446" customWidth="1"/>
    <col min="2330" max="2330" width="6.42578125" style="446" bestFit="1" customWidth="1"/>
    <col min="2331" max="2331" width="11.7109375" style="446" customWidth="1"/>
    <col min="2332" max="2332" width="0" style="446" hidden="1" customWidth="1"/>
    <col min="2333" max="2333" width="3.7109375" style="446" customWidth="1"/>
    <col min="2334" max="2334" width="11.140625" style="446" bestFit="1" customWidth="1"/>
    <col min="2335" max="2567" width="10.5703125" style="446"/>
    <col min="2568" max="2575" width="0" style="446" hidden="1" customWidth="1"/>
    <col min="2576" max="2578" width="3.7109375" style="446" customWidth="1"/>
    <col min="2579" max="2579" width="12.7109375" style="446" customWidth="1"/>
    <col min="2580" max="2580" width="47.42578125" style="446" customWidth="1"/>
    <col min="2581" max="2584" width="0" style="446" hidden="1" customWidth="1"/>
    <col min="2585" max="2585" width="11.7109375" style="446" customWidth="1"/>
    <col min="2586" max="2586" width="6.42578125" style="446" bestFit="1" customWidth="1"/>
    <col min="2587" max="2587" width="11.7109375" style="446" customWidth="1"/>
    <col min="2588" max="2588" width="0" style="446" hidden="1" customWidth="1"/>
    <col min="2589" max="2589" width="3.7109375" style="446" customWidth="1"/>
    <col min="2590" max="2590" width="11.140625" style="446" bestFit="1" customWidth="1"/>
    <col min="2591" max="2823" width="10.5703125" style="446"/>
    <col min="2824" max="2831" width="0" style="446" hidden="1" customWidth="1"/>
    <col min="2832" max="2834" width="3.7109375" style="446" customWidth="1"/>
    <col min="2835" max="2835" width="12.7109375" style="446" customWidth="1"/>
    <col min="2836" max="2836" width="47.42578125" style="446" customWidth="1"/>
    <col min="2837" max="2840" width="0" style="446" hidden="1" customWidth="1"/>
    <col min="2841" max="2841" width="11.7109375" style="446" customWidth="1"/>
    <col min="2842" max="2842" width="6.42578125" style="446" bestFit="1" customWidth="1"/>
    <col min="2843" max="2843" width="11.7109375" style="446" customWidth="1"/>
    <col min="2844" max="2844" width="0" style="446" hidden="1" customWidth="1"/>
    <col min="2845" max="2845" width="3.7109375" style="446" customWidth="1"/>
    <col min="2846" max="2846" width="11.140625" style="446" bestFit="1" customWidth="1"/>
    <col min="2847" max="3079" width="10.5703125" style="446"/>
    <col min="3080" max="3087" width="0" style="446" hidden="1" customWidth="1"/>
    <col min="3088" max="3090" width="3.7109375" style="446" customWidth="1"/>
    <col min="3091" max="3091" width="12.7109375" style="446" customWidth="1"/>
    <col min="3092" max="3092" width="47.42578125" style="446" customWidth="1"/>
    <col min="3093" max="3096" width="0" style="446" hidden="1" customWidth="1"/>
    <col min="3097" max="3097" width="11.7109375" style="446" customWidth="1"/>
    <col min="3098" max="3098" width="6.42578125" style="446" bestFit="1" customWidth="1"/>
    <col min="3099" max="3099" width="11.7109375" style="446" customWidth="1"/>
    <col min="3100" max="3100" width="0" style="446" hidden="1" customWidth="1"/>
    <col min="3101" max="3101" width="3.7109375" style="446" customWidth="1"/>
    <col min="3102" max="3102" width="11.140625" style="446" bestFit="1" customWidth="1"/>
    <col min="3103" max="3335" width="10.5703125" style="446"/>
    <col min="3336" max="3343" width="0" style="446" hidden="1" customWidth="1"/>
    <col min="3344" max="3346" width="3.7109375" style="446" customWidth="1"/>
    <col min="3347" max="3347" width="12.7109375" style="446" customWidth="1"/>
    <col min="3348" max="3348" width="47.42578125" style="446" customWidth="1"/>
    <col min="3349" max="3352" width="0" style="446" hidden="1" customWidth="1"/>
    <col min="3353" max="3353" width="11.7109375" style="446" customWidth="1"/>
    <col min="3354" max="3354" width="6.42578125" style="446" bestFit="1" customWidth="1"/>
    <col min="3355" max="3355" width="11.7109375" style="446" customWidth="1"/>
    <col min="3356" max="3356" width="0" style="446" hidden="1" customWidth="1"/>
    <col min="3357" max="3357" width="3.7109375" style="446" customWidth="1"/>
    <col min="3358" max="3358" width="11.140625" style="446" bestFit="1" customWidth="1"/>
    <col min="3359" max="3591" width="10.5703125" style="446"/>
    <col min="3592" max="3599" width="0" style="446" hidden="1" customWidth="1"/>
    <col min="3600" max="3602" width="3.7109375" style="446" customWidth="1"/>
    <col min="3603" max="3603" width="12.7109375" style="446" customWidth="1"/>
    <col min="3604" max="3604" width="47.42578125" style="446" customWidth="1"/>
    <col min="3605" max="3608" width="0" style="446" hidden="1" customWidth="1"/>
    <col min="3609" max="3609" width="11.7109375" style="446" customWidth="1"/>
    <col min="3610" max="3610" width="6.42578125" style="446" bestFit="1" customWidth="1"/>
    <col min="3611" max="3611" width="11.7109375" style="446" customWidth="1"/>
    <col min="3612" max="3612" width="0" style="446" hidden="1" customWidth="1"/>
    <col min="3613" max="3613" width="3.7109375" style="446" customWidth="1"/>
    <col min="3614" max="3614" width="11.140625" style="446" bestFit="1" customWidth="1"/>
    <col min="3615" max="3847" width="10.5703125" style="446"/>
    <col min="3848" max="3855" width="0" style="446" hidden="1" customWidth="1"/>
    <col min="3856" max="3858" width="3.7109375" style="446" customWidth="1"/>
    <col min="3859" max="3859" width="12.7109375" style="446" customWidth="1"/>
    <col min="3860" max="3860" width="47.42578125" style="446" customWidth="1"/>
    <col min="3861" max="3864" width="0" style="446" hidden="1" customWidth="1"/>
    <col min="3865" max="3865" width="11.7109375" style="446" customWidth="1"/>
    <col min="3866" max="3866" width="6.42578125" style="446" bestFit="1" customWidth="1"/>
    <col min="3867" max="3867" width="11.7109375" style="446" customWidth="1"/>
    <col min="3868" max="3868" width="0" style="446" hidden="1" customWidth="1"/>
    <col min="3869" max="3869" width="3.7109375" style="446" customWidth="1"/>
    <col min="3870" max="3870" width="11.140625" style="446" bestFit="1" customWidth="1"/>
    <col min="3871" max="4103" width="10.5703125" style="446"/>
    <col min="4104" max="4111" width="0" style="446" hidden="1" customWidth="1"/>
    <col min="4112" max="4114" width="3.7109375" style="446" customWidth="1"/>
    <col min="4115" max="4115" width="12.7109375" style="446" customWidth="1"/>
    <col min="4116" max="4116" width="47.42578125" style="446" customWidth="1"/>
    <col min="4117" max="4120" width="0" style="446" hidden="1" customWidth="1"/>
    <col min="4121" max="4121" width="11.7109375" style="446" customWidth="1"/>
    <col min="4122" max="4122" width="6.42578125" style="446" bestFit="1" customWidth="1"/>
    <col min="4123" max="4123" width="11.7109375" style="446" customWidth="1"/>
    <col min="4124" max="4124" width="0" style="446" hidden="1" customWidth="1"/>
    <col min="4125" max="4125" width="3.7109375" style="446" customWidth="1"/>
    <col min="4126" max="4126" width="11.140625" style="446" bestFit="1" customWidth="1"/>
    <col min="4127" max="4359" width="10.5703125" style="446"/>
    <col min="4360" max="4367" width="0" style="446" hidden="1" customWidth="1"/>
    <col min="4368" max="4370" width="3.7109375" style="446" customWidth="1"/>
    <col min="4371" max="4371" width="12.7109375" style="446" customWidth="1"/>
    <col min="4372" max="4372" width="47.42578125" style="446" customWidth="1"/>
    <col min="4373" max="4376" width="0" style="446" hidden="1" customWidth="1"/>
    <col min="4377" max="4377" width="11.7109375" style="446" customWidth="1"/>
    <col min="4378" max="4378" width="6.42578125" style="446" bestFit="1" customWidth="1"/>
    <col min="4379" max="4379" width="11.7109375" style="446" customWidth="1"/>
    <col min="4380" max="4380" width="0" style="446" hidden="1" customWidth="1"/>
    <col min="4381" max="4381" width="3.7109375" style="446" customWidth="1"/>
    <col min="4382" max="4382" width="11.140625" style="446" bestFit="1" customWidth="1"/>
    <col min="4383" max="4615" width="10.5703125" style="446"/>
    <col min="4616" max="4623" width="0" style="446" hidden="1" customWidth="1"/>
    <col min="4624" max="4626" width="3.7109375" style="446" customWidth="1"/>
    <col min="4627" max="4627" width="12.7109375" style="446" customWidth="1"/>
    <col min="4628" max="4628" width="47.42578125" style="446" customWidth="1"/>
    <col min="4629" max="4632" width="0" style="446" hidden="1" customWidth="1"/>
    <col min="4633" max="4633" width="11.7109375" style="446" customWidth="1"/>
    <col min="4634" max="4634" width="6.42578125" style="446" bestFit="1" customWidth="1"/>
    <col min="4635" max="4635" width="11.7109375" style="446" customWidth="1"/>
    <col min="4636" max="4636" width="0" style="446" hidden="1" customWidth="1"/>
    <col min="4637" max="4637" width="3.7109375" style="446" customWidth="1"/>
    <col min="4638" max="4638" width="11.140625" style="446" bestFit="1" customWidth="1"/>
    <col min="4639" max="4871" width="10.5703125" style="446"/>
    <col min="4872" max="4879" width="0" style="446" hidden="1" customWidth="1"/>
    <col min="4880" max="4882" width="3.7109375" style="446" customWidth="1"/>
    <col min="4883" max="4883" width="12.7109375" style="446" customWidth="1"/>
    <col min="4884" max="4884" width="47.42578125" style="446" customWidth="1"/>
    <col min="4885" max="4888" width="0" style="446" hidden="1" customWidth="1"/>
    <col min="4889" max="4889" width="11.7109375" style="446" customWidth="1"/>
    <col min="4890" max="4890" width="6.42578125" style="446" bestFit="1" customWidth="1"/>
    <col min="4891" max="4891" width="11.7109375" style="446" customWidth="1"/>
    <col min="4892" max="4892" width="0" style="446" hidden="1" customWidth="1"/>
    <col min="4893" max="4893" width="3.7109375" style="446" customWidth="1"/>
    <col min="4894" max="4894" width="11.140625" style="446" bestFit="1" customWidth="1"/>
    <col min="4895" max="5127" width="10.5703125" style="446"/>
    <col min="5128" max="5135" width="0" style="446" hidden="1" customWidth="1"/>
    <col min="5136" max="5138" width="3.7109375" style="446" customWidth="1"/>
    <col min="5139" max="5139" width="12.7109375" style="446" customWidth="1"/>
    <col min="5140" max="5140" width="47.42578125" style="446" customWidth="1"/>
    <col min="5141" max="5144" width="0" style="446" hidden="1" customWidth="1"/>
    <col min="5145" max="5145" width="11.7109375" style="446" customWidth="1"/>
    <col min="5146" max="5146" width="6.42578125" style="446" bestFit="1" customWidth="1"/>
    <col min="5147" max="5147" width="11.7109375" style="446" customWidth="1"/>
    <col min="5148" max="5148" width="0" style="446" hidden="1" customWidth="1"/>
    <col min="5149" max="5149" width="3.7109375" style="446" customWidth="1"/>
    <col min="5150" max="5150" width="11.140625" style="446" bestFit="1" customWidth="1"/>
    <col min="5151" max="5383" width="10.5703125" style="446"/>
    <col min="5384" max="5391" width="0" style="446" hidden="1" customWidth="1"/>
    <col min="5392" max="5394" width="3.7109375" style="446" customWidth="1"/>
    <col min="5395" max="5395" width="12.7109375" style="446" customWidth="1"/>
    <col min="5396" max="5396" width="47.42578125" style="446" customWidth="1"/>
    <col min="5397" max="5400" width="0" style="446" hidden="1" customWidth="1"/>
    <col min="5401" max="5401" width="11.7109375" style="446" customWidth="1"/>
    <col min="5402" max="5402" width="6.42578125" style="446" bestFit="1" customWidth="1"/>
    <col min="5403" max="5403" width="11.7109375" style="446" customWidth="1"/>
    <col min="5404" max="5404" width="0" style="446" hidden="1" customWidth="1"/>
    <col min="5405" max="5405" width="3.7109375" style="446" customWidth="1"/>
    <col min="5406" max="5406" width="11.140625" style="446" bestFit="1" customWidth="1"/>
    <col min="5407" max="5639" width="10.5703125" style="446"/>
    <col min="5640" max="5647" width="0" style="446" hidden="1" customWidth="1"/>
    <col min="5648" max="5650" width="3.7109375" style="446" customWidth="1"/>
    <col min="5651" max="5651" width="12.7109375" style="446" customWidth="1"/>
    <col min="5652" max="5652" width="47.42578125" style="446" customWidth="1"/>
    <col min="5653" max="5656" width="0" style="446" hidden="1" customWidth="1"/>
    <col min="5657" max="5657" width="11.7109375" style="446" customWidth="1"/>
    <col min="5658" max="5658" width="6.42578125" style="446" bestFit="1" customWidth="1"/>
    <col min="5659" max="5659" width="11.7109375" style="446" customWidth="1"/>
    <col min="5660" max="5660" width="0" style="446" hidden="1" customWidth="1"/>
    <col min="5661" max="5661" width="3.7109375" style="446" customWidth="1"/>
    <col min="5662" max="5662" width="11.140625" style="446" bestFit="1" customWidth="1"/>
    <col min="5663" max="5895" width="10.5703125" style="446"/>
    <col min="5896" max="5903" width="0" style="446" hidden="1" customWidth="1"/>
    <col min="5904" max="5906" width="3.7109375" style="446" customWidth="1"/>
    <col min="5907" max="5907" width="12.7109375" style="446" customWidth="1"/>
    <col min="5908" max="5908" width="47.42578125" style="446" customWidth="1"/>
    <col min="5909" max="5912" width="0" style="446" hidden="1" customWidth="1"/>
    <col min="5913" max="5913" width="11.7109375" style="446" customWidth="1"/>
    <col min="5914" max="5914" width="6.42578125" style="446" bestFit="1" customWidth="1"/>
    <col min="5915" max="5915" width="11.7109375" style="446" customWidth="1"/>
    <col min="5916" max="5916" width="0" style="446" hidden="1" customWidth="1"/>
    <col min="5917" max="5917" width="3.7109375" style="446" customWidth="1"/>
    <col min="5918" max="5918" width="11.140625" style="446" bestFit="1" customWidth="1"/>
    <col min="5919" max="6151" width="10.5703125" style="446"/>
    <col min="6152" max="6159" width="0" style="446" hidden="1" customWidth="1"/>
    <col min="6160" max="6162" width="3.7109375" style="446" customWidth="1"/>
    <col min="6163" max="6163" width="12.7109375" style="446" customWidth="1"/>
    <col min="6164" max="6164" width="47.42578125" style="446" customWidth="1"/>
    <col min="6165" max="6168" width="0" style="446" hidden="1" customWidth="1"/>
    <col min="6169" max="6169" width="11.7109375" style="446" customWidth="1"/>
    <col min="6170" max="6170" width="6.42578125" style="446" bestFit="1" customWidth="1"/>
    <col min="6171" max="6171" width="11.7109375" style="446" customWidth="1"/>
    <col min="6172" max="6172" width="0" style="446" hidden="1" customWidth="1"/>
    <col min="6173" max="6173" width="3.7109375" style="446" customWidth="1"/>
    <col min="6174" max="6174" width="11.140625" style="446" bestFit="1" customWidth="1"/>
    <col min="6175" max="6407" width="10.5703125" style="446"/>
    <col min="6408" max="6415" width="0" style="446" hidden="1" customWidth="1"/>
    <col min="6416" max="6418" width="3.7109375" style="446" customWidth="1"/>
    <col min="6419" max="6419" width="12.7109375" style="446" customWidth="1"/>
    <col min="6420" max="6420" width="47.42578125" style="446" customWidth="1"/>
    <col min="6421" max="6424" width="0" style="446" hidden="1" customWidth="1"/>
    <col min="6425" max="6425" width="11.7109375" style="446" customWidth="1"/>
    <col min="6426" max="6426" width="6.42578125" style="446" bestFit="1" customWidth="1"/>
    <col min="6427" max="6427" width="11.7109375" style="446" customWidth="1"/>
    <col min="6428" max="6428" width="0" style="446" hidden="1" customWidth="1"/>
    <col min="6429" max="6429" width="3.7109375" style="446" customWidth="1"/>
    <col min="6430" max="6430" width="11.140625" style="446" bestFit="1" customWidth="1"/>
    <col min="6431" max="6663" width="10.5703125" style="446"/>
    <col min="6664" max="6671" width="0" style="446" hidden="1" customWidth="1"/>
    <col min="6672" max="6674" width="3.7109375" style="446" customWidth="1"/>
    <col min="6675" max="6675" width="12.7109375" style="446" customWidth="1"/>
    <col min="6676" max="6676" width="47.42578125" style="446" customWidth="1"/>
    <col min="6677" max="6680" width="0" style="446" hidden="1" customWidth="1"/>
    <col min="6681" max="6681" width="11.7109375" style="446" customWidth="1"/>
    <col min="6682" max="6682" width="6.42578125" style="446" bestFit="1" customWidth="1"/>
    <col min="6683" max="6683" width="11.7109375" style="446" customWidth="1"/>
    <col min="6684" max="6684" width="0" style="446" hidden="1" customWidth="1"/>
    <col min="6685" max="6685" width="3.7109375" style="446" customWidth="1"/>
    <col min="6686" max="6686" width="11.140625" style="446" bestFit="1" customWidth="1"/>
    <col min="6687" max="6919" width="10.5703125" style="446"/>
    <col min="6920" max="6927" width="0" style="446" hidden="1" customWidth="1"/>
    <col min="6928" max="6930" width="3.7109375" style="446" customWidth="1"/>
    <col min="6931" max="6931" width="12.7109375" style="446" customWidth="1"/>
    <col min="6932" max="6932" width="47.42578125" style="446" customWidth="1"/>
    <col min="6933" max="6936" width="0" style="446" hidden="1" customWidth="1"/>
    <col min="6937" max="6937" width="11.7109375" style="446" customWidth="1"/>
    <col min="6938" max="6938" width="6.42578125" style="446" bestFit="1" customWidth="1"/>
    <col min="6939" max="6939" width="11.7109375" style="446" customWidth="1"/>
    <col min="6940" max="6940" width="0" style="446" hidden="1" customWidth="1"/>
    <col min="6941" max="6941" width="3.7109375" style="446" customWidth="1"/>
    <col min="6942" max="6942" width="11.140625" style="446" bestFit="1" customWidth="1"/>
    <col min="6943" max="7175" width="10.5703125" style="446"/>
    <col min="7176" max="7183" width="0" style="446" hidden="1" customWidth="1"/>
    <col min="7184" max="7186" width="3.7109375" style="446" customWidth="1"/>
    <col min="7187" max="7187" width="12.7109375" style="446" customWidth="1"/>
    <col min="7188" max="7188" width="47.42578125" style="446" customWidth="1"/>
    <col min="7189" max="7192" width="0" style="446" hidden="1" customWidth="1"/>
    <col min="7193" max="7193" width="11.7109375" style="446" customWidth="1"/>
    <col min="7194" max="7194" width="6.42578125" style="446" bestFit="1" customWidth="1"/>
    <col min="7195" max="7195" width="11.7109375" style="446" customWidth="1"/>
    <col min="7196" max="7196" width="0" style="446" hidden="1" customWidth="1"/>
    <col min="7197" max="7197" width="3.7109375" style="446" customWidth="1"/>
    <col min="7198" max="7198" width="11.140625" style="446" bestFit="1" customWidth="1"/>
    <col min="7199" max="7431" width="10.5703125" style="446"/>
    <col min="7432" max="7439" width="0" style="446" hidden="1" customWidth="1"/>
    <col min="7440" max="7442" width="3.7109375" style="446" customWidth="1"/>
    <col min="7443" max="7443" width="12.7109375" style="446" customWidth="1"/>
    <col min="7444" max="7444" width="47.42578125" style="446" customWidth="1"/>
    <col min="7445" max="7448" width="0" style="446" hidden="1" customWidth="1"/>
    <col min="7449" max="7449" width="11.7109375" style="446" customWidth="1"/>
    <col min="7450" max="7450" width="6.42578125" style="446" bestFit="1" customWidth="1"/>
    <col min="7451" max="7451" width="11.7109375" style="446" customWidth="1"/>
    <col min="7452" max="7452" width="0" style="446" hidden="1" customWidth="1"/>
    <col min="7453" max="7453" width="3.7109375" style="446" customWidth="1"/>
    <col min="7454" max="7454" width="11.140625" style="446" bestFit="1" customWidth="1"/>
    <col min="7455" max="7687" width="10.5703125" style="446"/>
    <col min="7688" max="7695" width="0" style="446" hidden="1" customWidth="1"/>
    <col min="7696" max="7698" width="3.7109375" style="446" customWidth="1"/>
    <col min="7699" max="7699" width="12.7109375" style="446" customWidth="1"/>
    <col min="7700" max="7700" width="47.42578125" style="446" customWidth="1"/>
    <col min="7701" max="7704" width="0" style="446" hidden="1" customWidth="1"/>
    <col min="7705" max="7705" width="11.7109375" style="446" customWidth="1"/>
    <col min="7706" max="7706" width="6.42578125" style="446" bestFit="1" customWidth="1"/>
    <col min="7707" max="7707" width="11.7109375" style="446" customWidth="1"/>
    <col min="7708" max="7708" width="0" style="446" hidden="1" customWidth="1"/>
    <col min="7709" max="7709" width="3.7109375" style="446" customWidth="1"/>
    <col min="7710" max="7710" width="11.140625" style="446" bestFit="1" customWidth="1"/>
    <col min="7711" max="7943" width="10.5703125" style="446"/>
    <col min="7944" max="7951" width="0" style="446" hidden="1" customWidth="1"/>
    <col min="7952" max="7954" width="3.7109375" style="446" customWidth="1"/>
    <col min="7955" max="7955" width="12.7109375" style="446" customWidth="1"/>
    <col min="7956" max="7956" width="47.42578125" style="446" customWidth="1"/>
    <col min="7957" max="7960" width="0" style="446" hidden="1" customWidth="1"/>
    <col min="7961" max="7961" width="11.7109375" style="446" customWidth="1"/>
    <col min="7962" max="7962" width="6.42578125" style="446" bestFit="1" customWidth="1"/>
    <col min="7963" max="7963" width="11.7109375" style="446" customWidth="1"/>
    <col min="7964" max="7964" width="0" style="446" hidden="1" customWidth="1"/>
    <col min="7965" max="7965" width="3.7109375" style="446" customWidth="1"/>
    <col min="7966" max="7966" width="11.140625" style="446" bestFit="1" customWidth="1"/>
    <col min="7967" max="8199" width="10.5703125" style="446"/>
    <col min="8200" max="8207" width="0" style="446" hidden="1" customWidth="1"/>
    <col min="8208" max="8210" width="3.7109375" style="446" customWidth="1"/>
    <col min="8211" max="8211" width="12.7109375" style="446" customWidth="1"/>
    <col min="8212" max="8212" width="47.42578125" style="446" customWidth="1"/>
    <col min="8213" max="8216" width="0" style="446" hidden="1" customWidth="1"/>
    <col min="8217" max="8217" width="11.7109375" style="446" customWidth="1"/>
    <col min="8218" max="8218" width="6.42578125" style="446" bestFit="1" customWidth="1"/>
    <col min="8219" max="8219" width="11.7109375" style="446" customWidth="1"/>
    <col min="8220" max="8220" width="0" style="446" hidden="1" customWidth="1"/>
    <col min="8221" max="8221" width="3.7109375" style="446" customWidth="1"/>
    <col min="8222" max="8222" width="11.140625" style="446" bestFit="1" customWidth="1"/>
    <col min="8223" max="8455" width="10.5703125" style="446"/>
    <col min="8456" max="8463" width="0" style="446" hidden="1" customWidth="1"/>
    <col min="8464" max="8466" width="3.7109375" style="446" customWidth="1"/>
    <col min="8467" max="8467" width="12.7109375" style="446" customWidth="1"/>
    <col min="8468" max="8468" width="47.42578125" style="446" customWidth="1"/>
    <col min="8469" max="8472" width="0" style="446" hidden="1" customWidth="1"/>
    <col min="8473" max="8473" width="11.7109375" style="446" customWidth="1"/>
    <col min="8474" max="8474" width="6.42578125" style="446" bestFit="1" customWidth="1"/>
    <col min="8475" max="8475" width="11.7109375" style="446" customWidth="1"/>
    <col min="8476" max="8476" width="0" style="446" hidden="1" customWidth="1"/>
    <col min="8477" max="8477" width="3.7109375" style="446" customWidth="1"/>
    <col min="8478" max="8478" width="11.140625" style="446" bestFit="1" customWidth="1"/>
    <col min="8479" max="8711" width="10.5703125" style="446"/>
    <col min="8712" max="8719" width="0" style="446" hidden="1" customWidth="1"/>
    <col min="8720" max="8722" width="3.7109375" style="446" customWidth="1"/>
    <col min="8723" max="8723" width="12.7109375" style="446" customWidth="1"/>
    <col min="8724" max="8724" width="47.42578125" style="446" customWidth="1"/>
    <col min="8725" max="8728" width="0" style="446" hidden="1" customWidth="1"/>
    <col min="8729" max="8729" width="11.7109375" style="446" customWidth="1"/>
    <col min="8730" max="8730" width="6.42578125" style="446" bestFit="1" customWidth="1"/>
    <col min="8731" max="8731" width="11.7109375" style="446" customWidth="1"/>
    <col min="8732" max="8732" width="0" style="446" hidden="1" customWidth="1"/>
    <col min="8733" max="8733" width="3.7109375" style="446" customWidth="1"/>
    <col min="8734" max="8734" width="11.140625" style="446" bestFit="1" customWidth="1"/>
    <col min="8735" max="8967" width="10.5703125" style="446"/>
    <col min="8968" max="8975" width="0" style="446" hidden="1" customWidth="1"/>
    <col min="8976" max="8978" width="3.7109375" style="446" customWidth="1"/>
    <col min="8979" max="8979" width="12.7109375" style="446" customWidth="1"/>
    <col min="8980" max="8980" width="47.42578125" style="446" customWidth="1"/>
    <col min="8981" max="8984" width="0" style="446" hidden="1" customWidth="1"/>
    <col min="8985" max="8985" width="11.7109375" style="446" customWidth="1"/>
    <col min="8986" max="8986" width="6.42578125" style="446" bestFit="1" customWidth="1"/>
    <col min="8987" max="8987" width="11.7109375" style="446" customWidth="1"/>
    <col min="8988" max="8988" width="0" style="446" hidden="1" customWidth="1"/>
    <col min="8989" max="8989" width="3.7109375" style="446" customWidth="1"/>
    <col min="8990" max="8990" width="11.140625" style="446" bestFit="1" customWidth="1"/>
    <col min="8991" max="9223" width="10.5703125" style="446"/>
    <col min="9224" max="9231" width="0" style="446" hidden="1" customWidth="1"/>
    <col min="9232" max="9234" width="3.7109375" style="446" customWidth="1"/>
    <col min="9235" max="9235" width="12.7109375" style="446" customWidth="1"/>
    <col min="9236" max="9236" width="47.42578125" style="446" customWidth="1"/>
    <col min="9237" max="9240" width="0" style="446" hidden="1" customWidth="1"/>
    <col min="9241" max="9241" width="11.7109375" style="446" customWidth="1"/>
    <col min="9242" max="9242" width="6.42578125" style="446" bestFit="1" customWidth="1"/>
    <col min="9243" max="9243" width="11.7109375" style="446" customWidth="1"/>
    <col min="9244" max="9244" width="0" style="446" hidden="1" customWidth="1"/>
    <col min="9245" max="9245" width="3.7109375" style="446" customWidth="1"/>
    <col min="9246" max="9246" width="11.140625" style="446" bestFit="1" customWidth="1"/>
    <col min="9247" max="9479" width="10.5703125" style="446"/>
    <col min="9480" max="9487" width="0" style="446" hidden="1" customWidth="1"/>
    <col min="9488" max="9490" width="3.7109375" style="446" customWidth="1"/>
    <col min="9491" max="9491" width="12.7109375" style="446" customWidth="1"/>
    <col min="9492" max="9492" width="47.42578125" style="446" customWidth="1"/>
    <col min="9493" max="9496" width="0" style="446" hidden="1" customWidth="1"/>
    <col min="9497" max="9497" width="11.7109375" style="446" customWidth="1"/>
    <col min="9498" max="9498" width="6.42578125" style="446" bestFit="1" customWidth="1"/>
    <col min="9499" max="9499" width="11.7109375" style="446" customWidth="1"/>
    <col min="9500" max="9500" width="0" style="446" hidden="1" customWidth="1"/>
    <col min="9501" max="9501" width="3.7109375" style="446" customWidth="1"/>
    <col min="9502" max="9502" width="11.140625" style="446" bestFit="1" customWidth="1"/>
    <col min="9503" max="9735" width="10.5703125" style="446"/>
    <col min="9736" max="9743" width="0" style="446" hidden="1" customWidth="1"/>
    <col min="9744" max="9746" width="3.7109375" style="446" customWidth="1"/>
    <col min="9747" max="9747" width="12.7109375" style="446" customWidth="1"/>
    <col min="9748" max="9748" width="47.42578125" style="446" customWidth="1"/>
    <col min="9749" max="9752" width="0" style="446" hidden="1" customWidth="1"/>
    <col min="9753" max="9753" width="11.7109375" style="446" customWidth="1"/>
    <col min="9754" max="9754" width="6.42578125" style="446" bestFit="1" customWidth="1"/>
    <col min="9755" max="9755" width="11.7109375" style="446" customWidth="1"/>
    <col min="9756" max="9756" width="0" style="446" hidden="1" customWidth="1"/>
    <col min="9757" max="9757" width="3.7109375" style="446" customWidth="1"/>
    <col min="9758" max="9758" width="11.140625" style="446" bestFit="1" customWidth="1"/>
    <col min="9759" max="9991" width="10.5703125" style="446"/>
    <col min="9992" max="9999" width="0" style="446" hidden="1" customWidth="1"/>
    <col min="10000" max="10002" width="3.7109375" style="446" customWidth="1"/>
    <col min="10003" max="10003" width="12.7109375" style="446" customWidth="1"/>
    <col min="10004" max="10004" width="47.42578125" style="446" customWidth="1"/>
    <col min="10005" max="10008" width="0" style="446" hidden="1" customWidth="1"/>
    <col min="10009" max="10009" width="11.7109375" style="446" customWidth="1"/>
    <col min="10010" max="10010" width="6.42578125" style="446" bestFit="1" customWidth="1"/>
    <col min="10011" max="10011" width="11.7109375" style="446" customWidth="1"/>
    <col min="10012" max="10012" width="0" style="446" hidden="1" customWidth="1"/>
    <col min="10013" max="10013" width="3.7109375" style="446" customWidth="1"/>
    <col min="10014" max="10014" width="11.140625" style="446" bestFit="1" customWidth="1"/>
    <col min="10015" max="10247" width="10.5703125" style="446"/>
    <col min="10248" max="10255" width="0" style="446" hidden="1" customWidth="1"/>
    <col min="10256" max="10258" width="3.7109375" style="446" customWidth="1"/>
    <col min="10259" max="10259" width="12.7109375" style="446" customWidth="1"/>
    <col min="10260" max="10260" width="47.42578125" style="446" customWidth="1"/>
    <col min="10261" max="10264" width="0" style="446" hidden="1" customWidth="1"/>
    <col min="10265" max="10265" width="11.7109375" style="446" customWidth="1"/>
    <col min="10266" max="10266" width="6.42578125" style="446" bestFit="1" customWidth="1"/>
    <col min="10267" max="10267" width="11.7109375" style="446" customWidth="1"/>
    <col min="10268" max="10268" width="0" style="446" hidden="1" customWidth="1"/>
    <col min="10269" max="10269" width="3.7109375" style="446" customWidth="1"/>
    <col min="10270" max="10270" width="11.140625" style="446" bestFit="1" customWidth="1"/>
    <col min="10271" max="10503" width="10.5703125" style="446"/>
    <col min="10504" max="10511" width="0" style="446" hidden="1" customWidth="1"/>
    <col min="10512" max="10514" width="3.7109375" style="446" customWidth="1"/>
    <col min="10515" max="10515" width="12.7109375" style="446" customWidth="1"/>
    <col min="10516" max="10516" width="47.42578125" style="446" customWidth="1"/>
    <col min="10517" max="10520" width="0" style="446" hidden="1" customWidth="1"/>
    <col min="10521" max="10521" width="11.7109375" style="446" customWidth="1"/>
    <col min="10522" max="10522" width="6.42578125" style="446" bestFit="1" customWidth="1"/>
    <col min="10523" max="10523" width="11.7109375" style="446" customWidth="1"/>
    <col min="10524" max="10524" width="0" style="446" hidden="1" customWidth="1"/>
    <col min="10525" max="10525" width="3.7109375" style="446" customWidth="1"/>
    <col min="10526" max="10526" width="11.140625" style="446" bestFit="1" customWidth="1"/>
    <col min="10527" max="10759" width="10.5703125" style="446"/>
    <col min="10760" max="10767" width="0" style="446" hidden="1" customWidth="1"/>
    <col min="10768" max="10770" width="3.7109375" style="446" customWidth="1"/>
    <col min="10771" max="10771" width="12.7109375" style="446" customWidth="1"/>
    <col min="10772" max="10772" width="47.42578125" style="446" customWidth="1"/>
    <col min="10773" max="10776" width="0" style="446" hidden="1" customWidth="1"/>
    <col min="10777" max="10777" width="11.7109375" style="446" customWidth="1"/>
    <col min="10778" max="10778" width="6.42578125" style="446" bestFit="1" customWidth="1"/>
    <col min="10779" max="10779" width="11.7109375" style="446" customWidth="1"/>
    <col min="10780" max="10780" width="0" style="446" hidden="1" customWidth="1"/>
    <col min="10781" max="10781" width="3.7109375" style="446" customWidth="1"/>
    <col min="10782" max="10782" width="11.140625" style="446" bestFit="1" customWidth="1"/>
    <col min="10783" max="11015" width="10.5703125" style="446"/>
    <col min="11016" max="11023" width="0" style="446" hidden="1" customWidth="1"/>
    <col min="11024" max="11026" width="3.7109375" style="446" customWidth="1"/>
    <col min="11027" max="11027" width="12.7109375" style="446" customWidth="1"/>
    <col min="11028" max="11028" width="47.42578125" style="446" customWidth="1"/>
    <col min="11029" max="11032" width="0" style="446" hidden="1" customWidth="1"/>
    <col min="11033" max="11033" width="11.7109375" style="446" customWidth="1"/>
    <col min="11034" max="11034" width="6.42578125" style="446" bestFit="1" customWidth="1"/>
    <col min="11035" max="11035" width="11.7109375" style="446" customWidth="1"/>
    <col min="11036" max="11036" width="0" style="446" hidden="1" customWidth="1"/>
    <col min="11037" max="11037" width="3.7109375" style="446" customWidth="1"/>
    <col min="11038" max="11038" width="11.140625" style="446" bestFit="1" customWidth="1"/>
    <col min="11039" max="11271" width="10.5703125" style="446"/>
    <col min="11272" max="11279" width="0" style="446" hidden="1" customWidth="1"/>
    <col min="11280" max="11282" width="3.7109375" style="446" customWidth="1"/>
    <col min="11283" max="11283" width="12.7109375" style="446" customWidth="1"/>
    <col min="11284" max="11284" width="47.42578125" style="446" customWidth="1"/>
    <col min="11285" max="11288" width="0" style="446" hidden="1" customWidth="1"/>
    <col min="11289" max="11289" width="11.7109375" style="446" customWidth="1"/>
    <col min="11290" max="11290" width="6.42578125" style="446" bestFit="1" customWidth="1"/>
    <col min="11291" max="11291" width="11.7109375" style="446" customWidth="1"/>
    <col min="11292" max="11292" width="0" style="446" hidden="1" customWidth="1"/>
    <col min="11293" max="11293" width="3.7109375" style="446" customWidth="1"/>
    <col min="11294" max="11294" width="11.140625" style="446" bestFit="1" customWidth="1"/>
    <col min="11295" max="11527" width="10.5703125" style="446"/>
    <col min="11528" max="11535" width="0" style="446" hidden="1" customWidth="1"/>
    <col min="11536" max="11538" width="3.7109375" style="446" customWidth="1"/>
    <col min="11539" max="11539" width="12.7109375" style="446" customWidth="1"/>
    <col min="11540" max="11540" width="47.42578125" style="446" customWidth="1"/>
    <col min="11541" max="11544" width="0" style="446" hidden="1" customWidth="1"/>
    <col min="11545" max="11545" width="11.7109375" style="446" customWidth="1"/>
    <col min="11546" max="11546" width="6.42578125" style="446" bestFit="1" customWidth="1"/>
    <col min="11547" max="11547" width="11.7109375" style="446" customWidth="1"/>
    <col min="11548" max="11548" width="0" style="446" hidden="1" customWidth="1"/>
    <col min="11549" max="11549" width="3.7109375" style="446" customWidth="1"/>
    <col min="11550" max="11550" width="11.140625" style="446" bestFit="1" customWidth="1"/>
    <col min="11551" max="11783" width="10.5703125" style="446"/>
    <col min="11784" max="11791" width="0" style="446" hidden="1" customWidth="1"/>
    <col min="11792" max="11794" width="3.7109375" style="446" customWidth="1"/>
    <col min="11795" max="11795" width="12.7109375" style="446" customWidth="1"/>
    <col min="11796" max="11796" width="47.42578125" style="446" customWidth="1"/>
    <col min="11797" max="11800" width="0" style="446" hidden="1" customWidth="1"/>
    <col min="11801" max="11801" width="11.7109375" style="446" customWidth="1"/>
    <col min="11802" max="11802" width="6.42578125" style="446" bestFit="1" customWidth="1"/>
    <col min="11803" max="11803" width="11.7109375" style="446" customWidth="1"/>
    <col min="11804" max="11804" width="0" style="446" hidden="1" customWidth="1"/>
    <col min="11805" max="11805" width="3.7109375" style="446" customWidth="1"/>
    <col min="11806" max="11806" width="11.140625" style="446" bestFit="1" customWidth="1"/>
    <col min="11807" max="12039" width="10.5703125" style="446"/>
    <col min="12040" max="12047" width="0" style="446" hidden="1" customWidth="1"/>
    <col min="12048" max="12050" width="3.7109375" style="446" customWidth="1"/>
    <col min="12051" max="12051" width="12.7109375" style="446" customWidth="1"/>
    <col min="12052" max="12052" width="47.42578125" style="446" customWidth="1"/>
    <col min="12053" max="12056" width="0" style="446" hidden="1" customWidth="1"/>
    <col min="12057" max="12057" width="11.7109375" style="446" customWidth="1"/>
    <col min="12058" max="12058" width="6.42578125" style="446" bestFit="1" customWidth="1"/>
    <col min="12059" max="12059" width="11.7109375" style="446" customWidth="1"/>
    <col min="12060" max="12060" width="0" style="446" hidden="1" customWidth="1"/>
    <col min="12061" max="12061" width="3.7109375" style="446" customWidth="1"/>
    <col min="12062" max="12062" width="11.140625" style="446" bestFit="1" customWidth="1"/>
    <col min="12063" max="12295" width="10.5703125" style="446"/>
    <col min="12296" max="12303" width="0" style="446" hidden="1" customWidth="1"/>
    <col min="12304" max="12306" width="3.7109375" style="446" customWidth="1"/>
    <col min="12307" max="12307" width="12.7109375" style="446" customWidth="1"/>
    <col min="12308" max="12308" width="47.42578125" style="446" customWidth="1"/>
    <col min="12309" max="12312" width="0" style="446" hidden="1" customWidth="1"/>
    <col min="12313" max="12313" width="11.7109375" style="446" customWidth="1"/>
    <col min="12314" max="12314" width="6.42578125" style="446" bestFit="1" customWidth="1"/>
    <col min="12315" max="12315" width="11.7109375" style="446" customWidth="1"/>
    <col min="12316" max="12316" width="0" style="446" hidden="1" customWidth="1"/>
    <col min="12317" max="12317" width="3.7109375" style="446" customWidth="1"/>
    <col min="12318" max="12318" width="11.140625" style="446" bestFit="1" customWidth="1"/>
    <col min="12319" max="12551" width="10.5703125" style="446"/>
    <col min="12552" max="12559" width="0" style="446" hidden="1" customWidth="1"/>
    <col min="12560" max="12562" width="3.7109375" style="446" customWidth="1"/>
    <col min="12563" max="12563" width="12.7109375" style="446" customWidth="1"/>
    <col min="12564" max="12564" width="47.42578125" style="446" customWidth="1"/>
    <col min="12565" max="12568" width="0" style="446" hidden="1" customWidth="1"/>
    <col min="12569" max="12569" width="11.7109375" style="446" customWidth="1"/>
    <col min="12570" max="12570" width="6.42578125" style="446" bestFit="1" customWidth="1"/>
    <col min="12571" max="12571" width="11.7109375" style="446" customWidth="1"/>
    <col min="12572" max="12572" width="0" style="446" hidden="1" customWidth="1"/>
    <col min="12573" max="12573" width="3.7109375" style="446" customWidth="1"/>
    <col min="12574" max="12574" width="11.140625" style="446" bestFit="1" customWidth="1"/>
    <col min="12575" max="12807" width="10.5703125" style="446"/>
    <col min="12808" max="12815" width="0" style="446" hidden="1" customWidth="1"/>
    <col min="12816" max="12818" width="3.7109375" style="446" customWidth="1"/>
    <col min="12819" max="12819" width="12.7109375" style="446" customWidth="1"/>
    <col min="12820" max="12820" width="47.42578125" style="446" customWidth="1"/>
    <col min="12821" max="12824" width="0" style="446" hidden="1" customWidth="1"/>
    <col min="12825" max="12825" width="11.7109375" style="446" customWidth="1"/>
    <col min="12826" max="12826" width="6.42578125" style="446" bestFit="1" customWidth="1"/>
    <col min="12827" max="12827" width="11.7109375" style="446" customWidth="1"/>
    <col min="12828" max="12828" width="0" style="446" hidden="1" customWidth="1"/>
    <col min="12829" max="12829" width="3.7109375" style="446" customWidth="1"/>
    <col min="12830" max="12830" width="11.140625" style="446" bestFit="1" customWidth="1"/>
    <col min="12831" max="13063" width="10.5703125" style="446"/>
    <col min="13064" max="13071" width="0" style="446" hidden="1" customWidth="1"/>
    <col min="13072" max="13074" width="3.7109375" style="446" customWidth="1"/>
    <col min="13075" max="13075" width="12.7109375" style="446" customWidth="1"/>
    <col min="13076" max="13076" width="47.42578125" style="446" customWidth="1"/>
    <col min="13077" max="13080" width="0" style="446" hidden="1" customWidth="1"/>
    <col min="13081" max="13081" width="11.7109375" style="446" customWidth="1"/>
    <col min="13082" max="13082" width="6.42578125" style="446" bestFit="1" customWidth="1"/>
    <col min="13083" max="13083" width="11.7109375" style="446" customWidth="1"/>
    <col min="13084" max="13084" width="0" style="446" hidden="1" customWidth="1"/>
    <col min="13085" max="13085" width="3.7109375" style="446" customWidth="1"/>
    <col min="13086" max="13086" width="11.140625" style="446" bestFit="1" customWidth="1"/>
    <col min="13087" max="13319" width="10.5703125" style="446"/>
    <col min="13320" max="13327" width="0" style="446" hidden="1" customWidth="1"/>
    <col min="13328" max="13330" width="3.7109375" style="446" customWidth="1"/>
    <col min="13331" max="13331" width="12.7109375" style="446" customWidth="1"/>
    <col min="13332" max="13332" width="47.42578125" style="446" customWidth="1"/>
    <col min="13333" max="13336" width="0" style="446" hidden="1" customWidth="1"/>
    <col min="13337" max="13337" width="11.7109375" style="446" customWidth="1"/>
    <col min="13338" max="13338" width="6.42578125" style="446" bestFit="1" customWidth="1"/>
    <col min="13339" max="13339" width="11.7109375" style="446" customWidth="1"/>
    <col min="13340" max="13340" width="0" style="446" hidden="1" customWidth="1"/>
    <col min="13341" max="13341" width="3.7109375" style="446" customWidth="1"/>
    <col min="13342" max="13342" width="11.140625" style="446" bestFit="1" customWidth="1"/>
    <col min="13343" max="13575" width="10.5703125" style="446"/>
    <col min="13576" max="13583" width="0" style="446" hidden="1" customWidth="1"/>
    <col min="13584" max="13586" width="3.7109375" style="446" customWidth="1"/>
    <col min="13587" max="13587" width="12.7109375" style="446" customWidth="1"/>
    <col min="13588" max="13588" width="47.42578125" style="446" customWidth="1"/>
    <col min="13589" max="13592" width="0" style="446" hidden="1" customWidth="1"/>
    <col min="13593" max="13593" width="11.7109375" style="446" customWidth="1"/>
    <col min="13594" max="13594" width="6.42578125" style="446" bestFit="1" customWidth="1"/>
    <col min="13595" max="13595" width="11.7109375" style="446" customWidth="1"/>
    <col min="13596" max="13596" width="0" style="446" hidden="1" customWidth="1"/>
    <col min="13597" max="13597" width="3.7109375" style="446" customWidth="1"/>
    <col min="13598" max="13598" width="11.140625" style="446" bestFit="1" customWidth="1"/>
    <col min="13599" max="13831" width="10.5703125" style="446"/>
    <col min="13832" max="13839" width="0" style="446" hidden="1" customWidth="1"/>
    <col min="13840" max="13842" width="3.7109375" style="446" customWidth="1"/>
    <col min="13843" max="13843" width="12.7109375" style="446" customWidth="1"/>
    <col min="13844" max="13844" width="47.42578125" style="446" customWidth="1"/>
    <col min="13845" max="13848" width="0" style="446" hidden="1" customWidth="1"/>
    <col min="13849" max="13849" width="11.7109375" style="446" customWidth="1"/>
    <col min="13850" max="13850" width="6.42578125" style="446" bestFit="1" customWidth="1"/>
    <col min="13851" max="13851" width="11.7109375" style="446" customWidth="1"/>
    <col min="13852" max="13852" width="0" style="446" hidden="1" customWidth="1"/>
    <col min="13853" max="13853" width="3.7109375" style="446" customWidth="1"/>
    <col min="13854" max="13854" width="11.140625" style="446" bestFit="1" customWidth="1"/>
    <col min="13855" max="14087" width="10.5703125" style="446"/>
    <col min="14088" max="14095" width="0" style="446" hidden="1" customWidth="1"/>
    <col min="14096" max="14098" width="3.7109375" style="446" customWidth="1"/>
    <col min="14099" max="14099" width="12.7109375" style="446" customWidth="1"/>
    <col min="14100" max="14100" width="47.42578125" style="446" customWidth="1"/>
    <col min="14101" max="14104" width="0" style="446" hidden="1" customWidth="1"/>
    <col min="14105" max="14105" width="11.7109375" style="446" customWidth="1"/>
    <col min="14106" max="14106" width="6.42578125" style="446" bestFit="1" customWidth="1"/>
    <col min="14107" max="14107" width="11.7109375" style="446" customWidth="1"/>
    <col min="14108" max="14108" width="0" style="446" hidden="1" customWidth="1"/>
    <col min="14109" max="14109" width="3.7109375" style="446" customWidth="1"/>
    <col min="14110" max="14110" width="11.140625" style="446" bestFit="1" customWidth="1"/>
    <col min="14111" max="14343" width="10.5703125" style="446"/>
    <col min="14344" max="14351" width="0" style="446" hidden="1" customWidth="1"/>
    <col min="14352" max="14354" width="3.7109375" style="446" customWidth="1"/>
    <col min="14355" max="14355" width="12.7109375" style="446" customWidth="1"/>
    <col min="14356" max="14356" width="47.42578125" style="446" customWidth="1"/>
    <col min="14357" max="14360" width="0" style="446" hidden="1" customWidth="1"/>
    <col min="14361" max="14361" width="11.7109375" style="446" customWidth="1"/>
    <col min="14362" max="14362" width="6.42578125" style="446" bestFit="1" customWidth="1"/>
    <col min="14363" max="14363" width="11.7109375" style="446" customWidth="1"/>
    <col min="14364" max="14364" width="0" style="446" hidden="1" customWidth="1"/>
    <col min="14365" max="14365" width="3.7109375" style="446" customWidth="1"/>
    <col min="14366" max="14366" width="11.140625" style="446" bestFit="1" customWidth="1"/>
    <col min="14367" max="14599" width="10.5703125" style="446"/>
    <col min="14600" max="14607" width="0" style="446" hidden="1" customWidth="1"/>
    <col min="14608" max="14610" width="3.7109375" style="446" customWidth="1"/>
    <col min="14611" max="14611" width="12.7109375" style="446" customWidth="1"/>
    <col min="14612" max="14612" width="47.42578125" style="446" customWidth="1"/>
    <col min="14613" max="14616" width="0" style="446" hidden="1" customWidth="1"/>
    <col min="14617" max="14617" width="11.7109375" style="446" customWidth="1"/>
    <col min="14618" max="14618" width="6.42578125" style="446" bestFit="1" customWidth="1"/>
    <col min="14619" max="14619" width="11.7109375" style="446" customWidth="1"/>
    <col min="14620" max="14620" width="0" style="446" hidden="1" customWidth="1"/>
    <col min="14621" max="14621" width="3.7109375" style="446" customWidth="1"/>
    <col min="14622" max="14622" width="11.140625" style="446" bestFit="1" customWidth="1"/>
    <col min="14623" max="14855" width="10.5703125" style="446"/>
    <col min="14856" max="14863" width="0" style="446" hidden="1" customWidth="1"/>
    <col min="14864" max="14866" width="3.7109375" style="446" customWidth="1"/>
    <col min="14867" max="14867" width="12.7109375" style="446" customWidth="1"/>
    <col min="14868" max="14868" width="47.42578125" style="446" customWidth="1"/>
    <col min="14869" max="14872" width="0" style="446" hidden="1" customWidth="1"/>
    <col min="14873" max="14873" width="11.7109375" style="446" customWidth="1"/>
    <col min="14874" max="14874" width="6.42578125" style="446" bestFit="1" customWidth="1"/>
    <col min="14875" max="14875" width="11.7109375" style="446" customWidth="1"/>
    <col min="14876" max="14876" width="0" style="446" hidden="1" customWidth="1"/>
    <col min="14877" max="14877" width="3.7109375" style="446" customWidth="1"/>
    <col min="14878" max="14878" width="11.140625" style="446" bestFit="1" customWidth="1"/>
    <col min="14879" max="15111" width="10.5703125" style="446"/>
    <col min="15112" max="15119" width="0" style="446" hidden="1" customWidth="1"/>
    <col min="15120" max="15122" width="3.7109375" style="446" customWidth="1"/>
    <col min="15123" max="15123" width="12.7109375" style="446" customWidth="1"/>
    <col min="15124" max="15124" width="47.42578125" style="446" customWidth="1"/>
    <col min="15125" max="15128" width="0" style="446" hidden="1" customWidth="1"/>
    <col min="15129" max="15129" width="11.7109375" style="446" customWidth="1"/>
    <col min="15130" max="15130" width="6.42578125" style="446" bestFit="1" customWidth="1"/>
    <col min="15131" max="15131" width="11.7109375" style="446" customWidth="1"/>
    <col min="15132" max="15132" width="0" style="446" hidden="1" customWidth="1"/>
    <col min="15133" max="15133" width="3.7109375" style="446" customWidth="1"/>
    <col min="15134" max="15134" width="11.140625" style="446" bestFit="1" customWidth="1"/>
    <col min="15135" max="15367" width="10.5703125" style="446"/>
    <col min="15368" max="15375" width="0" style="446" hidden="1" customWidth="1"/>
    <col min="15376" max="15378" width="3.7109375" style="446" customWidth="1"/>
    <col min="15379" max="15379" width="12.7109375" style="446" customWidth="1"/>
    <col min="15380" max="15380" width="47.42578125" style="446" customWidth="1"/>
    <col min="15381" max="15384" width="0" style="446" hidden="1" customWidth="1"/>
    <col min="15385" max="15385" width="11.7109375" style="446" customWidth="1"/>
    <col min="15386" max="15386" width="6.42578125" style="446" bestFit="1" customWidth="1"/>
    <col min="15387" max="15387" width="11.7109375" style="446" customWidth="1"/>
    <col min="15388" max="15388" width="0" style="446" hidden="1" customWidth="1"/>
    <col min="15389" max="15389" width="3.7109375" style="446" customWidth="1"/>
    <col min="15390" max="15390" width="11.140625" style="446" bestFit="1" customWidth="1"/>
    <col min="15391" max="15623" width="10.5703125" style="446"/>
    <col min="15624" max="15631" width="0" style="446" hidden="1" customWidth="1"/>
    <col min="15632" max="15634" width="3.7109375" style="446" customWidth="1"/>
    <col min="15635" max="15635" width="12.7109375" style="446" customWidth="1"/>
    <col min="15636" max="15636" width="47.42578125" style="446" customWidth="1"/>
    <col min="15637" max="15640" width="0" style="446" hidden="1" customWidth="1"/>
    <col min="15641" max="15641" width="11.7109375" style="446" customWidth="1"/>
    <col min="15642" max="15642" width="6.42578125" style="446" bestFit="1" customWidth="1"/>
    <col min="15643" max="15643" width="11.7109375" style="446" customWidth="1"/>
    <col min="15644" max="15644" width="0" style="446" hidden="1" customWidth="1"/>
    <col min="15645" max="15645" width="3.7109375" style="446" customWidth="1"/>
    <col min="15646" max="15646" width="11.140625" style="446" bestFit="1" customWidth="1"/>
    <col min="15647" max="15879" width="10.5703125" style="446"/>
    <col min="15880" max="15887" width="0" style="446" hidden="1" customWidth="1"/>
    <col min="15888" max="15890" width="3.7109375" style="446" customWidth="1"/>
    <col min="15891" max="15891" width="12.7109375" style="446" customWidth="1"/>
    <col min="15892" max="15892" width="47.42578125" style="446" customWidth="1"/>
    <col min="15893" max="15896" width="0" style="446" hidden="1" customWidth="1"/>
    <col min="15897" max="15897" width="11.7109375" style="446" customWidth="1"/>
    <col min="15898" max="15898" width="6.42578125" style="446" bestFit="1" customWidth="1"/>
    <col min="15899" max="15899" width="11.7109375" style="446" customWidth="1"/>
    <col min="15900" max="15900" width="0" style="446" hidden="1" customWidth="1"/>
    <col min="15901" max="15901" width="3.7109375" style="446" customWidth="1"/>
    <col min="15902" max="15902" width="11.140625" style="446" bestFit="1" customWidth="1"/>
    <col min="15903" max="16135" width="10.5703125" style="446"/>
    <col min="16136" max="16143" width="0" style="446" hidden="1" customWidth="1"/>
    <col min="16144" max="16146" width="3.7109375" style="446" customWidth="1"/>
    <col min="16147" max="16147" width="12.7109375" style="446" customWidth="1"/>
    <col min="16148" max="16148" width="47.42578125" style="446" customWidth="1"/>
    <col min="16149" max="16152" width="0" style="446" hidden="1" customWidth="1"/>
    <col min="16153" max="16153" width="11.7109375" style="446" customWidth="1"/>
    <col min="16154" max="16154" width="6.42578125" style="446" bestFit="1" customWidth="1"/>
    <col min="16155" max="16155" width="11.7109375" style="446" customWidth="1"/>
    <col min="16156" max="16156" width="0" style="446" hidden="1" customWidth="1"/>
    <col min="16157" max="16157" width="3.7109375" style="446" customWidth="1"/>
    <col min="16158" max="16158" width="11.140625" style="446" bestFit="1" customWidth="1"/>
    <col min="16159" max="16384" width="10.5703125" style="446"/>
  </cols>
  <sheetData>
    <row r="1" spans="1:41" hidden="1"/>
    <row r="2" spans="1:41" hidden="1"/>
    <row r="3" spans="1:41" hidden="1"/>
    <row r="4" spans="1:41" ht="3" customHeight="1">
      <c r="J4" s="451"/>
      <c r="K4" s="451"/>
      <c r="L4" s="447"/>
      <c r="M4" s="447"/>
      <c r="N4" s="447"/>
      <c r="O4" s="454"/>
      <c r="P4" s="454"/>
      <c r="Q4" s="454"/>
      <c r="R4" s="454"/>
      <c r="S4" s="454"/>
      <c r="T4" s="454"/>
      <c r="U4" s="447"/>
      <c r="V4" s="946"/>
      <c r="W4" s="946"/>
      <c r="X4" s="946"/>
      <c r="Y4" s="946"/>
      <c r="Z4" s="946"/>
      <c r="AA4" s="946"/>
      <c r="AB4" s="1075"/>
    </row>
    <row r="5" spans="1:41" ht="22.5" customHeight="1">
      <c r="J5" s="451"/>
      <c r="K5" s="451"/>
      <c r="L5" s="1300" t="s">
        <v>616</v>
      </c>
      <c r="M5" s="1300"/>
      <c r="N5" s="1300"/>
      <c r="O5" s="1300"/>
      <c r="P5" s="1300"/>
      <c r="Q5" s="1300"/>
      <c r="R5" s="1300"/>
      <c r="S5" s="1300"/>
      <c r="T5" s="1300"/>
      <c r="U5" s="467"/>
      <c r="V5" s="548"/>
      <c r="W5" s="548"/>
      <c r="X5" s="548"/>
      <c r="Y5" s="548"/>
      <c r="Z5" s="548"/>
      <c r="AA5" s="548"/>
      <c r="AB5" s="548"/>
    </row>
    <row r="6" spans="1:41" ht="3" customHeight="1">
      <c r="J6" s="451"/>
      <c r="K6" s="451"/>
      <c r="L6" s="447"/>
      <c r="M6" s="447"/>
      <c r="N6" s="447"/>
      <c r="O6" s="450"/>
      <c r="P6" s="450"/>
      <c r="Q6" s="450"/>
      <c r="R6" s="450"/>
      <c r="S6" s="450"/>
      <c r="T6" s="450"/>
      <c r="U6" s="447"/>
      <c r="V6" s="1079"/>
      <c r="W6" s="1079"/>
      <c r="X6" s="1079"/>
      <c r="Y6" s="1079"/>
      <c r="Z6" s="1079"/>
      <c r="AA6" s="1079"/>
      <c r="AB6" s="1075"/>
    </row>
    <row r="7" spans="1:41" s="746" customFormat="1" ht="11.25" hidden="1">
      <c r="A7" s="1123"/>
      <c r="B7" s="1123"/>
      <c r="C7" s="1123"/>
      <c r="D7" s="1123"/>
      <c r="E7" s="1123"/>
      <c r="F7" s="1123"/>
      <c r="G7" s="1123"/>
      <c r="H7" s="1123"/>
      <c r="L7" s="1173"/>
      <c r="M7" s="1046"/>
      <c r="O7" s="1306"/>
      <c r="P7" s="1306"/>
      <c r="Q7" s="1306"/>
      <c r="R7" s="1306"/>
      <c r="S7" s="1306"/>
      <c r="T7" s="1306"/>
      <c r="U7" s="780"/>
      <c r="V7"/>
      <c r="W7"/>
      <c r="X7"/>
      <c r="Y7"/>
      <c r="Z7"/>
      <c r="AA7"/>
      <c r="AB7"/>
      <c r="AC7" s="780"/>
      <c r="AE7" s="1123"/>
      <c r="AF7" s="1123"/>
      <c r="AG7" s="1123"/>
      <c r="AH7" s="1123"/>
      <c r="AI7" s="1123"/>
    </row>
    <row r="8" spans="1:41"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7"/>
      <c r="O8" s="1307" t="str">
        <f>IF(datePr_ch="",IF(datePr="","",datePr),datePr_ch)</f>
        <v>29.04.2020</v>
      </c>
      <c r="P8" s="1307"/>
      <c r="Q8" s="1307"/>
      <c r="R8" s="1307"/>
      <c r="S8" s="1307"/>
      <c r="T8" s="1307"/>
      <c r="U8" s="635"/>
      <c r="V8"/>
      <c r="W8"/>
      <c r="X8"/>
      <c r="Y8"/>
      <c r="Z8"/>
      <c r="AA8"/>
      <c r="AB8"/>
      <c r="AE8" s="559"/>
      <c r="AF8" s="559"/>
      <c r="AG8" s="559"/>
      <c r="AH8" s="559"/>
      <c r="AI8" s="559"/>
      <c r="AJ8" s="559"/>
      <c r="AK8" s="559"/>
      <c r="AL8" s="559"/>
      <c r="AM8" s="559"/>
      <c r="AN8" s="559"/>
      <c r="AO8" s="559"/>
    </row>
    <row r="9" spans="1:41"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7"/>
      <c r="O9" s="1307" t="str">
        <f>IF(numberPr_ch="",IF(numberPr="","",numberPr),numberPr_ch)</f>
        <v>Вх.N 2955, 2957, 3071, 3072</v>
      </c>
      <c r="P9" s="1307"/>
      <c r="Q9" s="1307"/>
      <c r="R9" s="1307"/>
      <c r="S9" s="1307"/>
      <c r="T9" s="1307"/>
      <c r="U9" s="635"/>
      <c r="V9"/>
      <c r="W9"/>
      <c r="X9"/>
      <c r="Y9"/>
      <c r="Z9"/>
      <c r="AA9"/>
      <c r="AB9"/>
      <c r="AE9" s="475"/>
      <c r="AF9" s="475"/>
      <c r="AG9" s="475"/>
      <c r="AH9" s="475"/>
      <c r="AI9" s="475"/>
      <c r="AJ9" s="475"/>
      <c r="AK9" s="475"/>
      <c r="AL9" s="475"/>
      <c r="AM9" s="475"/>
      <c r="AN9" s="475"/>
      <c r="AO9" s="475"/>
    </row>
    <row r="10" spans="1:41" s="746" customFormat="1" ht="11.25" hidden="1">
      <c r="A10" s="1123"/>
      <c r="B10" s="1123"/>
      <c r="C10" s="1123"/>
      <c r="D10" s="1123"/>
      <c r="E10" s="1123"/>
      <c r="F10" s="1123"/>
      <c r="G10" s="1123"/>
      <c r="H10" s="1123"/>
      <c r="L10" s="1173"/>
      <c r="M10" s="1046"/>
      <c r="O10" s="1306"/>
      <c r="P10" s="1306"/>
      <c r="Q10" s="1306"/>
      <c r="R10" s="1306"/>
      <c r="S10" s="1306"/>
      <c r="T10" s="1306"/>
      <c r="U10" s="780"/>
      <c r="V10"/>
      <c r="W10"/>
      <c r="X10"/>
      <c r="Y10"/>
      <c r="Z10"/>
      <c r="AA10"/>
      <c r="AB10"/>
      <c r="AC10" s="780"/>
      <c r="AE10" s="1123"/>
      <c r="AF10" s="1123"/>
      <c r="AG10" s="1123"/>
      <c r="AH10" s="1123"/>
      <c r="AI10" s="1123"/>
    </row>
    <row r="11" spans="1:41" s="461" customFormat="1" ht="11.25" hidden="1">
      <c r="A11" s="475"/>
      <c r="B11" s="475"/>
      <c r="C11" s="475"/>
      <c r="D11" s="475"/>
      <c r="E11" s="475"/>
      <c r="F11" s="475"/>
      <c r="G11" s="475"/>
      <c r="H11" s="475"/>
      <c r="L11" s="522"/>
      <c r="M11" s="522"/>
      <c r="N11" s="536"/>
      <c r="O11" s="551"/>
      <c r="P11" s="551"/>
      <c r="Q11" s="551"/>
      <c r="R11" s="551"/>
      <c r="S11" s="551"/>
      <c r="T11" s="551"/>
      <c r="U11" s="473" t="s">
        <v>371</v>
      </c>
      <c r="V11" s="1100"/>
      <c r="W11" s="1100"/>
      <c r="X11" s="1100"/>
      <c r="Y11" s="1100"/>
      <c r="Z11" s="1100"/>
      <c r="AA11" s="1100"/>
      <c r="AB11" s="959" t="s">
        <v>371</v>
      </c>
      <c r="AE11" s="475"/>
      <c r="AF11" s="475"/>
      <c r="AG11" s="475"/>
      <c r="AH11" s="475"/>
      <c r="AI11" s="475"/>
      <c r="AJ11" s="475"/>
      <c r="AK11" s="475"/>
      <c r="AL11" s="475"/>
      <c r="AM11" s="475"/>
      <c r="AN11" s="475"/>
      <c r="AO11" s="475"/>
    </row>
    <row r="12" spans="1:41" ht="15" customHeight="1">
      <c r="J12" s="451"/>
      <c r="K12" s="451"/>
      <c r="L12" s="447"/>
      <c r="M12" s="447"/>
      <c r="N12" s="447"/>
      <c r="O12" s="1331"/>
      <c r="P12" s="1331"/>
      <c r="Q12" s="1331"/>
      <c r="R12" s="1331"/>
      <c r="S12" s="1331"/>
      <c r="T12" s="1331"/>
      <c r="U12" s="1331"/>
      <c r="V12" s="1331" t="s">
        <v>3374</v>
      </c>
      <c r="W12" s="1331"/>
      <c r="X12" s="1331"/>
      <c r="Y12" s="1331"/>
      <c r="Z12" s="1331"/>
      <c r="AA12" s="1331"/>
      <c r="AB12" s="1331"/>
    </row>
    <row r="13" spans="1:41">
      <c r="J13" s="451"/>
      <c r="K13" s="451"/>
      <c r="L13" s="1240" t="s">
        <v>445</v>
      </c>
      <c r="M13" s="1240"/>
      <c r="N13" s="1240"/>
      <c r="O13" s="1240"/>
      <c r="P13" s="1240"/>
      <c r="Q13" s="1240"/>
      <c r="R13" s="1240"/>
      <c r="S13" s="1240"/>
      <c r="T13" s="1240"/>
      <c r="U13" s="1240"/>
      <c r="V13" s="1240"/>
      <c r="W13" s="1240"/>
      <c r="X13" s="1240"/>
      <c r="Y13" s="1240"/>
      <c r="Z13" s="1240"/>
      <c r="AA13" s="1240"/>
      <c r="AB13" s="1240"/>
      <c r="AC13" s="1240"/>
      <c r="AD13" s="1240" t="s">
        <v>446</v>
      </c>
    </row>
    <row r="14" spans="1:41" ht="14.25" customHeight="1">
      <c r="J14" s="451"/>
      <c r="K14" s="451"/>
      <c r="L14" s="1314" t="s">
        <v>91</v>
      </c>
      <c r="M14" s="1314" t="s">
        <v>602</v>
      </c>
      <c r="N14" s="491"/>
      <c r="O14" s="1315" t="s">
        <v>604</v>
      </c>
      <c r="P14" s="1316"/>
      <c r="Q14" s="1316"/>
      <c r="R14" s="1316"/>
      <c r="S14" s="1316"/>
      <c r="T14" s="1317"/>
      <c r="U14" s="1297" t="s">
        <v>339</v>
      </c>
      <c r="V14" s="1315" t="s">
        <v>604</v>
      </c>
      <c r="W14" s="1316"/>
      <c r="X14" s="1316"/>
      <c r="Y14" s="1316"/>
      <c r="Z14" s="1316"/>
      <c r="AA14" s="1317"/>
      <c r="AB14" s="1297" t="s">
        <v>339</v>
      </c>
      <c r="AC14" s="1311" t="s">
        <v>274</v>
      </c>
      <c r="AD14" s="1240"/>
    </row>
    <row r="15" spans="1:41" s="493" customFormat="1" ht="14.25" customHeight="1">
      <c r="A15" s="554"/>
      <c r="B15" s="554"/>
      <c r="C15" s="554"/>
      <c r="D15" s="554"/>
      <c r="E15" s="554"/>
      <c r="F15" s="554"/>
      <c r="G15" s="560"/>
      <c r="H15" s="560"/>
      <c r="I15" s="501"/>
      <c r="J15" s="499"/>
      <c r="K15" s="499"/>
      <c r="L15" s="1314"/>
      <c r="M15" s="1314"/>
      <c r="N15" s="491"/>
      <c r="O15" s="1320" t="s">
        <v>675</v>
      </c>
      <c r="P15" s="1318" t="s">
        <v>270</v>
      </c>
      <c r="Q15" s="1319"/>
      <c r="R15" s="1295" t="s">
        <v>615</v>
      </c>
      <c r="S15" s="1295"/>
      <c r="T15" s="1296"/>
      <c r="U15" s="1298"/>
      <c r="V15" s="1320" t="s">
        <v>675</v>
      </c>
      <c r="W15" s="1318" t="s">
        <v>270</v>
      </c>
      <c r="X15" s="1319"/>
      <c r="Y15" s="1295" t="s">
        <v>615</v>
      </c>
      <c r="Z15" s="1295"/>
      <c r="AA15" s="1296"/>
      <c r="AB15" s="1298"/>
      <c r="AC15" s="1312"/>
      <c r="AD15" s="1240"/>
      <c r="AE15" s="554"/>
      <c r="AF15" s="554"/>
      <c r="AG15" s="554"/>
      <c r="AH15" s="554"/>
      <c r="AI15" s="554"/>
      <c r="AJ15" s="554"/>
      <c r="AK15" s="554"/>
      <c r="AL15" s="554"/>
      <c r="AM15" s="554"/>
      <c r="AN15" s="554"/>
      <c r="AO15" s="554"/>
    </row>
    <row r="16" spans="1:41" ht="33.75">
      <c r="J16" s="451"/>
      <c r="K16" s="451"/>
      <c r="L16" s="1314"/>
      <c r="M16" s="1314"/>
      <c r="N16" s="490"/>
      <c r="O16" s="1321"/>
      <c r="P16" s="505" t="s">
        <v>670</v>
      </c>
      <c r="Q16" s="505" t="s">
        <v>671</v>
      </c>
      <c r="R16" s="506" t="s">
        <v>273</v>
      </c>
      <c r="S16" s="1309" t="s">
        <v>272</v>
      </c>
      <c r="T16" s="1310"/>
      <c r="U16" s="1299"/>
      <c r="V16" s="1321"/>
      <c r="W16" s="719" t="s">
        <v>670</v>
      </c>
      <c r="X16" s="719" t="s">
        <v>671</v>
      </c>
      <c r="Y16" s="1195" t="s">
        <v>273</v>
      </c>
      <c r="Z16" s="1309" t="s">
        <v>272</v>
      </c>
      <c r="AA16" s="1310"/>
      <c r="AB16" s="1299"/>
      <c r="AC16" s="1313"/>
      <c r="AD16" s="1240"/>
    </row>
    <row r="17" spans="1:42">
      <c r="J17" s="451"/>
      <c r="K17" s="459">
        <v>1</v>
      </c>
      <c r="L17" s="495" t="s">
        <v>92</v>
      </c>
      <c r="M17" s="495" t="s">
        <v>48</v>
      </c>
      <c r="N17" s="466" t="s">
        <v>48</v>
      </c>
      <c r="O17" s="457">
        <f ca="1">OFFSET(O17,0,-1)+1</f>
        <v>3</v>
      </c>
      <c r="P17" s="457">
        <f ca="1">OFFSET(P17,0,-1)+1</f>
        <v>4</v>
      </c>
      <c r="Q17" s="457">
        <f ca="1">OFFSET(Q17,0,-1)+1</f>
        <v>5</v>
      </c>
      <c r="R17" s="457">
        <f ca="1">OFFSET(R17,0,-1)+1</f>
        <v>6</v>
      </c>
      <c r="S17" s="1302">
        <f ca="1">OFFSET(S17,0,-1)+1</f>
        <v>7</v>
      </c>
      <c r="T17" s="1302"/>
      <c r="U17" s="457">
        <f ca="1">OFFSET(U17,0,-2)+1</f>
        <v>8</v>
      </c>
      <c r="V17" s="1196">
        <f ca="1">OFFSET(V17,0,-1)+1</f>
        <v>9</v>
      </c>
      <c r="W17" s="1196">
        <f ca="1">OFFSET(W17,0,-1)+1</f>
        <v>10</v>
      </c>
      <c r="X17" s="1196">
        <f ca="1">OFFSET(X17,0,-1)+1</f>
        <v>11</v>
      </c>
      <c r="Y17" s="1196">
        <f ca="1">OFFSET(Y17,0,-1)+1</f>
        <v>12</v>
      </c>
      <c r="Z17" s="1302">
        <f ca="1">OFFSET(Z17,0,-1)+1</f>
        <v>13</v>
      </c>
      <c r="AA17" s="1302"/>
      <c r="AB17" s="1196">
        <f ca="1">OFFSET(AB17,0,-2)+1</f>
        <v>14</v>
      </c>
      <c r="AC17" s="620">
        <f ca="1">OFFSET(AC17,0,-1)</f>
        <v>14</v>
      </c>
      <c r="AD17" s="457">
        <f ca="1">OFFSET(AD17,0,-1)+1</f>
        <v>15</v>
      </c>
    </row>
    <row r="18" spans="1:42" ht="22.5">
      <c r="A18" s="1285">
        <v>1</v>
      </c>
      <c r="B18" s="906"/>
      <c r="C18" s="906"/>
      <c r="D18" s="906"/>
      <c r="E18" s="907"/>
      <c r="F18" s="908"/>
      <c r="G18" s="908"/>
      <c r="H18" s="908"/>
      <c r="I18" s="909"/>
      <c r="J18" s="904"/>
      <c r="K18" s="911"/>
      <c r="L18" s="562" t="e">
        <f ca="1">mergeValue(A18)</f>
        <v>#NAME?</v>
      </c>
      <c r="M18" s="610" t="s">
        <v>19</v>
      </c>
      <c r="N18" s="549"/>
      <c r="O18" s="1328" t="str">
        <f>IF('Перечень тарифов'!J26="","","" &amp; 'Перечень тарифов'!J26 &amp; "")</f>
        <v>Тариф на услуги по передаче тепловой энергии в зоне действия ЕТО-2 города Казани</v>
      </c>
      <c r="P18" s="1328"/>
      <c r="Q18" s="1328"/>
      <c r="R18" s="1328"/>
      <c r="S18" s="1328"/>
      <c r="T18" s="1328"/>
      <c r="U18" s="1328"/>
      <c r="V18" s="1328"/>
      <c r="W18" s="1328"/>
      <c r="X18" s="1328"/>
      <c r="Y18" s="1328"/>
      <c r="Z18" s="1328"/>
      <c r="AA18" s="1328"/>
      <c r="AB18" s="1328"/>
      <c r="AC18" s="1328"/>
      <c r="AD18" s="1131" t="s">
        <v>718</v>
      </c>
    </row>
    <row r="19" spans="1:42" hidden="1">
      <c r="A19" s="1285"/>
      <c r="B19" s="1285">
        <v>1</v>
      </c>
      <c r="C19" s="906"/>
      <c r="D19" s="906"/>
      <c r="E19" s="908"/>
      <c r="F19" s="908"/>
      <c r="G19" s="908"/>
      <c r="H19" s="908"/>
      <c r="I19" s="903"/>
      <c r="J19" s="902"/>
      <c r="K19" s="905"/>
      <c r="L19" s="562" t="e">
        <f ca="1">mergeValue(A19) &amp;"."&amp; mergeValue(B19)</f>
        <v>#NAME?</v>
      </c>
      <c r="M19" s="516"/>
      <c r="N19" s="549"/>
      <c r="O19" s="1328"/>
      <c r="P19" s="1328"/>
      <c r="Q19" s="1328"/>
      <c r="R19" s="1328"/>
      <c r="S19" s="1328"/>
      <c r="T19" s="1328"/>
      <c r="U19" s="1328"/>
      <c r="V19" s="1328"/>
      <c r="W19" s="1328"/>
      <c r="X19" s="1328"/>
      <c r="Y19" s="1328"/>
      <c r="Z19" s="1328"/>
      <c r="AA19" s="1328"/>
      <c r="AB19" s="1328"/>
      <c r="AC19" s="1328"/>
      <c r="AD19" s="1131"/>
    </row>
    <row r="20" spans="1:42" hidden="1">
      <c r="A20" s="1285"/>
      <c r="B20" s="1285"/>
      <c r="C20" s="1285">
        <v>1</v>
      </c>
      <c r="D20" s="906"/>
      <c r="E20" s="908"/>
      <c r="F20" s="908"/>
      <c r="G20" s="908"/>
      <c r="H20" s="908"/>
      <c r="I20" s="910"/>
      <c r="J20" s="902"/>
      <c r="K20" s="905"/>
      <c r="L20" s="562" t="e">
        <f ca="1">mergeValue(A20) &amp;"."&amp; mergeValue(B20)&amp;"."&amp; mergeValue(C20)</f>
        <v>#NAME?</v>
      </c>
      <c r="M20" s="517"/>
      <c r="N20" s="549"/>
      <c r="O20" s="1328"/>
      <c r="P20" s="1328"/>
      <c r="Q20" s="1328"/>
      <c r="R20" s="1328"/>
      <c r="S20" s="1328"/>
      <c r="T20" s="1328"/>
      <c r="U20" s="1328"/>
      <c r="V20" s="1328"/>
      <c r="W20" s="1328"/>
      <c r="X20" s="1328"/>
      <c r="Y20" s="1328"/>
      <c r="Z20" s="1328"/>
      <c r="AA20" s="1328"/>
      <c r="AB20" s="1328"/>
      <c r="AC20" s="1328"/>
      <c r="AD20" s="1131"/>
    </row>
    <row r="21" spans="1:42" hidden="1">
      <c r="A21" s="1285"/>
      <c r="B21" s="1285"/>
      <c r="C21" s="1285"/>
      <c r="D21" s="1285">
        <v>1</v>
      </c>
      <c r="E21" s="908"/>
      <c r="F21" s="908"/>
      <c r="G21" s="908"/>
      <c r="H21" s="908"/>
      <c r="I21" s="910"/>
      <c r="J21" s="902"/>
      <c r="K21" s="905"/>
      <c r="L21" s="562" t="e">
        <f ca="1">mergeValue(A21) &amp;"."&amp; mergeValue(B21)&amp;"."&amp; mergeValue(C21)&amp;"."&amp; mergeValue(D21)</f>
        <v>#NAME?</v>
      </c>
      <c r="M21" s="518"/>
      <c r="N21" s="549"/>
      <c r="O21" s="1328"/>
      <c r="P21" s="1328"/>
      <c r="Q21" s="1328"/>
      <c r="R21" s="1328"/>
      <c r="S21" s="1328"/>
      <c r="T21" s="1328"/>
      <c r="U21" s="1328"/>
      <c r="V21" s="1328"/>
      <c r="W21" s="1328"/>
      <c r="X21" s="1328"/>
      <c r="Y21" s="1328"/>
      <c r="Z21" s="1328"/>
      <c r="AA21" s="1328"/>
      <c r="AB21" s="1328"/>
      <c r="AC21" s="1328"/>
      <c r="AD21" s="1131"/>
    </row>
    <row r="22" spans="1:42" ht="11.25" hidden="1" customHeight="1">
      <c r="A22" s="1285"/>
      <c r="B22" s="1285"/>
      <c r="C22" s="1285"/>
      <c r="D22" s="1285"/>
      <c r="E22" s="1285">
        <v>1</v>
      </c>
      <c r="F22" s="908"/>
      <c r="G22" s="908"/>
      <c r="H22" s="906">
        <v>1</v>
      </c>
      <c r="I22" s="1285">
        <v>1</v>
      </c>
      <c r="J22" s="908"/>
      <c r="K22" s="913"/>
      <c r="L22" s="562"/>
      <c r="M22" s="524"/>
      <c r="N22" s="550"/>
      <c r="O22" s="600"/>
      <c r="P22" s="600"/>
      <c r="Q22" s="600"/>
      <c r="R22" s="600"/>
      <c r="S22" s="600"/>
      <c r="T22" s="600"/>
      <c r="U22" s="600"/>
      <c r="V22" s="1201"/>
      <c r="W22" s="1201"/>
      <c r="X22" s="1201"/>
      <c r="Y22" s="1201"/>
      <c r="Z22" s="1201"/>
      <c r="AA22" s="1201"/>
      <c r="AB22" s="1201"/>
      <c r="AC22" s="478"/>
      <c r="AD22" s="1092"/>
    </row>
    <row r="23" spans="1:42" ht="33.75">
      <c r="A23" s="1285"/>
      <c r="B23" s="1285"/>
      <c r="C23" s="1285"/>
      <c r="D23" s="1285"/>
      <c r="E23" s="1285"/>
      <c r="F23" s="1285">
        <v>1</v>
      </c>
      <c r="G23" s="906"/>
      <c r="H23" s="906"/>
      <c r="I23" s="1285"/>
      <c r="J23" s="1285">
        <v>1</v>
      </c>
      <c r="K23" s="914"/>
      <c r="L23" s="562" t="e">
        <f ca="1">mergeValue(A23) &amp;"."&amp; mergeValue(B23)&amp;"."&amp; mergeValue(C23)&amp;"."&amp; mergeValue(D23)&amp;"."&amp;  mergeValue(F23)</f>
        <v>#NAME?</v>
      </c>
      <c r="M23" s="525" t="s">
        <v>9</v>
      </c>
      <c r="N23" s="550"/>
      <c r="O23" s="1287" t="s">
        <v>3</v>
      </c>
      <c r="P23" s="1287"/>
      <c r="Q23" s="1287"/>
      <c r="R23" s="1287"/>
      <c r="S23" s="1287"/>
      <c r="T23" s="1287"/>
      <c r="U23" s="1287"/>
      <c r="V23" s="1287"/>
      <c r="W23" s="1287"/>
      <c r="X23" s="1287"/>
      <c r="Y23" s="1287"/>
      <c r="Z23" s="1287"/>
      <c r="AA23" s="1287"/>
      <c r="AB23" s="1287"/>
      <c r="AC23" s="1287"/>
      <c r="AD23" s="1131" t="s">
        <v>720</v>
      </c>
      <c r="AF23" s="474" t="e">
        <f ca="1">strCheckUnique(AG23:AG26)</f>
        <v>#NAME?</v>
      </c>
      <c r="AH23" s="474"/>
    </row>
    <row r="24" spans="1:42" ht="99" customHeight="1">
      <c r="A24" s="1285"/>
      <c r="B24" s="1285"/>
      <c r="C24" s="1285"/>
      <c r="D24" s="1285"/>
      <c r="E24" s="1285"/>
      <c r="F24" s="1285"/>
      <c r="G24" s="906">
        <v>1</v>
      </c>
      <c r="H24" s="906"/>
      <c r="I24" s="1285"/>
      <c r="J24" s="1285"/>
      <c r="K24" s="914">
        <v>1</v>
      </c>
      <c r="L24" s="562" t="e">
        <f ca="1">mergeValue(A24) &amp;"."&amp; mergeValue(B24)&amp;"."&amp; mergeValue(C24)&amp;"."&amp; mergeValue(D24)&amp;"."&amp; mergeValue(F24)&amp;"."&amp; mergeValue(G24)</f>
        <v>#NAME?</v>
      </c>
      <c r="M24" s="1090" t="s">
        <v>3</v>
      </c>
      <c r="N24" s="555"/>
      <c r="O24" s="649">
        <v>600.61</v>
      </c>
      <c r="P24" s="532"/>
      <c r="Q24" s="1040"/>
      <c r="R24" s="1291" t="s">
        <v>2665</v>
      </c>
      <c r="S24" s="1293" t="s">
        <v>83</v>
      </c>
      <c r="T24" s="1291" t="s">
        <v>3400</v>
      </c>
      <c r="U24" s="1293" t="s">
        <v>83</v>
      </c>
      <c r="V24" s="649">
        <v>717.63</v>
      </c>
      <c r="W24" s="726"/>
      <c r="X24" s="1040"/>
      <c r="Y24" s="1291" t="s">
        <v>3401</v>
      </c>
      <c r="Z24" s="1293" t="s">
        <v>83</v>
      </c>
      <c r="AA24" s="1291" t="s">
        <v>2666</v>
      </c>
      <c r="AB24" s="1293" t="s">
        <v>84</v>
      </c>
      <c r="AC24" s="547"/>
      <c r="AD24" s="1303" t="s">
        <v>733</v>
      </c>
      <c r="AE24" s="470" t="e">
        <f ca="1">strCheckDate(O25:AC25)</f>
        <v>#NAME?</v>
      </c>
      <c r="AF24" s="474"/>
      <c r="AG24" s="474" t="str">
        <f>IF(M24="","",M24 )</f>
        <v>без дифференциации</v>
      </c>
      <c r="AH24" s="474"/>
      <c r="AI24" s="474"/>
      <c r="AJ24" s="474"/>
    </row>
    <row r="25" spans="1:42" ht="11.25" hidden="1" customHeight="1">
      <c r="A25" s="1285"/>
      <c r="B25" s="1285"/>
      <c r="C25" s="1285"/>
      <c r="D25" s="1285"/>
      <c r="E25" s="1285"/>
      <c r="F25" s="1285"/>
      <c r="G25" s="906"/>
      <c r="H25" s="906"/>
      <c r="I25" s="1285"/>
      <c r="J25" s="1285"/>
      <c r="K25" s="914"/>
      <c r="L25" s="569"/>
      <c r="M25" s="615"/>
      <c r="N25" s="555"/>
      <c r="O25" s="532"/>
      <c r="P25" s="532"/>
      <c r="Q25" s="553" t="str">
        <f>R24 &amp; "-" &amp; T24</f>
        <v>01.01.2021-30.06.2021</v>
      </c>
      <c r="R25" s="1292"/>
      <c r="S25" s="1293"/>
      <c r="T25" s="1292"/>
      <c r="U25" s="1293"/>
      <c r="V25" s="726"/>
      <c r="W25" s="726"/>
      <c r="X25" s="732" t="str">
        <f>Y24 &amp; "-" &amp; AA24</f>
        <v>01.07.2021-31.12.2021</v>
      </c>
      <c r="Y25" s="1292"/>
      <c r="Z25" s="1293"/>
      <c r="AA25" s="1292"/>
      <c r="AB25" s="1293"/>
      <c r="AC25" s="547"/>
      <c r="AD25" s="1304"/>
    </row>
    <row r="26" spans="1:42" s="445" customFormat="1" ht="15" customHeight="1">
      <c r="A26" s="1285"/>
      <c r="B26" s="1285"/>
      <c r="C26" s="1285"/>
      <c r="D26" s="1285"/>
      <c r="E26" s="1285"/>
      <c r="F26" s="1285"/>
      <c r="G26" s="908"/>
      <c r="H26" s="906"/>
      <c r="I26" s="1285"/>
      <c r="J26" s="1285"/>
      <c r="K26" s="913"/>
      <c r="L26" s="508"/>
      <c r="M26" s="526" t="s">
        <v>24</v>
      </c>
      <c r="N26" s="521"/>
      <c r="O26" s="515"/>
      <c r="P26" s="515"/>
      <c r="Q26" s="515"/>
      <c r="R26" s="542"/>
      <c r="S26" s="534"/>
      <c r="T26" s="533"/>
      <c r="U26" s="521"/>
      <c r="V26" s="720"/>
      <c r="W26" s="720"/>
      <c r="X26" s="720"/>
      <c r="Y26" s="729"/>
      <c r="Z26" s="954"/>
      <c r="AA26" s="953"/>
      <c r="AB26" s="949"/>
      <c r="AC26" s="530"/>
      <c r="AD26" s="1305"/>
      <c r="AE26" s="471"/>
      <c r="AF26" s="471"/>
      <c r="AG26" s="471"/>
      <c r="AH26" s="471"/>
      <c r="AI26" s="471"/>
      <c r="AJ26" s="471"/>
      <c r="AK26" s="471"/>
      <c r="AL26" s="471"/>
      <c r="AM26" s="471"/>
      <c r="AN26" s="471"/>
      <c r="AO26" s="471"/>
    </row>
    <row r="27" spans="1:42" s="445" customFormat="1" ht="15" customHeight="1">
      <c r="A27" s="1285"/>
      <c r="B27" s="1285"/>
      <c r="C27" s="1285"/>
      <c r="D27" s="1285"/>
      <c r="E27" s="1285"/>
      <c r="F27" s="908"/>
      <c r="G27" s="908"/>
      <c r="H27" s="906"/>
      <c r="I27" s="1285"/>
      <c r="J27" s="908"/>
      <c r="K27" s="913"/>
      <c r="L27" s="508"/>
      <c r="M27" s="521" t="s">
        <v>10</v>
      </c>
      <c r="N27" s="520"/>
      <c r="O27" s="515"/>
      <c r="P27" s="515"/>
      <c r="Q27" s="515"/>
      <c r="R27" s="542"/>
      <c r="S27" s="534"/>
      <c r="T27" s="533"/>
      <c r="U27" s="520"/>
      <c r="V27" s="720"/>
      <c r="W27" s="720"/>
      <c r="X27" s="720"/>
      <c r="Y27" s="729"/>
      <c r="Z27" s="954"/>
      <c r="AA27" s="953"/>
      <c r="AB27" s="1089"/>
      <c r="AC27" s="534"/>
      <c r="AD27" s="530"/>
      <c r="AE27" s="471"/>
      <c r="AF27" s="471"/>
      <c r="AG27" s="471"/>
      <c r="AH27" s="471"/>
      <c r="AI27" s="471"/>
      <c r="AJ27" s="471"/>
      <c r="AK27" s="471"/>
      <c r="AL27" s="471"/>
      <c r="AM27" s="471"/>
      <c r="AN27" s="471"/>
      <c r="AO27" s="471"/>
    </row>
    <row r="28" spans="1:42" s="445" customFormat="1" ht="15" hidden="1" customHeight="1">
      <c r="A28" s="1285"/>
      <c r="B28" s="1285"/>
      <c r="C28" s="1285"/>
      <c r="D28" s="1285"/>
      <c r="E28" s="912"/>
      <c r="F28" s="908"/>
      <c r="G28" s="908"/>
      <c r="H28" s="908"/>
      <c r="I28" s="904"/>
      <c r="J28" s="901"/>
      <c r="K28" s="911"/>
      <c r="L28" s="508"/>
      <c r="M28" s="521"/>
      <c r="N28" s="521"/>
      <c r="O28" s="521"/>
      <c r="P28" s="521"/>
      <c r="Q28" s="521"/>
      <c r="R28" s="521"/>
      <c r="S28" s="521"/>
      <c r="T28" s="521"/>
      <c r="U28" s="521"/>
      <c r="V28" s="949"/>
      <c r="W28" s="949"/>
      <c r="X28" s="949"/>
      <c r="Y28" s="949"/>
      <c r="Z28" s="949"/>
      <c r="AA28" s="949"/>
      <c r="AB28" s="949"/>
      <c r="AC28" s="534"/>
      <c r="AD28" s="530"/>
      <c r="AE28" s="471"/>
      <c r="AF28" s="471"/>
      <c r="AG28" s="471"/>
      <c r="AH28" s="471"/>
      <c r="AI28" s="471"/>
      <c r="AJ28" s="471"/>
      <c r="AK28" s="471"/>
      <c r="AL28" s="471"/>
      <c r="AM28" s="471"/>
      <c r="AN28" s="471"/>
      <c r="AO28" s="471"/>
      <c r="AP28" s="471"/>
    </row>
    <row r="29" spans="1:42" ht="3" customHeight="1">
      <c r="L29" s="455"/>
      <c r="M29" s="455"/>
      <c r="N29" s="455"/>
      <c r="O29" s="455"/>
      <c r="P29" s="455"/>
      <c r="Q29" s="455"/>
      <c r="R29" s="455"/>
      <c r="S29" s="455"/>
      <c r="T29" s="455"/>
      <c r="U29" s="455"/>
      <c r="V29" s="455"/>
      <c r="W29" s="455"/>
      <c r="X29" s="455"/>
      <c r="Y29" s="455"/>
      <c r="Z29" s="455"/>
      <c r="AA29" s="455"/>
      <c r="AB29" s="455"/>
    </row>
    <row r="30" spans="1:42" ht="141.75" customHeight="1">
      <c r="L30" s="1">
        <v>1</v>
      </c>
      <c r="M30" s="1278" t="s">
        <v>734</v>
      </c>
      <c r="N30" s="1278"/>
      <c r="O30" s="1278"/>
      <c r="P30" s="1278"/>
      <c r="Q30" s="1278"/>
      <c r="R30" s="1278"/>
      <c r="S30" s="1278"/>
      <c r="T30" s="1278"/>
      <c r="U30" s="1278"/>
      <c r="V30" s="1278"/>
      <c r="W30" s="1278"/>
      <c r="X30" s="1278"/>
      <c r="Y30" s="1278"/>
      <c r="Z30" s="1278"/>
      <c r="AA30" s="1278"/>
      <c r="AB30" s="1278"/>
      <c r="AC30" s="1278"/>
      <c r="AD30" s="1278"/>
    </row>
  </sheetData>
  <sheetProtection algorithmName="SHA-512" hashValue="1r9TlubUmoc7s0eHBXjQqKgRdXrB9QT9+VXv2KRL+IELbrOClE1bYn0qVAK5lJfuxbd/ZwjhB/tJt8eRVy2UsA==" saltValue="UILv6xu+hvPqkoQbk1a+6g==" spinCount="100000" sheet="1" objects="1" scenarios="1" formatColumns="0" formatRows="0"/>
  <dataConsolidate leftLabels="1"/>
  <mergeCells count="49">
    <mergeCell ref="AD13:AD16"/>
    <mergeCell ref="AD24:AD26"/>
    <mergeCell ref="M30:AD30"/>
    <mergeCell ref="T24:T25"/>
    <mergeCell ref="U24:U25"/>
    <mergeCell ref="O20:AC20"/>
    <mergeCell ref="S24:S25"/>
    <mergeCell ref="S17:T17"/>
    <mergeCell ref="Z17:AA17"/>
    <mergeCell ref="Y24:Y25"/>
    <mergeCell ref="Z24:Z25"/>
    <mergeCell ref="AA24:AA25"/>
    <mergeCell ref="AB24:AB25"/>
    <mergeCell ref="O7:T7"/>
    <mergeCell ref="O8:T8"/>
    <mergeCell ref="AC14:AC16"/>
    <mergeCell ref="L13:AC13"/>
    <mergeCell ref="L14:L16"/>
    <mergeCell ref="M14:M16"/>
    <mergeCell ref="O14:T14"/>
    <mergeCell ref="U14:U16"/>
    <mergeCell ref="S16:T16"/>
    <mergeCell ref="O12:U12"/>
    <mergeCell ref="O15:O16"/>
    <mergeCell ref="P15:Q15"/>
    <mergeCell ref="R15:T15"/>
    <mergeCell ref="D21:D28"/>
    <mergeCell ref="L5:T5"/>
    <mergeCell ref="O9:T9"/>
    <mergeCell ref="O10:T10"/>
    <mergeCell ref="A18:A28"/>
    <mergeCell ref="O18:AC18"/>
    <mergeCell ref="B19:B28"/>
    <mergeCell ref="O19:AC19"/>
    <mergeCell ref="C20:C28"/>
    <mergeCell ref="O21:AC21"/>
    <mergeCell ref="E22:E27"/>
    <mergeCell ref="I22:I27"/>
    <mergeCell ref="F23:F26"/>
    <mergeCell ref="J23:J26"/>
    <mergeCell ref="O23:AC23"/>
    <mergeCell ref="R24:R25"/>
    <mergeCell ref="V12:AB12"/>
    <mergeCell ref="V14:AA14"/>
    <mergeCell ref="AB14:AB16"/>
    <mergeCell ref="V15:V16"/>
    <mergeCell ref="W15:X15"/>
    <mergeCell ref="Y15:AA15"/>
    <mergeCell ref="Z16:AA16"/>
  </mergeCells>
  <dataValidations count="9">
    <dataValidation allowBlank="1" prompt="Для выбора выполните двойной щелчок левой клавиши мыши по соответствующей ячейке." sqref="WWA983062:WWL983068 JO26:JZ28 TK26:TV28 ADG26:ADR28 ANC26:ANN28 AWY26:AXJ28 BGU26:BHF28 BQQ26:BRB28 CAM26:CAX28 CKI26:CKT28 CUE26:CUP28 DEA26:DEL28 DNW26:DOH28 DXS26:DYD28 EHO26:EHZ28 ERK26:ERV28 FBG26:FBR28 FLC26:FLN28 FUY26:FVJ28 GEU26:GFF28 GOQ26:GPB28 GYM26:GYX28 HII26:HIT28 HSE26:HSP28 ICA26:ICL28 ILW26:IMH28 IVS26:IWD28 JFO26:JFZ28 JPK26:JPV28 JZG26:JZR28 KJC26:KJN28 KSY26:KTJ28 LCU26:LDF28 LMQ26:LNB28 LWM26:LWX28 MGI26:MGT28 MQE26:MQP28 NAA26:NAL28 NJW26:NKH28 NTS26:NUD28 ODO26:ODZ28 ONK26:ONV28 OXG26:OXR28 PHC26:PHN28 PQY26:PRJ28 QAU26:QBF28 QKQ26:QLB28 QUM26:QUX28 REI26:RET28 ROE26:ROP28 RYA26:RYL28 SHW26:SIH28 SRS26:SSD28 TBO26:TBZ28 TLK26:TLV28 TVG26:TVR28 UFC26:UFN28 UOY26:UPJ28 UYU26:UZF28 VIQ26:VJB28 VSM26:VSX28 WCI26:WCT28 WME26:WMP28 WWA26:WWL2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D27:AD28 L26:AC28 L983062:AD983068 L917526:AD917532 L851990:AD851996 L786454:AD786460 L720918:AD720924 L655382:AD655388 L589846:AD589852 L524310:AD524316 L458774:AD458780 L393238:AD393244 L327702:AD327708 L262166:AD262172 L196630:AD196636 L131094:AD131100 L65558:AD65564"/>
    <dataValidation type="list" allowBlank="1" showInputMessage="1" errorTitle="Ошибка" error="Выберите значение из списка" prompt="Выберите значение из списка" sqref="WWD983059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O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O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O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O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O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O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O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O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O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O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O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O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O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O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O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V65555 V131091 V196627 V262163 V327699 V393235 V458771 V524307 V589843 V655379 V720915 V786451 V851987 V917523 V983059">
      <formula1>kind_of_cons</formula1>
    </dataValidation>
    <dataValidation type="textLength" operator="lessThanOrEqual" allowBlank="1" showInputMessage="1" showErrorMessage="1" errorTitle="Ошибка" error="Допускается ввод не более 900 символов!" sqref="WWL983054:WWL983060 ADR18:ADR24 ANN18:ANN24 AXJ18:AXJ24 BHF18:BHF24 BRB18:BRB24 CAX18:CAX24 CKT18:CKT24 CUP18:CUP24 DEL18:DEL24 DOH18:DOH24 DYD18:DYD24 EHZ18:EHZ24 ERV18:ERV24 FBR18:FBR24 FLN18:FLN24 FVJ18:FVJ24 GFF18:GFF24 GPB18:GPB24 GYX18:GYX24 HIT18:HIT24 HSP18:HSP24 ICL18:ICL24 IMH18:IMH24 IWD18:IWD24 JFZ18:JFZ24 JPV18:JPV24 JZR18:JZR24 KJN18:KJN24 KTJ18:KTJ24 LDF18:LDF24 LNB18:LNB24 LWX18:LWX24 MGT18:MGT24 MQP18:MQP24 NAL18:NAL24 NKH18:NKH24 NUD18:NUD24 ODZ18:ODZ24 ONV18:ONV24 OXR18:OXR24 PHN18:PHN24 PRJ18:PRJ24 QBF18:QBF24 QLB18:QLB24 QUX18:QUX24 RET18:RET24 ROP18:ROP24 RYL18:RYL24 SIH18:SIH24 SSD18:SSD24 TBZ18:TBZ24 TLV18:TLV24 TVR18:TVR24 UFN18:UFN24 UPJ18:UPJ24 UZF18:UZF24 VJB18:VJB24 VSX18:VSX24 WCT18:WCT24 WMP18:WMP24 WWL18:WWL24 JZ18:JZ24 WMP983054:WMP983060 AD65550:AD65556 JZ65550:JZ65556 TV65550:TV65556 ADR65550:ADR65556 ANN65550:ANN65556 AXJ65550:AXJ65556 BHF65550:BHF65556 BRB65550:BRB65556 CAX65550:CAX65556 CKT65550:CKT65556 CUP65550:CUP65556 DEL65550:DEL65556 DOH65550:DOH65556 DYD65550:DYD65556 EHZ65550:EHZ65556 ERV65550:ERV65556 FBR65550:FBR65556 FLN65550:FLN65556 FVJ65550:FVJ65556 GFF65550:GFF65556 GPB65550:GPB65556 GYX65550:GYX65556 HIT65550:HIT65556 HSP65550:HSP65556 ICL65550:ICL65556 IMH65550:IMH65556 IWD65550:IWD65556 JFZ65550:JFZ65556 JPV65550:JPV65556 JZR65550:JZR65556 KJN65550:KJN65556 KTJ65550:KTJ65556 LDF65550:LDF65556 LNB65550:LNB65556 LWX65550:LWX65556 MGT65550:MGT65556 MQP65550:MQP65556 NAL65550:NAL65556 NKH65550:NKH65556 NUD65550:NUD65556 ODZ65550:ODZ65556 ONV65550:ONV65556 OXR65550:OXR65556 PHN65550:PHN65556 PRJ65550:PRJ65556 QBF65550:QBF65556 QLB65550:QLB65556 QUX65550:QUX65556 RET65550:RET65556 ROP65550:ROP65556 RYL65550:RYL65556 SIH65550:SIH65556 SSD65550:SSD65556 TBZ65550:TBZ65556 TLV65550:TLV65556 TVR65550:TVR65556 UFN65550:UFN65556 UPJ65550:UPJ65556 UZF65550:UZF65556 VJB65550:VJB65556 VSX65550:VSX65556 WCT65550:WCT65556 WMP65550:WMP65556 WWL65550:WWL65556 AD131086:AD131092 JZ131086:JZ131092 TV131086:TV131092 ADR131086:ADR131092 ANN131086:ANN131092 AXJ131086:AXJ131092 BHF131086:BHF131092 BRB131086:BRB131092 CAX131086:CAX131092 CKT131086:CKT131092 CUP131086:CUP131092 DEL131086:DEL131092 DOH131086:DOH131092 DYD131086:DYD131092 EHZ131086:EHZ131092 ERV131086:ERV131092 FBR131086:FBR131092 FLN131086:FLN131092 FVJ131086:FVJ131092 GFF131086:GFF131092 GPB131086:GPB131092 GYX131086:GYX131092 HIT131086:HIT131092 HSP131086:HSP131092 ICL131086:ICL131092 IMH131086:IMH131092 IWD131086:IWD131092 JFZ131086:JFZ131092 JPV131086:JPV131092 JZR131086:JZR131092 KJN131086:KJN131092 KTJ131086:KTJ131092 LDF131086:LDF131092 LNB131086:LNB131092 LWX131086:LWX131092 MGT131086:MGT131092 MQP131086:MQP131092 NAL131086:NAL131092 NKH131086:NKH131092 NUD131086:NUD131092 ODZ131086:ODZ131092 ONV131086:ONV131092 OXR131086:OXR131092 PHN131086:PHN131092 PRJ131086:PRJ131092 QBF131086:QBF131092 QLB131086:QLB131092 QUX131086:QUX131092 RET131086:RET131092 ROP131086:ROP131092 RYL131086:RYL131092 SIH131086:SIH131092 SSD131086:SSD131092 TBZ131086:TBZ131092 TLV131086:TLV131092 TVR131086:TVR131092 UFN131086:UFN131092 UPJ131086:UPJ131092 UZF131086:UZF131092 VJB131086:VJB131092 VSX131086:VSX131092 WCT131086:WCT131092 WMP131086:WMP131092 WWL131086:WWL131092 AD196622:AD196628 JZ196622:JZ196628 TV196622:TV196628 ADR196622:ADR196628 ANN196622:ANN196628 AXJ196622:AXJ196628 BHF196622:BHF196628 BRB196622:BRB196628 CAX196622:CAX196628 CKT196622:CKT196628 CUP196622:CUP196628 DEL196622:DEL196628 DOH196622:DOH196628 DYD196622:DYD196628 EHZ196622:EHZ196628 ERV196622:ERV196628 FBR196622:FBR196628 FLN196622:FLN196628 FVJ196622:FVJ196628 GFF196622:GFF196628 GPB196622:GPB196628 GYX196622:GYX196628 HIT196622:HIT196628 HSP196622:HSP196628 ICL196622:ICL196628 IMH196622:IMH196628 IWD196622:IWD196628 JFZ196622:JFZ196628 JPV196622:JPV196628 JZR196622:JZR196628 KJN196622:KJN196628 KTJ196622:KTJ196628 LDF196622:LDF196628 LNB196622:LNB196628 LWX196622:LWX196628 MGT196622:MGT196628 MQP196622:MQP196628 NAL196622:NAL196628 NKH196622:NKH196628 NUD196622:NUD196628 ODZ196622:ODZ196628 ONV196622:ONV196628 OXR196622:OXR196628 PHN196622:PHN196628 PRJ196622:PRJ196628 QBF196622:QBF196628 QLB196622:QLB196628 QUX196622:QUX196628 RET196622:RET196628 ROP196622:ROP196628 RYL196622:RYL196628 SIH196622:SIH196628 SSD196622:SSD196628 TBZ196622:TBZ196628 TLV196622:TLV196628 TVR196622:TVR196628 UFN196622:UFN196628 UPJ196622:UPJ196628 UZF196622:UZF196628 VJB196622:VJB196628 VSX196622:VSX196628 WCT196622:WCT196628 WMP196622:WMP196628 WWL196622:WWL196628 AD262158:AD262164 JZ262158:JZ262164 TV262158:TV262164 ADR262158:ADR262164 ANN262158:ANN262164 AXJ262158:AXJ262164 BHF262158:BHF262164 BRB262158:BRB262164 CAX262158:CAX262164 CKT262158:CKT262164 CUP262158:CUP262164 DEL262158:DEL262164 DOH262158:DOH262164 DYD262158:DYD262164 EHZ262158:EHZ262164 ERV262158:ERV262164 FBR262158:FBR262164 FLN262158:FLN262164 FVJ262158:FVJ262164 GFF262158:GFF262164 GPB262158:GPB262164 GYX262158:GYX262164 HIT262158:HIT262164 HSP262158:HSP262164 ICL262158:ICL262164 IMH262158:IMH262164 IWD262158:IWD262164 JFZ262158:JFZ262164 JPV262158:JPV262164 JZR262158:JZR262164 KJN262158:KJN262164 KTJ262158:KTJ262164 LDF262158:LDF262164 LNB262158:LNB262164 LWX262158:LWX262164 MGT262158:MGT262164 MQP262158:MQP262164 NAL262158:NAL262164 NKH262158:NKH262164 NUD262158:NUD262164 ODZ262158:ODZ262164 ONV262158:ONV262164 OXR262158:OXR262164 PHN262158:PHN262164 PRJ262158:PRJ262164 QBF262158:QBF262164 QLB262158:QLB262164 QUX262158:QUX262164 RET262158:RET262164 ROP262158:ROP262164 RYL262158:RYL262164 SIH262158:SIH262164 SSD262158:SSD262164 TBZ262158:TBZ262164 TLV262158:TLV262164 TVR262158:TVR262164 UFN262158:UFN262164 UPJ262158:UPJ262164 UZF262158:UZF262164 VJB262158:VJB262164 VSX262158:VSX262164 WCT262158:WCT262164 WMP262158:WMP262164 WWL262158:WWL262164 AD327694:AD327700 JZ327694:JZ327700 TV327694:TV327700 ADR327694:ADR327700 ANN327694:ANN327700 AXJ327694:AXJ327700 BHF327694:BHF327700 BRB327694:BRB327700 CAX327694:CAX327700 CKT327694:CKT327700 CUP327694:CUP327700 DEL327694:DEL327700 DOH327694:DOH327700 DYD327694:DYD327700 EHZ327694:EHZ327700 ERV327694:ERV327700 FBR327694:FBR327700 FLN327694:FLN327700 FVJ327694:FVJ327700 GFF327694:GFF327700 GPB327694:GPB327700 GYX327694:GYX327700 HIT327694:HIT327700 HSP327694:HSP327700 ICL327694:ICL327700 IMH327694:IMH327700 IWD327694:IWD327700 JFZ327694:JFZ327700 JPV327694:JPV327700 JZR327694:JZR327700 KJN327694:KJN327700 KTJ327694:KTJ327700 LDF327694:LDF327700 LNB327694:LNB327700 LWX327694:LWX327700 MGT327694:MGT327700 MQP327694:MQP327700 NAL327694:NAL327700 NKH327694:NKH327700 NUD327694:NUD327700 ODZ327694:ODZ327700 ONV327694:ONV327700 OXR327694:OXR327700 PHN327694:PHN327700 PRJ327694:PRJ327700 QBF327694:QBF327700 QLB327694:QLB327700 QUX327694:QUX327700 RET327694:RET327700 ROP327694:ROP327700 RYL327694:RYL327700 SIH327694:SIH327700 SSD327694:SSD327700 TBZ327694:TBZ327700 TLV327694:TLV327700 TVR327694:TVR327700 UFN327694:UFN327700 UPJ327694:UPJ327700 UZF327694:UZF327700 VJB327694:VJB327700 VSX327694:VSX327700 WCT327694:WCT327700 WMP327694:WMP327700 WWL327694:WWL327700 AD393230:AD393236 JZ393230:JZ393236 TV393230:TV393236 ADR393230:ADR393236 ANN393230:ANN393236 AXJ393230:AXJ393236 BHF393230:BHF393236 BRB393230:BRB393236 CAX393230:CAX393236 CKT393230:CKT393236 CUP393230:CUP393236 DEL393230:DEL393236 DOH393230:DOH393236 DYD393230:DYD393236 EHZ393230:EHZ393236 ERV393230:ERV393236 FBR393230:FBR393236 FLN393230:FLN393236 FVJ393230:FVJ393236 GFF393230:GFF393236 GPB393230:GPB393236 GYX393230:GYX393236 HIT393230:HIT393236 HSP393230:HSP393236 ICL393230:ICL393236 IMH393230:IMH393236 IWD393230:IWD393236 JFZ393230:JFZ393236 JPV393230:JPV393236 JZR393230:JZR393236 KJN393230:KJN393236 KTJ393230:KTJ393236 LDF393230:LDF393236 LNB393230:LNB393236 LWX393230:LWX393236 MGT393230:MGT393236 MQP393230:MQP393236 NAL393230:NAL393236 NKH393230:NKH393236 NUD393230:NUD393236 ODZ393230:ODZ393236 ONV393230:ONV393236 OXR393230:OXR393236 PHN393230:PHN393236 PRJ393230:PRJ393236 QBF393230:QBF393236 QLB393230:QLB393236 QUX393230:QUX393236 RET393230:RET393236 ROP393230:ROP393236 RYL393230:RYL393236 SIH393230:SIH393236 SSD393230:SSD393236 TBZ393230:TBZ393236 TLV393230:TLV393236 TVR393230:TVR393236 UFN393230:UFN393236 UPJ393230:UPJ393236 UZF393230:UZF393236 VJB393230:VJB393236 VSX393230:VSX393236 WCT393230:WCT393236 WMP393230:WMP393236 WWL393230:WWL393236 AD458766:AD458772 JZ458766:JZ458772 TV458766:TV458772 ADR458766:ADR458772 ANN458766:ANN458772 AXJ458766:AXJ458772 BHF458766:BHF458772 BRB458766:BRB458772 CAX458766:CAX458772 CKT458766:CKT458772 CUP458766:CUP458772 DEL458766:DEL458772 DOH458766:DOH458772 DYD458766:DYD458772 EHZ458766:EHZ458772 ERV458766:ERV458772 FBR458766:FBR458772 FLN458766:FLN458772 FVJ458766:FVJ458772 GFF458766:GFF458772 GPB458766:GPB458772 GYX458766:GYX458772 HIT458766:HIT458772 HSP458766:HSP458772 ICL458766:ICL458772 IMH458766:IMH458772 IWD458766:IWD458772 JFZ458766:JFZ458772 JPV458766:JPV458772 JZR458766:JZR458772 KJN458766:KJN458772 KTJ458766:KTJ458772 LDF458766:LDF458772 LNB458766:LNB458772 LWX458766:LWX458772 MGT458766:MGT458772 MQP458766:MQP458772 NAL458766:NAL458772 NKH458766:NKH458772 NUD458766:NUD458772 ODZ458766:ODZ458772 ONV458766:ONV458772 OXR458766:OXR458772 PHN458766:PHN458772 PRJ458766:PRJ458772 QBF458766:QBF458772 QLB458766:QLB458772 QUX458766:QUX458772 RET458766:RET458772 ROP458766:ROP458772 RYL458766:RYL458772 SIH458766:SIH458772 SSD458766:SSD458772 TBZ458766:TBZ458772 TLV458766:TLV458772 TVR458766:TVR458772 UFN458766:UFN458772 UPJ458766:UPJ458772 UZF458766:UZF458772 VJB458766:VJB458772 VSX458766:VSX458772 WCT458766:WCT458772 WMP458766:WMP458772 WWL458766:WWL458772 AD524302:AD524308 JZ524302:JZ524308 TV524302:TV524308 ADR524302:ADR524308 ANN524302:ANN524308 AXJ524302:AXJ524308 BHF524302:BHF524308 BRB524302:BRB524308 CAX524302:CAX524308 CKT524302:CKT524308 CUP524302:CUP524308 DEL524302:DEL524308 DOH524302:DOH524308 DYD524302:DYD524308 EHZ524302:EHZ524308 ERV524302:ERV524308 FBR524302:FBR524308 FLN524302:FLN524308 FVJ524302:FVJ524308 GFF524302:GFF524308 GPB524302:GPB524308 GYX524302:GYX524308 HIT524302:HIT524308 HSP524302:HSP524308 ICL524302:ICL524308 IMH524302:IMH524308 IWD524302:IWD524308 JFZ524302:JFZ524308 JPV524302:JPV524308 JZR524302:JZR524308 KJN524302:KJN524308 KTJ524302:KTJ524308 LDF524302:LDF524308 LNB524302:LNB524308 LWX524302:LWX524308 MGT524302:MGT524308 MQP524302:MQP524308 NAL524302:NAL524308 NKH524302:NKH524308 NUD524302:NUD524308 ODZ524302:ODZ524308 ONV524302:ONV524308 OXR524302:OXR524308 PHN524302:PHN524308 PRJ524302:PRJ524308 QBF524302:QBF524308 QLB524302:QLB524308 QUX524302:QUX524308 RET524302:RET524308 ROP524302:ROP524308 RYL524302:RYL524308 SIH524302:SIH524308 SSD524302:SSD524308 TBZ524302:TBZ524308 TLV524302:TLV524308 TVR524302:TVR524308 UFN524302:UFN524308 UPJ524302:UPJ524308 UZF524302:UZF524308 VJB524302:VJB524308 VSX524302:VSX524308 WCT524302:WCT524308 WMP524302:WMP524308 WWL524302:WWL524308 AD589838:AD589844 JZ589838:JZ589844 TV589838:TV589844 ADR589838:ADR589844 ANN589838:ANN589844 AXJ589838:AXJ589844 BHF589838:BHF589844 BRB589838:BRB589844 CAX589838:CAX589844 CKT589838:CKT589844 CUP589838:CUP589844 DEL589838:DEL589844 DOH589838:DOH589844 DYD589838:DYD589844 EHZ589838:EHZ589844 ERV589838:ERV589844 FBR589838:FBR589844 FLN589838:FLN589844 FVJ589838:FVJ589844 GFF589838:GFF589844 GPB589838:GPB589844 GYX589838:GYX589844 HIT589838:HIT589844 HSP589838:HSP589844 ICL589838:ICL589844 IMH589838:IMH589844 IWD589838:IWD589844 JFZ589838:JFZ589844 JPV589838:JPV589844 JZR589838:JZR589844 KJN589838:KJN589844 KTJ589838:KTJ589844 LDF589838:LDF589844 LNB589838:LNB589844 LWX589838:LWX589844 MGT589838:MGT589844 MQP589838:MQP589844 NAL589838:NAL589844 NKH589838:NKH589844 NUD589838:NUD589844 ODZ589838:ODZ589844 ONV589838:ONV589844 OXR589838:OXR589844 PHN589838:PHN589844 PRJ589838:PRJ589844 QBF589838:QBF589844 QLB589838:QLB589844 QUX589838:QUX589844 RET589838:RET589844 ROP589838:ROP589844 RYL589838:RYL589844 SIH589838:SIH589844 SSD589838:SSD589844 TBZ589838:TBZ589844 TLV589838:TLV589844 TVR589838:TVR589844 UFN589838:UFN589844 UPJ589838:UPJ589844 UZF589838:UZF589844 VJB589838:VJB589844 VSX589838:VSX589844 WCT589838:WCT589844 WMP589838:WMP589844 WWL589838:WWL589844 AD655374:AD655380 JZ655374:JZ655380 TV655374:TV655380 ADR655374:ADR655380 ANN655374:ANN655380 AXJ655374:AXJ655380 BHF655374:BHF655380 BRB655374:BRB655380 CAX655374:CAX655380 CKT655374:CKT655380 CUP655374:CUP655380 DEL655374:DEL655380 DOH655374:DOH655380 DYD655374:DYD655380 EHZ655374:EHZ655380 ERV655374:ERV655380 FBR655374:FBR655380 FLN655374:FLN655380 FVJ655374:FVJ655380 GFF655374:GFF655380 GPB655374:GPB655380 GYX655374:GYX655380 HIT655374:HIT655380 HSP655374:HSP655380 ICL655374:ICL655380 IMH655374:IMH655380 IWD655374:IWD655380 JFZ655374:JFZ655380 JPV655374:JPV655380 JZR655374:JZR655380 KJN655374:KJN655380 KTJ655374:KTJ655380 LDF655374:LDF655380 LNB655374:LNB655380 LWX655374:LWX655380 MGT655374:MGT655380 MQP655374:MQP655380 NAL655374:NAL655380 NKH655374:NKH655380 NUD655374:NUD655380 ODZ655374:ODZ655380 ONV655374:ONV655380 OXR655374:OXR655380 PHN655374:PHN655380 PRJ655374:PRJ655380 QBF655374:QBF655380 QLB655374:QLB655380 QUX655374:QUX655380 RET655374:RET655380 ROP655374:ROP655380 RYL655374:RYL655380 SIH655374:SIH655380 SSD655374:SSD655380 TBZ655374:TBZ655380 TLV655374:TLV655380 TVR655374:TVR655380 UFN655374:UFN655380 UPJ655374:UPJ655380 UZF655374:UZF655380 VJB655374:VJB655380 VSX655374:VSX655380 WCT655374:WCT655380 WMP655374:WMP655380 WWL655374:WWL655380 AD720910:AD720916 JZ720910:JZ720916 TV720910:TV720916 ADR720910:ADR720916 ANN720910:ANN720916 AXJ720910:AXJ720916 BHF720910:BHF720916 BRB720910:BRB720916 CAX720910:CAX720916 CKT720910:CKT720916 CUP720910:CUP720916 DEL720910:DEL720916 DOH720910:DOH720916 DYD720910:DYD720916 EHZ720910:EHZ720916 ERV720910:ERV720916 FBR720910:FBR720916 FLN720910:FLN720916 FVJ720910:FVJ720916 GFF720910:GFF720916 GPB720910:GPB720916 GYX720910:GYX720916 HIT720910:HIT720916 HSP720910:HSP720916 ICL720910:ICL720916 IMH720910:IMH720916 IWD720910:IWD720916 JFZ720910:JFZ720916 JPV720910:JPV720916 JZR720910:JZR720916 KJN720910:KJN720916 KTJ720910:KTJ720916 LDF720910:LDF720916 LNB720910:LNB720916 LWX720910:LWX720916 MGT720910:MGT720916 MQP720910:MQP720916 NAL720910:NAL720916 NKH720910:NKH720916 NUD720910:NUD720916 ODZ720910:ODZ720916 ONV720910:ONV720916 OXR720910:OXR720916 PHN720910:PHN720916 PRJ720910:PRJ720916 QBF720910:QBF720916 QLB720910:QLB720916 QUX720910:QUX720916 RET720910:RET720916 ROP720910:ROP720916 RYL720910:RYL720916 SIH720910:SIH720916 SSD720910:SSD720916 TBZ720910:TBZ720916 TLV720910:TLV720916 TVR720910:TVR720916 UFN720910:UFN720916 UPJ720910:UPJ720916 UZF720910:UZF720916 VJB720910:VJB720916 VSX720910:VSX720916 WCT720910:WCT720916 WMP720910:WMP720916 WWL720910:WWL720916 AD786446:AD786452 JZ786446:JZ786452 TV786446:TV786452 ADR786446:ADR786452 ANN786446:ANN786452 AXJ786446:AXJ786452 BHF786446:BHF786452 BRB786446:BRB786452 CAX786446:CAX786452 CKT786446:CKT786452 CUP786446:CUP786452 DEL786446:DEL786452 DOH786446:DOH786452 DYD786446:DYD786452 EHZ786446:EHZ786452 ERV786446:ERV786452 FBR786446:FBR786452 FLN786446:FLN786452 FVJ786446:FVJ786452 GFF786446:GFF786452 GPB786446:GPB786452 GYX786446:GYX786452 HIT786446:HIT786452 HSP786446:HSP786452 ICL786446:ICL786452 IMH786446:IMH786452 IWD786446:IWD786452 JFZ786446:JFZ786452 JPV786446:JPV786452 JZR786446:JZR786452 KJN786446:KJN786452 KTJ786446:KTJ786452 LDF786446:LDF786452 LNB786446:LNB786452 LWX786446:LWX786452 MGT786446:MGT786452 MQP786446:MQP786452 NAL786446:NAL786452 NKH786446:NKH786452 NUD786446:NUD786452 ODZ786446:ODZ786452 ONV786446:ONV786452 OXR786446:OXR786452 PHN786446:PHN786452 PRJ786446:PRJ786452 QBF786446:QBF786452 QLB786446:QLB786452 QUX786446:QUX786452 RET786446:RET786452 ROP786446:ROP786452 RYL786446:RYL786452 SIH786446:SIH786452 SSD786446:SSD786452 TBZ786446:TBZ786452 TLV786446:TLV786452 TVR786446:TVR786452 UFN786446:UFN786452 UPJ786446:UPJ786452 UZF786446:UZF786452 VJB786446:VJB786452 VSX786446:VSX786452 WCT786446:WCT786452 WMP786446:WMP786452 WWL786446:WWL786452 AD851982:AD851988 JZ851982:JZ851988 TV851982:TV851988 ADR851982:ADR851988 ANN851982:ANN851988 AXJ851982:AXJ851988 BHF851982:BHF851988 BRB851982:BRB851988 CAX851982:CAX851988 CKT851982:CKT851988 CUP851982:CUP851988 DEL851982:DEL851988 DOH851982:DOH851988 DYD851982:DYD851988 EHZ851982:EHZ851988 ERV851982:ERV851988 FBR851982:FBR851988 FLN851982:FLN851988 FVJ851982:FVJ851988 GFF851982:GFF851988 GPB851982:GPB851988 GYX851982:GYX851988 HIT851982:HIT851988 HSP851982:HSP851988 ICL851982:ICL851988 IMH851982:IMH851988 IWD851982:IWD851988 JFZ851982:JFZ851988 JPV851982:JPV851988 JZR851982:JZR851988 KJN851982:KJN851988 KTJ851982:KTJ851988 LDF851982:LDF851988 LNB851982:LNB851988 LWX851982:LWX851988 MGT851982:MGT851988 MQP851982:MQP851988 NAL851982:NAL851988 NKH851982:NKH851988 NUD851982:NUD851988 ODZ851982:ODZ851988 ONV851982:ONV851988 OXR851982:OXR851988 PHN851982:PHN851988 PRJ851982:PRJ851988 QBF851982:QBF851988 QLB851982:QLB851988 QUX851982:QUX851988 RET851982:RET851988 ROP851982:ROP851988 RYL851982:RYL851988 SIH851982:SIH851988 SSD851982:SSD851988 TBZ851982:TBZ851988 TLV851982:TLV851988 TVR851982:TVR851988 UFN851982:UFN851988 UPJ851982:UPJ851988 UZF851982:UZF851988 VJB851982:VJB851988 VSX851982:VSX851988 WCT851982:WCT851988 WMP851982:WMP851988 WWL851982:WWL851988 AD917518:AD917524 JZ917518:JZ917524 TV917518:TV917524 ADR917518:ADR917524 ANN917518:ANN917524 AXJ917518:AXJ917524 BHF917518:BHF917524 BRB917518:BRB917524 CAX917518:CAX917524 CKT917518:CKT917524 CUP917518:CUP917524 DEL917518:DEL917524 DOH917518:DOH917524 DYD917518:DYD917524 EHZ917518:EHZ917524 ERV917518:ERV917524 FBR917518:FBR917524 FLN917518:FLN917524 FVJ917518:FVJ917524 GFF917518:GFF917524 GPB917518:GPB917524 GYX917518:GYX917524 HIT917518:HIT917524 HSP917518:HSP917524 ICL917518:ICL917524 IMH917518:IMH917524 IWD917518:IWD917524 JFZ917518:JFZ917524 JPV917518:JPV917524 JZR917518:JZR917524 KJN917518:KJN917524 KTJ917518:KTJ917524 LDF917518:LDF917524 LNB917518:LNB917524 LWX917518:LWX917524 MGT917518:MGT917524 MQP917518:MQP917524 NAL917518:NAL917524 NKH917518:NKH917524 NUD917518:NUD917524 ODZ917518:ODZ917524 ONV917518:ONV917524 OXR917518:OXR917524 PHN917518:PHN917524 PRJ917518:PRJ917524 QBF917518:QBF917524 QLB917518:QLB917524 QUX917518:QUX917524 RET917518:RET917524 ROP917518:ROP917524 RYL917518:RYL917524 SIH917518:SIH917524 SSD917518:SSD917524 TBZ917518:TBZ917524 TLV917518:TLV917524 TVR917518:TVR917524 UFN917518:UFN917524 UPJ917518:UPJ917524 UZF917518:UZF917524 VJB917518:VJB917524 VSX917518:VSX917524 WCT917518:WCT917524 WMP917518:WMP917524 WWL917518:WWL917524 AD983054:AD983060 JZ983054:JZ983060 TV983054:TV983060 ADR983054:ADR983060 ANN983054:ANN983060 AXJ983054:AXJ983060 BHF983054:BHF983060 BRB983054:BRB983060 CAX983054:CAX983060 CKT983054:CKT983060 CUP983054:CUP983060 DEL983054:DEL983060 DOH983054:DOH983060 DYD983054:DYD983060 EHZ983054:EHZ983060 ERV983054:ERV983060 FBR983054:FBR983060 FLN983054:FLN983060 FVJ983054:FVJ983060 GFF983054:GFF983060 GPB983054:GPB983060 GYX983054:GYX983060 HIT983054:HIT983060 HSP983054:HSP983060 ICL983054:ICL983060 IMH983054:IMH983060 IWD983054:IWD983060 JFZ983054:JFZ983060 JPV983054:JPV983060 JZR983054:JZR983060 KJN983054:KJN983060 KTJ983054:KTJ983060 LDF983054:LDF983060 LNB983054:LNB983060 LWX983054:LWX983060 MGT983054:MGT983060 MQP983054:MQP983060 NAL983054:NAL983060 NKH983054:NKH983060 NUD983054:NUD983060 ODZ983054:ODZ983060 ONV983054:ONV983060 OXR983054:OXR983060 PHN983054:PHN983060 PRJ983054:PRJ983060 QBF983054:QBF983060 QLB983054:QLB983060 QUX983054:QUX983060 RET983054:RET983060 ROP983054:ROP983060 RYL983054:RYL983060 SIH983054:SIH983060 SSD983054:SSD983060 TBZ983054:TBZ983060 TLV983054:TLV983060 TVR983054:TVR983060 UFN983054:UFN983060 UPJ983054:UPJ983060 UZF983054:UZF983060 VJB983054:VJB983060 VSX983054:VSX983060 WCT983054:WCT983060 TV18:TV24">
      <formula1>900</formula1>
    </dataValidation>
    <dataValidation type="list" allowBlank="1" showInputMessage="1" showErrorMessage="1" errorTitle="Ошибка" error="Выберите значение из списка" sqref="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M24 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JP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R131092:R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R196628:R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R262164:R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R327700:R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R393236:R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R458772:R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R524308:R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R589844:R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R655380:R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R720916:R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R786452:R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R851988:R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R917524:R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R983060:R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WWI983060:WWI983061 T65556:T65557 JW65556:JW65557 TS65556:TS65557 ADO65556:ADO65557 ANK65556:ANK65557 AXG65556:AXG65557 BHC65556:BHC65557 BQY65556:BQY65557 CAU65556:CAU65557 CKQ65556:CKQ65557 CUM65556:CUM65557 DEI65556:DEI65557 DOE65556:DOE65557 DYA65556:DYA65557 EHW65556:EHW65557 ERS65556:ERS65557 FBO65556:FBO65557 FLK65556:FLK65557 FVG65556:FVG65557 GFC65556:GFC65557 GOY65556:GOY65557 GYU65556:GYU65557 HIQ65556:HIQ65557 HSM65556:HSM65557 ICI65556:ICI65557 IME65556:IME65557 IWA65556:IWA65557 JFW65556:JFW65557 JPS65556:JPS65557 JZO65556:JZO65557 KJK65556:KJK65557 KTG65556:KTG65557 LDC65556:LDC65557 LMY65556:LMY65557 LWU65556:LWU65557 MGQ65556:MGQ65557 MQM65556:MQM65557 NAI65556:NAI65557 NKE65556:NKE65557 NUA65556:NUA65557 ODW65556:ODW65557 ONS65556:ONS65557 OXO65556:OXO65557 PHK65556:PHK65557 PRG65556:PRG65557 QBC65556:QBC65557 QKY65556:QKY65557 QUU65556:QUU65557 REQ65556:REQ65557 ROM65556:ROM65557 RYI65556:RYI65557 SIE65556:SIE65557 SSA65556:SSA65557 TBW65556:TBW65557 TLS65556:TLS65557 TVO65556:TVO65557 UFK65556:UFK65557 UPG65556:UPG65557 UZC65556:UZC65557 VIY65556:VIY65557 VSU65556:VSU65557 WCQ65556:WCQ65557 WMM65556:WMM65557 WWI65556:WWI65557 T131092:T131093 JW131092:JW131093 TS131092:TS131093 ADO131092:ADO131093 ANK131092:ANK131093 AXG131092:AXG131093 BHC131092:BHC131093 BQY131092:BQY131093 CAU131092:CAU131093 CKQ131092:CKQ131093 CUM131092:CUM131093 DEI131092:DEI131093 DOE131092:DOE131093 DYA131092:DYA131093 EHW131092:EHW131093 ERS131092:ERS131093 FBO131092:FBO131093 FLK131092:FLK131093 FVG131092:FVG131093 GFC131092:GFC131093 GOY131092:GOY131093 GYU131092:GYU131093 HIQ131092:HIQ131093 HSM131092:HSM131093 ICI131092:ICI131093 IME131092:IME131093 IWA131092:IWA131093 JFW131092:JFW131093 JPS131092:JPS131093 JZO131092:JZO131093 KJK131092:KJK131093 KTG131092:KTG131093 LDC131092:LDC131093 LMY131092:LMY131093 LWU131092:LWU131093 MGQ131092:MGQ131093 MQM131092:MQM131093 NAI131092:NAI131093 NKE131092:NKE131093 NUA131092:NUA131093 ODW131092:ODW131093 ONS131092:ONS131093 OXO131092:OXO131093 PHK131092:PHK131093 PRG131092:PRG131093 QBC131092:QBC131093 QKY131092:QKY131093 QUU131092:QUU131093 REQ131092:REQ131093 ROM131092:ROM131093 RYI131092:RYI131093 SIE131092:SIE131093 SSA131092:SSA131093 TBW131092:TBW131093 TLS131092:TLS131093 TVO131092:TVO131093 UFK131092:UFK131093 UPG131092:UPG131093 UZC131092:UZC131093 VIY131092:VIY131093 VSU131092:VSU131093 WCQ131092:WCQ131093 WMM131092:WMM131093 WWI131092:WWI131093 T196628:T196629 JW196628:JW196629 TS196628:TS196629 ADO196628:ADO196629 ANK196628:ANK196629 AXG196628:AXG196629 BHC196628:BHC196629 BQY196628:BQY196629 CAU196628:CAU196629 CKQ196628:CKQ196629 CUM196628:CUM196629 DEI196628:DEI196629 DOE196628:DOE196629 DYA196628:DYA196629 EHW196628:EHW196629 ERS196628:ERS196629 FBO196628:FBO196629 FLK196628:FLK196629 FVG196628:FVG196629 GFC196628:GFC196629 GOY196628:GOY196629 GYU196628:GYU196629 HIQ196628:HIQ196629 HSM196628:HSM196629 ICI196628:ICI196629 IME196628:IME196629 IWA196628:IWA196629 JFW196628:JFW196629 JPS196628:JPS196629 JZO196628:JZO196629 KJK196628:KJK196629 KTG196628:KTG196629 LDC196628:LDC196629 LMY196628:LMY196629 LWU196628:LWU196629 MGQ196628:MGQ196629 MQM196628:MQM196629 NAI196628:NAI196629 NKE196628:NKE196629 NUA196628:NUA196629 ODW196628:ODW196629 ONS196628:ONS196629 OXO196628:OXO196629 PHK196628:PHK196629 PRG196628:PRG196629 QBC196628:QBC196629 QKY196628:QKY196629 QUU196628:QUU196629 REQ196628:REQ196629 ROM196628:ROM196629 RYI196628:RYI196629 SIE196628:SIE196629 SSA196628:SSA196629 TBW196628:TBW196629 TLS196628:TLS196629 TVO196628:TVO196629 UFK196628:UFK196629 UPG196628:UPG196629 UZC196628:UZC196629 VIY196628:VIY196629 VSU196628:VSU196629 WCQ196628:WCQ196629 WMM196628:WMM196629 WWI196628:WWI196629 T262164:T262165 JW262164:JW262165 TS262164:TS262165 ADO262164:ADO262165 ANK262164:ANK262165 AXG262164:AXG262165 BHC262164:BHC262165 BQY262164:BQY262165 CAU262164:CAU262165 CKQ262164:CKQ262165 CUM262164:CUM262165 DEI262164:DEI262165 DOE262164:DOE262165 DYA262164:DYA262165 EHW262164:EHW262165 ERS262164:ERS262165 FBO262164:FBO262165 FLK262164:FLK262165 FVG262164:FVG262165 GFC262164:GFC262165 GOY262164:GOY262165 GYU262164:GYU262165 HIQ262164:HIQ262165 HSM262164:HSM262165 ICI262164:ICI262165 IME262164:IME262165 IWA262164:IWA262165 JFW262164:JFW262165 JPS262164:JPS262165 JZO262164:JZO262165 KJK262164:KJK262165 KTG262164:KTG262165 LDC262164:LDC262165 LMY262164:LMY262165 LWU262164:LWU262165 MGQ262164:MGQ262165 MQM262164:MQM262165 NAI262164:NAI262165 NKE262164:NKE262165 NUA262164:NUA262165 ODW262164:ODW262165 ONS262164:ONS262165 OXO262164:OXO262165 PHK262164:PHK262165 PRG262164:PRG262165 QBC262164:QBC262165 QKY262164:QKY262165 QUU262164:QUU262165 REQ262164:REQ262165 ROM262164:ROM262165 RYI262164:RYI262165 SIE262164:SIE262165 SSA262164:SSA262165 TBW262164:TBW262165 TLS262164:TLS262165 TVO262164:TVO262165 UFK262164:UFK262165 UPG262164:UPG262165 UZC262164:UZC262165 VIY262164:VIY262165 VSU262164:VSU262165 WCQ262164:WCQ262165 WMM262164:WMM262165 WWI262164:WWI262165 T327700:T327701 JW327700:JW327701 TS327700:TS327701 ADO327700:ADO327701 ANK327700:ANK327701 AXG327700:AXG327701 BHC327700:BHC327701 BQY327700:BQY327701 CAU327700:CAU327701 CKQ327700:CKQ327701 CUM327700:CUM327701 DEI327700:DEI327701 DOE327700:DOE327701 DYA327700:DYA327701 EHW327700:EHW327701 ERS327700:ERS327701 FBO327700:FBO327701 FLK327700:FLK327701 FVG327700:FVG327701 GFC327700:GFC327701 GOY327700:GOY327701 GYU327700:GYU327701 HIQ327700:HIQ327701 HSM327700:HSM327701 ICI327700:ICI327701 IME327700:IME327701 IWA327700:IWA327701 JFW327700:JFW327701 JPS327700:JPS327701 JZO327700:JZO327701 KJK327700:KJK327701 KTG327700:KTG327701 LDC327700:LDC327701 LMY327700:LMY327701 LWU327700:LWU327701 MGQ327700:MGQ327701 MQM327700:MQM327701 NAI327700:NAI327701 NKE327700:NKE327701 NUA327700:NUA327701 ODW327700:ODW327701 ONS327700:ONS327701 OXO327700:OXO327701 PHK327700:PHK327701 PRG327700:PRG327701 QBC327700:QBC327701 QKY327700:QKY327701 QUU327700:QUU327701 REQ327700:REQ327701 ROM327700:ROM327701 RYI327700:RYI327701 SIE327700:SIE327701 SSA327700:SSA327701 TBW327700:TBW327701 TLS327700:TLS327701 TVO327700:TVO327701 UFK327700:UFK327701 UPG327700:UPG327701 UZC327700:UZC327701 VIY327700:VIY327701 VSU327700:VSU327701 WCQ327700:WCQ327701 WMM327700:WMM327701 WWI327700:WWI327701 T393236:T393237 JW393236:JW393237 TS393236:TS393237 ADO393236:ADO393237 ANK393236:ANK393237 AXG393236:AXG393237 BHC393236:BHC393237 BQY393236:BQY393237 CAU393236:CAU393237 CKQ393236:CKQ393237 CUM393236:CUM393237 DEI393236:DEI393237 DOE393236:DOE393237 DYA393236:DYA393237 EHW393236:EHW393237 ERS393236:ERS393237 FBO393236:FBO393237 FLK393236:FLK393237 FVG393236:FVG393237 GFC393236:GFC393237 GOY393236:GOY393237 GYU393236:GYU393237 HIQ393236:HIQ393237 HSM393236:HSM393237 ICI393236:ICI393237 IME393236:IME393237 IWA393236:IWA393237 JFW393236:JFW393237 JPS393236:JPS393237 JZO393236:JZO393237 KJK393236:KJK393237 KTG393236:KTG393237 LDC393236:LDC393237 LMY393236:LMY393237 LWU393236:LWU393237 MGQ393236:MGQ393237 MQM393236:MQM393237 NAI393236:NAI393237 NKE393236:NKE393237 NUA393236:NUA393237 ODW393236:ODW393237 ONS393236:ONS393237 OXO393236:OXO393237 PHK393236:PHK393237 PRG393236:PRG393237 QBC393236:QBC393237 QKY393236:QKY393237 QUU393236:QUU393237 REQ393236:REQ393237 ROM393236:ROM393237 RYI393236:RYI393237 SIE393236:SIE393237 SSA393236:SSA393237 TBW393236:TBW393237 TLS393236:TLS393237 TVO393236:TVO393237 UFK393236:UFK393237 UPG393236:UPG393237 UZC393236:UZC393237 VIY393236:VIY393237 VSU393236:VSU393237 WCQ393236:WCQ393237 WMM393236:WMM393237 WWI393236:WWI393237 T458772:T458773 JW458772:JW458773 TS458772:TS458773 ADO458772:ADO458773 ANK458772:ANK458773 AXG458772:AXG458773 BHC458772:BHC458773 BQY458772:BQY458773 CAU458772:CAU458773 CKQ458772:CKQ458773 CUM458772:CUM458773 DEI458772:DEI458773 DOE458772:DOE458773 DYA458772:DYA458773 EHW458772:EHW458773 ERS458772:ERS458773 FBO458772:FBO458773 FLK458772:FLK458773 FVG458772:FVG458773 GFC458772:GFC458773 GOY458772:GOY458773 GYU458772:GYU458773 HIQ458772:HIQ458773 HSM458772:HSM458773 ICI458772:ICI458773 IME458772:IME458773 IWA458772:IWA458773 JFW458772:JFW458773 JPS458772:JPS458773 JZO458772:JZO458773 KJK458772:KJK458773 KTG458772:KTG458773 LDC458772:LDC458773 LMY458772:LMY458773 LWU458772:LWU458773 MGQ458772:MGQ458773 MQM458772:MQM458773 NAI458772:NAI458773 NKE458772:NKE458773 NUA458772:NUA458773 ODW458772:ODW458773 ONS458772:ONS458773 OXO458772:OXO458773 PHK458772:PHK458773 PRG458772:PRG458773 QBC458772:QBC458773 QKY458772:QKY458773 QUU458772:QUU458773 REQ458772:REQ458773 ROM458772:ROM458773 RYI458772:RYI458773 SIE458772:SIE458773 SSA458772:SSA458773 TBW458772:TBW458773 TLS458772:TLS458773 TVO458772:TVO458773 UFK458772:UFK458773 UPG458772:UPG458773 UZC458772:UZC458773 VIY458772:VIY458773 VSU458772:VSU458773 WCQ458772:WCQ458773 WMM458772:WMM458773 WWI458772:WWI458773 T524308:T524309 JW524308:JW524309 TS524308:TS524309 ADO524308:ADO524309 ANK524308:ANK524309 AXG524308:AXG524309 BHC524308:BHC524309 BQY524308:BQY524309 CAU524308:CAU524309 CKQ524308:CKQ524309 CUM524308:CUM524309 DEI524308:DEI524309 DOE524308:DOE524309 DYA524308:DYA524309 EHW524308:EHW524309 ERS524308:ERS524309 FBO524308:FBO524309 FLK524308:FLK524309 FVG524308:FVG524309 GFC524308:GFC524309 GOY524308:GOY524309 GYU524308:GYU524309 HIQ524308:HIQ524309 HSM524308:HSM524309 ICI524308:ICI524309 IME524308:IME524309 IWA524308:IWA524309 JFW524308:JFW524309 JPS524308:JPS524309 JZO524308:JZO524309 KJK524308:KJK524309 KTG524308:KTG524309 LDC524308:LDC524309 LMY524308:LMY524309 LWU524308:LWU524309 MGQ524308:MGQ524309 MQM524308:MQM524309 NAI524308:NAI524309 NKE524308:NKE524309 NUA524308:NUA524309 ODW524308:ODW524309 ONS524308:ONS524309 OXO524308:OXO524309 PHK524308:PHK524309 PRG524308:PRG524309 QBC524308:QBC524309 QKY524308:QKY524309 QUU524308:QUU524309 REQ524308:REQ524309 ROM524308:ROM524309 RYI524308:RYI524309 SIE524308:SIE524309 SSA524308:SSA524309 TBW524308:TBW524309 TLS524308:TLS524309 TVO524308:TVO524309 UFK524308:UFK524309 UPG524308:UPG524309 UZC524308:UZC524309 VIY524308:VIY524309 VSU524308:VSU524309 WCQ524308:WCQ524309 WMM524308:WMM524309 WWI524308:WWI524309 T589844:T589845 JW589844:JW589845 TS589844:TS589845 ADO589844:ADO589845 ANK589844:ANK589845 AXG589844:AXG589845 BHC589844:BHC589845 BQY589844:BQY589845 CAU589844:CAU589845 CKQ589844:CKQ589845 CUM589844:CUM589845 DEI589844:DEI589845 DOE589844:DOE589845 DYA589844:DYA589845 EHW589844:EHW589845 ERS589844:ERS589845 FBO589844:FBO589845 FLK589844:FLK589845 FVG589844:FVG589845 GFC589844:GFC589845 GOY589844:GOY589845 GYU589844:GYU589845 HIQ589844:HIQ589845 HSM589844:HSM589845 ICI589844:ICI589845 IME589844:IME589845 IWA589844:IWA589845 JFW589844:JFW589845 JPS589844:JPS589845 JZO589844:JZO589845 KJK589844:KJK589845 KTG589844:KTG589845 LDC589844:LDC589845 LMY589844:LMY589845 LWU589844:LWU589845 MGQ589844:MGQ589845 MQM589844:MQM589845 NAI589844:NAI589845 NKE589844:NKE589845 NUA589844:NUA589845 ODW589844:ODW589845 ONS589844:ONS589845 OXO589844:OXO589845 PHK589844:PHK589845 PRG589844:PRG589845 QBC589844:QBC589845 QKY589844:QKY589845 QUU589844:QUU589845 REQ589844:REQ589845 ROM589844:ROM589845 RYI589844:RYI589845 SIE589844:SIE589845 SSA589844:SSA589845 TBW589844:TBW589845 TLS589844:TLS589845 TVO589844:TVO589845 UFK589844:UFK589845 UPG589844:UPG589845 UZC589844:UZC589845 VIY589844:VIY589845 VSU589844:VSU589845 WCQ589844:WCQ589845 WMM589844:WMM589845 WWI589844:WWI589845 T655380:T655381 JW655380:JW655381 TS655380:TS655381 ADO655380:ADO655381 ANK655380:ANK655381 AXG655380:AXG655381 BHC655380:BHC655381 BQY655380:BQY655381 CAU655380:CAU655381 CKQ655380:CKQ655381 CUM655380:CUM655381 DEI655380:DEI655381 DOE655380:DOE655381 DYA655380:DYA655381 EHW655380:EHW655381 ERS655380:ERS655381 FBO655380:FBO655381 FLK655380:FLK655381 FVG655380:FVG655381 GFC655380:GFC655381 GOY655380:GOY655381 GYU655380:GYU655381 HIQ655380:HIQ655381 HSM655380:HSM655381 ICI655380:ICI655381 IME655380:IME655381 IWA655380:IWA655381 JFW655380:JFW655381 JPS655380:JPS655381 JZO655380:JZO655381 KJK655380:KJK655381 KTG655380:KTG655381 LDC655380:LDC655381 LMY655380:LMY655381 LWU655380:LWU655381 MGQ655380:MGQ655381 MQM655380:MQM655381 NAI655380:NAI655381 NKE655380:NKE655381 NUA655380:NUA655381 ODW655380:ODW655381 ONS655380:ONS655381 OXO655380:OXO655381 PHK655380:PHK655381 PRG655380:PRG655381 QBC655380:QBC655381 QKY655380:QKY655381 QUU655380:QUU655381 REQ655380:REQ655381 ROM655380:ROM655381 RYI655380:RYI655381 SIE655380:SIE655381 SSA655380:SSA655381 TBW655380:TBW655381 TLS655380:TLS655381 TVO655380:TVO655381 UFK655380:UFK655381 UPG655380:UPG655381 UZC655380:UZC655381 VIY655380:VIY655381 VSU655380:VSU655381 WCQ655380:WCQ655381 WMM655380:WMM655381 WWI655380:WWI655381 T720916:T720917 JW720916:JW720917 TS720916:TS720917 ADO720916:ADO720917 ANK720916:ANK720917 AXG720916:AXG720917 BHC720916:BHC720917 BQY720916:BQY720917 CAU720916:CAU720917 CKQ720916:CKQ720917 CUM720916:CUM720917 DEI720916:DEI720917 DOE720916:DOE720917 DYA720916:DYA720917 EHW720916:EHW720917 ERS720916:ERS720917 FBO720916:FBO720917 FLK720916:FLK720917 FVG720916:FVG720917 GFC720916:GFC720917 GOY720916:GOY720917 GYU720916:GYU720917 HIQ720916:HIQ720917 HSM720916:HSM720917 ICI720916:ICI720917 IME720916:IME720917 IWA720916:IWA720917 JFW720916:JFW720917 JPS720916:JPS720917 JZO720916:JZO720917 KJK720916:KJK720917 KTG720916:KTG720917 LDC720916:LDC720917 LMY720916:LMY720917 LWU720916:LWU720917 MGQ720916:MGQ720917 MQM720916:MQM720917 NAI720916:NAI720917 NKE720916:NKE720917 NUA720916:NUA720917 ODW720916:ODW720917 ONS720916:ONS720917 OXO720916:OXO720917 PHK720916:PHK720917 PRG720916:PRG720917 QBC720916:QBC720917 QKY720916:QKY720917 QUU720916:QUU720917 REQ720916:REQ720917 ROM720916:ROM720917 RYI720916:RYI720917 SIE720916:SIE720917 SSA720916:SSA720917 TBW720916:TBW720917 TLS720916:TLS720917 TVO720916:TVO720917 UFK720916:UFK720917 UPG720916:UPG720917 UZC720916:UZC720917 VIY720916:VIY720917 VSU720916:VSU720917 WCQ720916:WCQ720917 WMM720916:WMM720917 WWI720916:WWI720917 T786452:T786453 JW786452:JW786453 TS786452:TS786453 ADO786452:ADO786453 ANK786452:ANK786453 AXG786452:AXG786453 BHC786452:BHC786453 BQY786452:BQY786453 CAU786452:CAU786453 CKQ786452:CKQ786453 CUM786452:CUM786453 DEI786452:DEI786453 DOE786452:DOE786453 DYA786452:DYA786453 EHW786452:EHW786453 ERS786452:ERS786453 FBO786452:FBO786453 FLK786452:FLK786453 FVG786452:FVG786453 GFC786452:GFC786453 GOY786452:GOY786453 GYU786452:GYU786453 HIQ786452:HIQ786453 HSM786452:HSM786453 ICI786452:ICI786453 IME786452:IME786453 IWA786452:IWA786453 JFW786452:JFW786453 JPS786452:JPS786453 JZO786452:JZO786453 KJK786452:KJK786453 KTG786452:KTG786453 LDC786452:LDC786453 LMY786452:LMY786453 LWU786452:LWU786453 MGQ786452:MGQ786453 MQM786452:MQM786453 NAI786452:NAI786453 NKE786452:NKE786453 NUA786452:NUA786453 ODW786452:ODW786453 ONS786452:ONS786453 OXO786452:OXO786453 PHK786452:PHK786453 PRG786452:PRG786453 QBC786452:QBC786453 QKY786452:QKY786453 QUU786452:QUU786453 REQ786452:REQ786453 ROM786452:ROM786453 RYI786452:RYI786453 SIE786452:SIE786453 SSA786452:SSA786453 TBW786452:TBW786453 TLS786452:TLS786453 TVO786452:TVO786453 UFK786452:UFK786453 UPG786452:UPG786453 UZC786452:UZC786453 VIY786452:VIY786453 VSU786452:VSU786453 WCQ786452:WCQ786453 WMM786452:WMM786453 WWI786452:WWI786453 T851988:T851989 JW851988:JW851989 TS851988:TS851989 ADO851988:ADO851989 ANK851988:ANK851989 AXG851988:AXG851989 BHC851988:BHC851989 BQY851988:BQY851989 CAU851988:CAU851989 CKQ851988:CKQ851989 CUM851988:CUM851989 DEI851988:DEI851989 DOE851988:DOE851989 DYA851988:DYA851989 EHW851988:EHW851989 ERS851988:ERS851989 FBO851988:FBO851989 FLK851988:FLK851989 FVG851988:FVG851989 GFC851988:GFC851989 GOY851988:GOY851989 GYU851988:GYU851989 HIQ851988:HIQ851989 HSM851988:HSM851989 ICI851988:ICI851989 IME851988:IME851989 IWA851988:IWA851989 JFW851988:JFW851989 JPS851988:JPS851989 JZO851988:JZO851989 KJK851988:KJK851989 KTG851988:KTG851989 LDC851988:LDC851989 LMY851988:LMY851989 LWU851988:LWU851989 MGQ851988:MGQ851989 MQM851988:MQM851989 NAI851988:NAI851989 NKE851988:NKE851989 NUA851988:NUA851989 ODW851988:ODW851989 ONS851988:ONS851989 OXO851988:OXO851989 PHK851988:PHK851989 PRG851988:PRG851989 QBC851988:QBC851989 QKY851988:QKY851989 QUU851988:QUU851989 REQ851988:REQ851989 ROM851988:ROM851989 RYI851988:RYI851989 SIE851988:SIE851989 SSA851988:SSA851989 TBW851988:TBW851989 TLS851988:TLS851989 TVO851988:TVO851989 UFK851988:UFK851989 UPG851988:UPG851989 UZC851988:UZC851989 VIY851988:VIY851989 VSU851988:VSU851989 WCQ851988:WCQ851989 WMM851988:WMM851989 WWI851988:WWI851989 T917524:T917525 JW917524:JW917525 TS917524:TS917525 ADO917524:ADO917525 ANK917524:ANK917525 AXG917524:AXG917525 BHC917524:BHC917525 BQY917524:BQY917525 CAU917524:CAU917525 CKQ917524:CKQ917525 CUM917524:CUM917525 DEI917524:DEI917525 DOE917524:DOE917525 DYA917524:DYA917525 EHW917524:EHW917525 ERS917524:ERS917525 FBO917524:FBO917525 FLK917524:FLK917525 FVG917524:FVG917525 GFC917524:GFC917525 GOY917524:GOY917525 GYU917524:GYU917525 HIQ917524:HIQ917525 HSM917524:HSM917525 ICI917524:ICI917525 IME917524:IME917525 IWA917524:IWA917525 JFW917524:JFW917525 JPS917524:JPS917525 JZO917524:JZO917525 KJK917524:KJK917525 KTG917524:KTG917525 LDC917524:LDC917525 LMY917524:LMY917525 LWU917524:LWU917525 MGQ917524:MGQ917525 MQM917524:MQM917525 NAI917524:NAI917525 NKE917524:NKE917525 NUA917524:NUA917525 ODW917524:ODW917525 ONS917524:ONS917525 OXO917524:OXO917525 PHK917524:PHK917525 PRG917524:PRG917525 QBC917524:QBC917525 QKY917524:QKY917525 QUU917524:QUU917525 REQ917524:REQ917525 ROM917524:ROM917525 RYI917524:RYI917525 SIE917524:SIE917525 SSA917524:SSA917525 TBW917524:TBW917525 TLS917524:TLS917525 TVO917524:TVO917525 UFK917524:UFK917525 UPG917524:UPG917525 UZC917524:UZC917525 VIY917524:VIY917525 VSU917524:VSU917525 WCQ917524:WCQ917525 WMM917524:WMM917525 WWI917524:WWI917525 T983060:T983061 JW983060:JW983061 TS983060:TS983061 ADO983060:ADO983061 ANK983060:ANK983061 AXG983060:AXG983061 BHC983060:BHC983061 BQY983060:BQY983061 CAU983060:CAU983061 CKQ983060:CKQ983061 CUM983060:CUM983061 DEI983060:DEI983061 DOE983060:DOE983061 DYA983060:DYA983061 EHW983060:EHW983061 ERS983060:ERS983061 FBO983060:FBO983061 FLK983060:FLK983061 FVG983060:FVG983061 GFC983060:GFC983061 GOY983060:GOY983061 GYU983060:GYU983061 HIQ983060:HIQ983061 HSM983060:HSM983061 ICI983060:ICI983061 IME983060:IME983061 IWA983060:IWA983061 JFW983060:JFW983061 JPS983060:JPS983061 JZO983060:JZO983061 KJK983060:KJK983061 KTG983060:KTG983061 LDC983060:LDC983061 LMY983060:LMY983061 LWU983060:LWU983061 MGQ983060:MGQ983061 MQM983060:MQM983061 NAI983060:NAI983061 NKE983060:NKE983061 NUA983060:NUA983061 ODW983060:ODW983061 ONS983060:ONS983061 OXO983060:OXO983061 PHK983060:PHK983061 PRG983060:PRG983061 QBC983060:QBC983061 QKY983060:QKY983061 QUU983060:QUU983061 REQ983060:REQ983061 ROM983060:ROM983061 RYI983060:RYI983061 SIE983060:SIE983061 SSA983060:SSA983061 TBW983060:TBW983061 TLS983060:TLS983061 TVO983060:TVO983061 UFK983060:UFK983061 UPG983060:UPG983061 UZC983060:UZC983061 VIY983060:VIY983061 VSU983060:VSU983061 WCQ983060:WCQ983061 WMM983060:WMM983061 R24:R25 JU24:JU25 TQ24:TQ25 ADM24:ADM25 ANI24:ANI25 AXE24:AXE25 BHA24:BHA25 BQW24:BQW25 CAS24:CAS25 CKO24:CKO25 CUK24:CUK25 DEG24:DEG25 DOC24:DOC25 DXY24:DXY25 EHU24:EHU25 ERQ24:ERQ25 FBM24:FBM25 FLI24:FLI25 FVE24:FVE25 GFA24:GFA25 GOW24:GOW25 GYS24:GYS25 HIO24:HIO25 HSK24:HSK25 ICG24:ICG25 IMC24:IMC25 IVY24:IVY25 JFU24:JFU25 JPQ24:JPQ25 JZM24:JZM25 KJI24:KJI25 KTE24:KTE25 LDA24:LDA25 LMW24:LMW25 LWS24:LWS25 MGO24:MGO25 MQK24:MQK25 NAG24:NAG25 NKC24:NKC25 NTY24:NTY25 ODU24:ODU25 ONQ24:ONQ25 OXM24:OXM25 PHI24:PHI25 PRE24:PRE25 QBA24:QBA25 QKW24:QKW25 QUS24:QUS25 REO24:REO25 ROK24:ROK25 RYG24:RYG25 SIC24:SIC25 SRY24:SRY25 TBU24:TBU25 TLQ24:TLQ25 TVM24:TVM25 UFI24:UFI25 UPE24:UPE25 UZA24:UZA25 VIW24:VIW25 VSS24:VSS25 WCO24:WCO25 WMK24:WMK25 WWG24:WWG25 T24:T25 JW24:JW25 TS24:TS25 ADO24:ADO25 ANK24:ANK25 AXG24:AXG25 BHC24:BHC25 BQY24:BQY25 CAU24:CAU25 CKQ24:CKQ25 CUM24:CUM25 DEI24:DEI25 DOE24:DOE25 DYA24:DYA25 EHW24:EHW25 ERS24:ERS25 FBO24:FBO25 FLK24:FLK25 FVG24:FVG25 GFC24:GFC25 GOY24:GOY25 GYU24:GYU25 HIQ24:HIQ25 HSM24:HSM25 ICI24:ICI25 IME24:IME25 IWA24:IWA25 JFW24:JFW25 JPS24:JPS25 JZO24:JZO25 KJK24:KJK25 KTG24:KTG25 LDC24:LDC25 LMY24:LMY25 LWU24:LWU25 MGQ24:MGQ25 MQM24:MQM25 NAI24:NAI25 NKE24:NKE25 NUA24:NUA25 ODW24:ODW25 ONS24:ONS25 OXO24:OXO25 PHK24:PHK25 PRG24:PRG25 QBC24:QBC25 QKY24:QKY25 QUU24:QUU25 REQ24:REQ25 ROM24:ROM25 RYI24:RYI25 SIE24:SIE25 SSA24:SSA25 TBW24:TBW25 TLS24:TLS25 TVO24:TVO25 UFK24:UFK25 UPG24:UPG25 UZC24:UZC25 VIY24:VIY25 VSU24:VSU25 WCQ24:WCQ25 WMM24:WMM25 WWI24:WWI25 Y65556:Y65557 Y131092:Y131093 Y196628:Y196629 Y262164:Y262165 Y327700:Y327701 Y393236:Y393237 Y458772:Y458773 Y524308:Y524309 Y589844:Y589845 Y655380:Y655381 Y720916:Y720917 Y786452:Y786453 Y851988:Y851989 Y917524:Y917525 Y983060:Y983061 AA65556:AA65557 AA131092:AA131093 AA196628:AA196629 AA262164:AA262165 AA327700:AA327701 AA393236:AA393237 AA458772:AA458773 AA524308:AA524309 AA589844:AA589845 AA655380:AA655381 AA720916:AA720917 AA786452:AA786453 AA851988:AA851989 AA917524:AA917525 AA983060:AA983061 Y24:Y25 AA24:AA25"/>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allowBlank="1" showInputMessage="1" showErrorMessage="1" prompt="Для выбора выполните двойной щелчок левой клавиши мыши по соответствующей ячейке." sqref="JX24 S65556:S65557 JV65556:JV65557 TR65556:TR65557 ADN65556:ADN65557 ANJ65556:ANJ65557 AXF65556:AXF65557 BHB65556:BHB65557 BQX65556:BQX65557 CAT65556:CAT65557 CKP65556:CKP65557 CUL65556:CUL65557 DEH65556:DEH65557 DOD65556:DOD65557 DXZ65556:DXZ65557 EHV65556:EHV65557 ERR65556:ERR65557 FBN65556:FBN65557 FLJ65556:FLJ65557 FVF65556:FVF65557 GFB65556:GFB65557 GOX65556:GOX65557 GYT65556:GYT65557 HIP65556:HIP65557 HSL65556:HSL65557 ICH65556:ICH65557 IMD65556:IMD65557 IVZ65556:IVZ65557 JFV65556:JFV65557 JPR65556:JPR65557 JZN65556:JZN65557 KJJ65556:KJJ65557 KTF65556:KTF65557 LDB65556:LDB65557 LMX65556:LMX65557 LWT65556:LWT65557 MGP65556:MGP65557 MQL65556:MQL65557 NAH65556:NAH65557 NKD65556:NKD65557 NTZ65556:NTZ65557 ODV65556:ODV65557 ONR65556:ONR65557 OXN65556:OXN65557 PHJ65556:PHJ65557 PRF65556:PRF65557 QBB65556:QBB65557 QKX65556:QKX65557 QUT65556:QUT65557 REP65556:REP65557 ROL65556:ROL65557 RYH65556:RYH65557 SID65556:SID65557 SRZ65556:SRZ65557 TBV65556:TBV65557 TLR65556:TLR65557 TVN65556:TVN65557 UFJ65556:UFJ65557 UPF65556:UPF65557 UZB65556:UZB65557 VIX65556:VIX65557 VST65556:VST65557 WCP65556:WCP65557 WML65556:WML65557 WWH65556:WWH65557 S131092:S131093 JV131092:JV131093 TR131092:TR131093 ADN131092:ADN131093 ANJ131092:ANJ131093 AXF131092:AXF131093 BHB131092:BHB131093 BQX131092:BQX131093 CAT131092:CAT131093 CKP131092:CKP131093 CUL131092:CUL131093 DEH131092:DEH131093 DOD131092:DOD131093 DXZ131092:DXZ131093 EHV131092:EHV131093 ERR131092:ERR131093 FBN131092:FBN131093 FLJ131092:FLJ131093 FVF131092:FVF131093 GFB131092:GFB131093 GOX131092:GOX131093 GYT131092:GYT131093 HIP131092:HIP131093 HSL131092:HSL131093 ICH131092:ICH131093 IMD131092:IMD131093 IVZ131092:IVZ131093 JFV131092:JFV131093 JPR131092:JPR131093 JZN131092:JZN131093 KJJ131092:KJJ131093 KTF131092:KTF131093 LDB131092:LDB131093 LMX131092:LMX131093 LWT131092:LWT131093 MGP131092:MGP131093 MQL131092:MQL131093 NAH131092:NAH131093 NKD131092:NKD131093 NTZ131092:NTZ131093 ODV131092:ODV131093 ONR131092:ONR131093 OXN131092:OXN131093 PHJ131092:PHJ131093 PRF131092:PRF131093 QBB131092:QBB131093 QKX131092:QKX131093 QUT131092:QUT131093 REP131092:REP131093 ROL131092:ROL131093 RYH131092:RYH131093 SID131092:SID131093 SRZ131092:SRZ131093 TBV131092:TBV131093 TLR131092:TLR131093 TVN131092:TVN131093 UFJ131092:UFJ131093 UPF131092:UPF131093 UZB131092:UZB131093 VIX131092:VIX131093 VST131092:VST131093 WCP131092:WCP131093 WML131092:WML131093 WWH131092:WWH131093 S196628:S196629 JV196628:JV196629 TR196628:TR196629 ADN196628:ADN196629 ANJ196628:ANJ196629 AXF196628:AXF196629 BHB196628:BHB196629 BQX196628:BQX196629 CAT196628:CAT196629 CKP196628:CKP196629 CUL196628:CUL196629 DEH196628:DEH196629 DOD196628:DOD196629 DXZ196628:DXZ196629 EHV196628:EHV196629 ERR196628:ERR196629 FBN196628:FBN196629 FLJ196628:FLJ196629 FVF196628:FVF196629 GFB196628:GFB196629 GOX196628:GOX196629 GYT196628:GYT196629 HIP196628:HIP196629 HSL196628:HSL196629 ICH196628:ICH196629 IMD196628:IMD196629 IVZ196628:IVZ196629 JFV196628:JFV196629 JPR196628:JPR196629 JZN196628:JZN196629 KJJ196628:KJJ196629 KTF196628:KTF196629 LDB196628:LDB196629 LMX196628:LMX196629 LWT196628:LWT196629 MGP196628:MGP196629 MQL196628:MQL196629 NAH196628:NAH196629 NKD196628:NKD196629 NTZ196628:NTZ196629 ODV196628:ODV196629 ONR196628:ONR196629 OXN196628:OXN196629 PHJ196628:PHJ196629 PRF196628:PRF196629 QBB196628:QBB196629 QKX196628:QKX196629 QUT196628:QUT196629 REP196628:REP196629 ROL196628:ROL196629 RYH196628:RYH196629 SID196628:SID196629 SRZ196628:SRZ196629 TBV196628:TBV196629 TLR196628:TLR196629 TVN196628:TVN196629 UFJ196628:UFJ196629 UPF196628:UPF196629 UZB196628:UZB196629 VIX196628:VIX196629 VST196628:VST196629 WCP196628:WCP196629 WML196628:WML196629 WWH196628:WWH196629 S262164:S262165 JV262164:JV262165 TR262164:TR262165 ADN262164:ADN262165 ANJ262164:ANJ262165 AXF262164:AXF262165 BHB262164:BHB262165 BQX262164:BQX262165 CAT262164:CAT262165 CKP262164:CKP262165 CUL262164:CUL262165 DEH262164:DEH262165 DOD262164:DOD262165 DXZ262164:DXZ262165 EHV262164:EHV262165 ERR262164:ERR262165 FBN262164:FBN262165 FLJ262164:FLJ262165 FVF262164:FVF262165 GFB262164:GFB262165 GOX262164:GOX262165 GYT262164:GYT262165 HIP262164:HIP262165 HSL262164:HSL262165 ICH262164:ICH262165 IMD262164:IMD262165 IVZ262164:IVZ262165 JFV262164:JFV262165 JPR262164:JPR262165 JZN262164:JZN262165 KJJ262164:KJJ262165 KTF262164:KTF262165 LDB262164:LDB262165 LMX262164:LMX262165 LWT262164:LWT262165 MGP262164:MGP262165 MQL262164:MQL262165 NAH262164:NAH262165 NKD262164:NKD262165 NTZ262164:NTZ262165 ODV262164:ODV262165 ONR262164:ONR262165 OXN262164:OXN262165 PHJ262164:PHJ262165 PRF262164:PRF262165 QBB262164:QBB262165 QKX262164:QKX262165 QUT262164:QUT262165 REP262164:REP262165 ROL262164:ROL262165 RYH262164:RYH262165 SID262164:SID262165 SRZ262164:SRZ262165 TBV262164:TBV262165 TLR262164:TLR262165 TVN262164:TVN262165 UFJ262164:UFJ262165 UPF262164:UPF262165 UZB262164:UZB262165 VIX262164:VIX262165 VST262164:VST262165 WCP262164:WCP262165 WML262164:WML262165 WWH262164:WWH262165 S327700:S327701 JV327700:JV327701 TR327700:TR327701 ADN327700:ADN327701 ANJ327700:ANJ327701 AXF327700:AXF327701 BHB327700:BHB327701 BQX327700:BQX327701 CAT327700:CAT327701 CKP327700:CKP327701 CUL327700:CUL327701 DEH327700:DEH327701 DOD327700:DOD327701 DXZ327700:DXZ327701 EHV327700:EHV327701 ERR327700:ERR327701 FBN327700:FBN327701 FLJ327700:FLJ327701 FVF327700:FVF327701 GFB327700:GFB327701 GOX327700:GOX327701 GYT327700:GYT327701 HIP327700:HIP327701 HSL327700:HSL327701 ICH327700:ICH327701 IMD327700:IMD327701 IVZ327700:IVZ327701 JFV327700:JFV327701 JPR327700:JPR327701 JZN327700:JZN327701 KJJ327700:KJJ327701 KTF327700:KTF327701 LDB327700:LDB327701 LMX327700:LMX327701 LWT327700:LWT327701 MGP327700:MGP327701 MQL327700:MQL327701 NAH327700:NAH327701 NKD327700:NKD327701 NTZ327700:NTZ327701 ODV327700:ODV327701 ONR327700:ONR327701 OXN327700:OXN327701 PHJ327700:PHJ327701 PRF327700:PRF327701 QBB327700:QBB327701 QKX327700:QKX327701 QUT327700:QUT327701 REP327700:REP327701 ROL327700:ROL327701 RYH327700:RYH327701 SID327700:SID327701 SRZ327700:SRZ327701 TBV327700:TBV327701 TLR327700:TLR327701 TVN327700:TVN327701 UFJ327700:UFJ327701 UPF327700:UPF327701 UZB327700:UZB327701 VIX327700:VIX327701 VST327700:VST327701 WCP327700:WCP327701 WML327700:WML327701 WWH327700:WWH327701 S393236:S393237 JV393236:JV393237 TR393236:TR393237 ADN393236:ADN393237 ANJ393236:ANJ393237 AXF393236:AXF393237 BHB393236:BHB393237 BQX393236:BQX393237 CAT393236:CAT393237 CKP393236:CKP393237 CUL393236:CUL393237 DEH393236:DEH393237 DOD393236:DOD393237 DXZ393236:DXZ393237 EHV393236:EHV393237 ERR393236:ERR393237 FBN393236:FBN393237 FLJ393236:FLJ393237 FVF393236:FVF393237 GFB393236:GFB393237 GOX393236:GOX393237 GYT393236:GYT393237 HIP393236:HIP393237 HSL393236:HSL393237 ICH393236:ICH393237 IMD393236:IMD393237 IVZ393236:IVZ393237 JFV393236:JFV393237 JPR393236:JPR393237 JZN393236:JZN393237 KJJ393236:KJJ393237 KTF393236:KTF393237 LDB393236:LDB393237 LMX393236:LMX393237 LWT393236:LWT393237 MGP393236:MGP393237 MQL393236:MQL393237 NAH393236:NAH393237 NKD393236:NKD393237 NTZ393236:NTZ393237 ODV393236:ODV393237 ONR393236:ONR393237 OXN393236:OXN393237 PHJ393236:PHJ393237 PRF393236:PRF393237 QBB393236:QBB393237 QKX393236:QKX393237 QUT393236:QUT393237 REP393236:REP393237 ROL393236:ROL393237 RYH393236:RYH393237 SID393236:SID393237 SRZ393236:SRZ393237 TBV393236:TBV393237 TLR393236:TLR393237 TVN393236:TVN393237 UFJ393236:UFJ393237 UPF393236:UPF393237 UZB393236:UZB393237 VIX393236:VIX393237 VST393236:VST393237 WCP393236:WCP393237 WML393236:WML393237 WWH393236:WWH393237 S458772:S458773 JV458772:JV458773 TR458772:TR458773 ADN458772:ADN458773 ANJ458772:ANJ458773 AXF458772:AXF458773 BHB458772:BHB458773 BQX458772:BQX458773 CAT458772:CAT458773 CKP458772:CKP458773 CUL458772:CUL458773 DEH458772:DEH458773 DOD458772:DOD458773 DXZ458772:DXZ458773 EHV458772:EHV458773 ERR458772:ERR458773 FBN458772:FBN458773 FLJ458772:FLJ458773 FVF458772:FVF458773 GFB458772:GFB458773 GOX458772:GOX458773 GYT458772:GYT458773 HIP458772:HIP458773 HSL458772:HSL458773 ICH458772:ICH458773 IMD458772:IMD458773 IVZ458772:IVZ458773 JFV458772:JFV458773 JPR458772:JPR458773 JZN458772:JZN458773 KJJ458772:KJJ458773 KTF458772:KTF458773 LDB458772:LDB458773 LMX458772:LMX458773 LWT458772:LWT458773 MGP458772:MGP458773 MQL458772:MQL458773 NAH458772:NAH458773 NKD458772:NKD458773 NTZ458772:NTZ458773 ODV458772:ODV458773 ONR458772:ONR458773 OXN458772:OXN458773 PHJ458772:PHJ458773 PRF458772:PRF458773 QBB458772:QBB458773 QKX458772:QKX458773 QUT458772:QUT458773 REP458772:REP458773 ROL458772:ROL458773 RYH458772:RYH458773 SID458772:SID458773 SRZ458772:SRZ458773 TBV458772:TBV458773 TLR458772:TLR458773 TVN458772:TVN458773 UFJ458772:UFJ458773 UPF458772:UPF458773 UZB458772:UZB458773 VIX458772:VIX458773 VST458772:VST458773 WCP458772:WCP458773 WML458772:WML458773 WWH458772:WWH458773 S524308:S524309 JV524308:JV524309 TR524308:TR524309 ADN524308:ADN524309 ANJ524308:ANJ524309 AXF524308:AXF524309 BHB524308:BHB524309 BQX524308:BQX524309 CAT524308:CAT524309 CKP524308:CKP524309 CUL524308:CUL524309 DEH524308:DEH524309 DOD524308:DOD524309 DXZ524308:DXZ524309 EHV524308:EHV524309 ERR524308:ERR524309 FBN524308:FBN524309 FLJ524308:FLJ524309 FVF524308:FVF524309 GFB524308:GFB524309 GOX524308:GOX524309 GYT524308:GYT524309 HIP524308:HIP524309 HSL524308:HSL524309 ICH524308:ICH524309 IMD524308:IMD524309 IVZ524308:IVZ524309 JFV524308:JFV524309 JPR524308:JPR524309 JZN524308:JZN524309 KJJ524308:KJJ524309 KTF524308:KTF524309 LDB524308:LDB524309 LMX524308:LMX524309 LWT524308:LWT524309 MGP524308:MGP524309 MQL524308:MQL524309 NAH524308:NAH524309 NKD524308:NKD524309 NTZ524308:NTZ524309 ODV524308:ODV524309 ONR524308:ONR524309 OXN524308:OXN524309 PHJ524308:PHJ524309 PRF524308:PRF524309 QBB524308:QBB524309 QKX524308:QKX524309 QUT524308:QUT524309 REP524308:REP524309 ROL524308:ROL524309 RYH524308:RYH524309 SID524308:SID524309 SRZ524308:SRZ524309 TBV524308:TBV524309 TLR524308:TLR524309 TVN524308:TVN524309 UFJ524308:UFJ524309 UPF524308:UPF524309 UZB524308:UZB524309 VIX524308:VIX524309 VST524308:VST524309 WCP524308:WCP524309 WML524308:WML524309 WWH524308:WWH524309 S589844:S589845 JV589844:JV589845 TR589844:TR589845 ADN589844:ADN589845 ANJ589844:ANJ589845 AXF589844:AXF589845 BHB589844:BHB589845 BQX589844:BQX589845 CAT589844:CAT589845 CKP589844:CKP589845 CUL589844:CUL589845 DEH589844:DEH589845 DOD589844:DOD589845 DXZ589844:DXZ589845 EHV589844:EHV589845 ERR589844:ERR589845 FBN589844:FBN589845 FLJ589844:FLJ589845 FVF589844:FVF589845 GFB589844:GFB589845 GOX589844:GOX589845 GYT589844:GYT589845 HIP589844:HIP589845 HSL589844:HSL589845 ICH589844:ICH589845 IMD589844:IMD589845 IVZ589844:IVZ589845 JFV589844:JFV589845 JPR589844:JPR589845 JZN589844:JZN589845 KJJ589844:KJJ589845 KTF589844:KTF589845 LDB589844:LDB589845 LMX589844:LMX589845 LWT589844:LWT589845 MGP589844:MGP589845 MQL589844:MQL589845 NAH589844:NAH589845 NKD589844:NKD589845 NTZ589844:NTZ589845 ODV589844:ODV589845 ONR589844:ONR589845 OXN589844:OXN589845 PHJ589844:PHJ589845 PRF589844:PRF589845 QBB589844:QBB589845 QKX589844:QKX589845 QUT589844:QUT589845 REP589844:REP589845 ROL589844:ROL589845 RYH589844:RYH589845 SID589844:SID589845 SRZ589844:SRZ589845 TBV589844:TBV589845 TLR589844:TLR589845 TVN589844:TVN589845 UFJ589844:UFJ589845 UPF589844:UPF589845 UZB589844:UZB589845 VIX589844:VIX589845 VST589844:VST589845 WCP589844:WCP589845 WML589844:WML589845 WWH589844:WWH589845 S655380:S655381 JV655380:JV655381 TR655380:TR655381 ADN655380:ADN655381 ANJ655380:ANJ655381 AXF655380:AXF655381 BHB655380:BHB655381 BQX655380:BQX655381 CAT655380:CAT655381 CKP655380:CKP655381 CUL655380:CUL655381 DEH655380:DEH655381 DOD655380:DOD655381 DXZ655380:DXZ655381 EHV655380:EHV655381 ERR655380:ERR655381 FBN655380:FBN655381 FLJ655380:FLJ655381 FVF655380:FVF655381 GFB655380:GFB655381 GOX655380:GOX655381 GYT655380:GYT655381 HIP655380:HIP655381 HSL655380:HSL655381 ICH655380:ICH655381 IMD655380:IMD655381 IVZ655380:IVZ655381 JFV655380:JFV655381 JPR655380:JPR655381 JZN655380:JZN655381 KJJ655380:KJJ655381 KTF655380:KTF655381 LDB655380:LDB655381 LMX655380:LMX655381 LWT655380:LWT655381 MGP655380:MGP655381 MQL655380:MQL655381 NAH655380:NAH655381 NKD655380:NKD655381 NTZ655380:NTZ655381 ODV655380:ODV655381 ONR655380:ONR655381 OXN655380:OXN655381 PHJ655380:PHJ655381 PRF655380:PRF655381 QBB655380:QBB655381 QKX655380:QKX655381 QUT655380:QUT655381 REP655380:REP655381 ROL655380:ROL655381 RYH655380:RYH655381 SID655380:SID655381 SRZ655380:SRZ655381 TBV655380:TBV655381 TLR655380:TLR655381 TVN655380:TVN655381 UFJ655380:UFJ655381 UPF655380:UPF655381 UZB655380:UZB655381 VIX655380:VIX655381 VST655380:VST655381 WCP655380:WCP655381 WML655380:WML655381 WWH655380:WWH655381 S720916:S720917 JV720916:JV720917 TR720916:TR720917 ADN720916:ADN720917 ANJ720916:ANJ720917 AXF720916:AXF720917 BHB720916:BHB720917 BQX720916:BQX720917 CAT720916:CAT720917 CKP720916:CKP720917 CUL720916:CUL720917 DEH720916:DEH720917 DOD720916:DOD720917 DXZ720916:DXZ720917 EHV720916:EHV720917 ERR720916:ERR720917 FBN720916:FBN720917 FLJ720916:FLJ720917 FVF720916:FVF720917 GFB720916:GFB720917 GOX720916:GOX720917 GYT720916:GYT720917 HIP720916:HIP720917 HSL720916:HSL720917 ICH720916:ICH720917 IMD720916:IMD720917 IVZ720916:IVZ720917 JFV720916:JFV720917 JPR720916:JPR720917 JZN720916:JZN720917 KJJ720916:KJJ720917 KTF720916:KTF720917 LDB720916:LDB720917 LMX720916:LMX720917 LWT720916:LWT720917 MGP720916:MGP720917 MQL720916:MQL720917 NAH720916:NAH720917 NKD720916:NKD720917 NTZ720916:NTZ720917 ODV720916:ODV720917 ONR720916:ONR720917 OXN720916:OXN720917 PHJ720916:PHJ720917 PRF720916:PRF720917 QBB720916:QBB720917 QKX720916:QKX720917 QUT720916:QUT720917 REP720916:REP720917 ROL720916:ROL720917 RYH720916:RYH720917 SID720916:SID720917 SRZ720916:SRZ720917 TBV720916:TBV720917 TLR720916:TLR720917 TVN720916:TVN720917 UFJ720916:UFJ720917 UPF720916:UPF720917 UZB720916:UZB720917 VIX720916:VIX720917 VST720916:VST720917 WCP720916:WCP720917 WML720916:WML720917 WWH720916:WWH720917 S786452:S786453 JV786452:JV786453 TR786452:TR786453 ADN786452:ADN786453 ANJ786452:ANJ786453 AXF786452:AXF786453 BHB786452:BHB786453 BQX786452:BQX786453 CAT786452:CAT786453 CKP786452:CKP786453 CUL786452:CUL786453 DEH786452:DEH786453 DOD786452:DOD786453 DXZ786452:DXZ786453 EHV786452:EHV786453 ERR786452:ERR786453 FBN786452:FBN786453 FLJ786452:FLJ786453 FVF786452:FVF786453 GFB786452:GFB786453 GOX786452:GOX786453 GYT786452:GYT786453 HIP786452:HIP786453 HSL786452:HSL786453 ICH786452:ICH786453 IMD786452:IMD786453 IVZ786452:IVZ786453 JFV786452:JFV786453 JPR786452:JPR786453 JZN786452:JZN786453 KJJ786452:KJJ786453 KTF786452:KTF786453 LDB786452:LDB786453 LMX786452:LMX786453 LWT786452:LWT786453 MGP786452:MGP786453 MQL786452:MQL786453 NAH786452:NAH786453 NKD786452:NKD786453 NTZ786452:NTZ786453 ODV786452:ODV786453 ONR786452:ONR786453 OXN786452:OXN786453 PHJ786452:PHJ786453 PRF786452:PRF786453 QBB786452:QBB786453 QKX786452:QKX786453 QUT786452:QUT786453 REP786452:REP786453 ROL786452:ROL786453 RYH786452:RYH786453 SID786452:SID786453 SRZ786452:SRZ786453 TBV786452:TBV786453 TLR786452:TLR786453 TVN786452:TVN786453 UFJ786452:UFJ786453 UPF786452:UPF786453 UZB786452:UZB786453 VIX786452:VIX786453 VST786452:VST786453 WCP786452:WCP786453 WML786452:WML786453 WWH786452:WWH786453 S851988:S851989 JV851988:JV851989 TR851988:TR851989 ADN851988:ADN851989 ANJ851988:ANJ851989 AXF851988:AXF851989 BHB851988:BHB851989 BQX851988:BQX851989 CAT851988:CAT851989 CKP851988:CKP851989 CUL851988:CUL851989 DEH851988:DEH851989 DOD851988:DOD851989 DXZ851988:DXZ851989 EHV851988:EHV851989 ERR851988:ERR851989 FBN851988:FBN851989 FLJ851988:FLJ851989 FVF851988:FVF851989 GFB851988:GFB851989 GOX851988:GOX851989 GYT851988:GYT851989 HIP851988:HIP851989 HSL851988:HSL851989 ICH851988:ICH851989 IMD851988:IMD851989 IVZ851988:IVZ851989 JFV851988:JFV851989 JPR851988:JPR851989 JZN851988:JZN851989 KJJ851988:KJJ851989 KTF851988:KTF851989 LDB851988:LDB851989 LMX851988:LMX851989 LWT851988:LWT851989 MGP851988:MGP851989 MQL851988:MQL851989 NAH851988:NAH851989 NKD851988:NKD851989 NTZ851988:NTZ851989 ODV851988:ODV851989 ONR851988:ONR851989 OXN851988:OXN851989 PHJ851988:PHJ851989 PRF851988:PRF851989 QBB851988:QBB851989 QKX851988:QKX851989 QUT851988:QUT851989 REP851988:REP851989 ROL851988:ROL851989 RYH851988:RYH851989 SID851988:SID851989 SRZ851988:SRZ851989 TBV851988:TBV851989 TLR851988:TLR851989 TVN851988:TVN851989 UFJ851988:UFJ851989 UPF851988:UPF851989 UZB851988:UZB851989 VIX851988:VIX851989 VST851988:VST851989 WCP851988:WCP851989 WML851988:WML851989 WWH851988:WWH851989 S917524:S917525 JV917524:JV917525 TR917524:TR917525 ADN917524:ADN917525 ANJ917524:ANJ917525 AXF917524:AXF917525 BHB917524:BHB917525 BQX917524:BQX917525 CAT917524:CAT917525 CKP917524:CKP917525 CUL917524:CUL917525 DEH917524:DEH917525 DOD917524:DOD917525 DXZ917524:DXZ917525 EHV917524:EHV917525 ERR917524:ERR917525 FBN917524:FBN917525 FLJ917524:FLJ917525 FVF917524:FVF917525 GFB917524:GFB917525 GOX917524:GOX917525 GYT917524:GYT917525 HIP917524:HIP917525 HSL917524:HSL917525 ICH917524:ICH917525 IMD917524:IMD917525 IVZ917524:IVZ917525 JFV917524:JFV917525 JPR917524:JPR917525 JZN917524:JZN917525 KJJ917524:KJJ917525 KTF917524:KTF917525 LDB917524:LDB917525 LMX917524:LMX917525 LWT917524:LWT917525 MGP917524:MGP917525 MQL917524:MQL917525 NAH917524:NAH917525 NKD917524:NKD917525 NTZ917524:NTZ917525 ODV917524:ODV917525 ONR917524:ONR917525 OXN917524:OXN917525 PHJ917524:PHJ917525 PRF917524:PRF917525 QBB917524:QBB917525 QKX917524:QKX917525 QUT917524:QUT917525 REP917524:REP917525 ROL917524:ROL917525 RYH917524:RYH917525 SID917524:SID917525 SRZ917524:SRZ917525 TBV917524:TBV917525 TLR917524:TLR917525 TVN917524:TVN917525 UFJ917524:UFJ917525 UPF917524:UPF917525 UZB917524:UZB917525 VIX917524:VIX917525 VST917524:VST917525 WCP917524:WCP917525 WML917524:WML917525 WWH917524:WWH917525 S983060:S983061 JV983060:JV983061 TR983060:TR983061 ADN983060:ADN983061 ANJ983060:ANJ983061 AXF983060:AXF983061 BHB983060:BHB983061 BQX983060:BQX983061 CAT983060:CAT983061 CKP983060:CKP983061 CUL983060:CUL983061 DEH983060:DEH983061 DOD983060:DOD983061 DXZ983060:DXZ983061 EHV983060:EHV983061 ERR983060:ERR983061 FBN983060:FBN983061 FLJ983060:FLJ983061 FVF983060:FVF983061 GFB983060:GFB983061 GOX983060:GOX983061 GYT983060:GYT983061 HIP983060:HIP983061 HSL983060:HSL983061 ICH983060:ICH983061 IMD983060:IMD983061 IVZ983060:IVZ983061 JFV983060:JFV983061 JPR983060:JPR983061 JZN983060:JZN983061 KJJ983060:KJJ983061 KTF983060:KTF983061 LDB983060:LDB983061 LMX983060:LMX983061 LWT983060:LWT983061 MGP983060:MGP983061 MQL983060:MQL983061 NAH983060:NAH983061 NKD983060:NKD983061 NTZ983060:NTZ983061 ODV983060:ODV983061 ONR983060:ONR983061 OXN983060:OXN983061 PHJ983060:PHJ983061 PRF983060:PRF983061 QBB983060:QBB983061 QKX983060:QKX983061 QUT983060:QUT983061 REP983060:REP983061 ROL983060:ROL983061 RYH983060:RYH983061 SID983060:SID983061 SRZ983060:SRZ983061 TBV983060:TBV983061 TLR983060:TLR983061 TVN983060:TVN983061 UFJ983060:UFJ983061 UPF983060:UPF983061 UZB983060:UZB983061 VIX983060:VIX983061 VST983060:VST983061 WCP983060:WCP983061 WML983060:WML983061 WWH983060:WWH983061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WWJ983060 U131092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196628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262164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327700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393236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458772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524308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589844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655380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720916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786452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U851988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917524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U983060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U24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WH24:WWH25 S24:S25 JV24:JV25 TR24:TR25 ADN24:ADN25 ANJ24:ANJ25 AXF24:AXF25 BHB24:BHB25 BQX24:BQX25 CAT24:CAT25 CKP24:CKP25 CUL24:CUL25 DEH24:DEH25 DOD24:DOD25 DXZ24:DXZ25 EHV24:EHV25 ERR24:ERR25 FBN24:FBN25 FLJ24:FLJ25 FVF24:FVF25 GFB24:GFB25 GOX24:GOX25 GYT24:GYT25 HIP24:HIP25 HSL24:HSL25 ICH24:ICH25 IMD24:IMD25 IVZ24:IVZ25 JFV24:JFV25 JPR24:JPR25 JZN24:JZN25 KJJ24:KJJ25 KTF24:KTF25 LDB24:LDB25 LMX24:LMX25 LWT24:LWT25 MGP24:MGP25 MQL24:MQL25 NAH24:NAH25 NKD24:NKD25 NTZ24:NTZ25 ODV24:ODV25 ONR24:ONR25 OXN24:OXN25 PHJ24:PHJ25 PRF24:PRF25 QBB24:QBB25 QKX24:QKX25 QUT24:QUT25 REP24:REP25 ROL24:ROL25 RYH24:RYH25 SID24:SID25 SRZ24:SRZ25 TBV24:TBV25 TLR24:TLR25 TVN24:TVN25 UFJ24:UFJ25 UPF24:UPF25 UZB24:UZB25 VIX24:VIX25 VST24:VST25 WCP24:WCP25 WML24:WML25 U65556 Z65556:Z65557 Z131092:Z131093 Z196628:Z196629 Z262164:Z262165 Z327700:Z327701 Z393236:Z393237 Z458772:Z458773 Z524308:Z524309 Z589844:Z589845 Z655380:Z655381 Z720916:Z720917 Z786452:Z786453 Z851988:Z851989 Z917524:Z917525 Z983060:Z983061 AB131092 AB196628 AB262164 AB327700 AB393236 AB458772 AB524308 AB589844 AB655380 AB720916 AB786452 AB851988 AB917524 AB983060 AB65556 AB24 Z24:Z25"/>
    <dataValidation type="list" allowBlank="1" showInputMessage="1" showErrorMessage="1" errorTitle="Ошибка" error="Выберите значение из списка" prompt="Выберите значение из списка" sqref="O23:AC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9" t="s">
        <v>470</v>
      </c>
      <c r="G2" s="1280"/>
      <c r="H2" s="1281"/>
      <c r="I2" s="407"/>
    </row>
    <row r="3" spans="1:20" ht="3" customHeight="1"/>
    <row r="4" spans="1:20" s="182" customFormat="1" ht="11.25">
      <c r="A4" s="206"/>
      <c r="B4" s="206"/>
      <c r="C4" s="206"/>
      <c r="D4" s="206"/>
      <c r="F4" s="1240" t="s">
        <v>445</v>
      </c>
      <c r="G4" s="1240"/>
      <c r="H4" s="1240"/>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08.05.2020</v>
      </c>
      <c r="I7" s="188" t="s">
        <v>472</v>
      </c>
      <c r="J7" s="312"/>
      <c r="K7" s="206"/>
      <c r="L7" s="206"/>
      <c r="M7" s="206"/>
      <c r="N7" s="206"/>
      <c r="O7" s="206"/>
      <c r="P7" s="206"/>
      <c r="Q7" s="206"/>
      <c r="R7" s="206"/>
      <c r="S7" s="206"/>
      <c r="T7" s="206"/>
    </row>
    <row r="8" spans="1:20" s="182" customFormat="1" ht="45">
      <c r="A8" s="1283">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83"/>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83"/>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83"/>
      <c r="B11" s="1283">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3"/>
      <c r="B12" s="1283"/>
      <c r="C12" s="1283">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83"/>
      <c r="B13" s="1283"/>
      <c r="C13" s="1283"/>
      <c r="D13" s="321">
        <v>1</v>
      </c>
      <c r="F13" s="313" t="e">
        <f ca="1">"4."&amp;mergeValue(A13) &amp;"."&amp;mergeValue(B13)&amp;"."&amp;mergeValue(C13)&amp;"."&amp;mergeValue(D13)</f>
        <v>#NAME?</v>
      </c>
      <c r="G13" s="392" t="s">
        <v>477</v>
      </c>
      <c r="H13" s="297"/>
      <c r="I13" s="1284" t="s">
        <v>569</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75">
      <c r="A15" s="1283"/>
      <c r="B15" s="1283"/>
      <c r="C15" s="321"/>
      <c r="D15" s="321"/>
      <c r="F15" s="393"/>
      <c r="G15" s="187" t="s">
        <v>401</v>
      </c>
      <c r="H15" s="394"/>
      <c r="I15" s="395"/>
      <c r="J15" s="312"/>
      <c r="K15" s="206"/>
      <c r="L15" s="206"/>
      <c r="M15" s="206"/>
      <c r="N15" s="206"/>
      <c r="O15" s="206"/>
      <c r="P15" s="206"/>
      <c r="Q15" s="206"/>
      <c r="R15" s="206"/>
      <c r="S15" s="206"/>
      <c r="T15" s="206"/>
    </row>
    <row r="16" spans="1:20" s="182" customFormat="1" ht="18.75">
      <c r="A16" s="128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8" t="s">
        <v>571</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00" t="s">
        <v>735</v>
      </c>
      <c r="M5" s="1300"/>
      <c r="N5" s="1300"/>
      <c r="O5" s="1300"/>
      <c r="P5" s="1300"/>
      <c r="Q5" s="1300"/>
      <c r="R5" s="1300"/>
      <c r="S5" s="1300"/>
      <c r="T5" s="1300"/>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3"/>
      <c r="B7" s="1123"/>
      <c r="C7" s="1123"/>
      <c r="D7" s="1123"/>
      <c r="E7" s="1123"/>
      <c r="F7" s="1123"/>
      <c r="G7" s="1123"/>
      <c r="H7" s="1123"/>
      <c r="L7" s="1173"/>
      <c r="M7" s="1046"/>
      <c r="O7" s="1306"/>
      <c r="P7" s="1306"/>
      <c r="Q7" s="1306"/>
      <c r="R7" s="1306"/>
      <c r="S7" s="1306"/>
      <c r="T7" s="1306"/>
      <c r="U7" s="780"/>
      <c r="V7" s="780"/>
      <c r="X7" s="1123"/>
      <c r="Y7" s="1123"/>
      <c r="Z7" s="1123"/>
      <c r="AA7" s="1123"/>
      <c r="AB7" s="1123"/>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7"/>
      <c r="O8" s="1307" t="str">
        <f>IF(datePr_ch="",IF(datePr="","",datePr),datePr_ch)</f>
        <v>29.04.2020</v>
      </c>
      <c r="P8" s="1307"/>
      <c r="Q8" s="1307"/>
      <c r="R8" s="1307"/>
      <c r="S8" s="1307"/>
      <c r="T8" s="1307"/>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7"/>
      <c r="O9" s="1307" t="str">
        <f>IF(numberPr_ch="",IF(numberPr="","",numberPr),numberPr_ch)</f>
        <v>Вх.N 2955, 2957, 3071, 3072</v>
      </c>
      <c r="P9" s="1307"/>
      <c r="Q9" s="1307"/>
      <c r="R9" s="1307"/>
      <c r="S9" s="1307"/>
      <c r="T9" s="1307"/>
      <c r="U9" s="635"/>
      <c r="V9" s="456"/>
      <c r="AC9" s="475"/>
      <c r="AD9" s="475"/>
      <c r="AE9" s="475"/>
      <c r="AF9" s="475"/>
      <c r="AG9" s="475"/>
    </row>
    <row r="10" spans="1:33" s="746" customFormat="1" ht="5.25" hidden="1">
      <c r="A10" s="1123"/>
      <c r="B10" s="1123"/>
      <c r="C10" s="1123"/>
      <c r="D10" s="1123"/>
      <c r="E10" s="1123"/>
      <c r="F10" s="1123"/>
      <c r="G10" s="1123"/>
      <c r="H10" s="1123"/>
      <c r="L10" s="1173"/>
      <c r="M10" s="1046"/>
      <c r="O10" s="1306"/>
      <c r="P10" s="1306"/>
      <c r="Q10" s="1306"/>
      <c r="R10" s="1306"/>
      <c r="S10" s="1306"/>
      <c r="T10" s="1306"/>
      <c r="U10" s="780"/>
      <c r="V10" s="780"/>
      <c r="X10" s="1123"/>
      <c r="Y10" s="1123"/>
      <c r="Z10" s="1123"/>
      <c r="AA10" s="1123"/>
      <c r="AB10" s="1123"/>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7"/>
      <c r="P12" s="1327"/>
      <c r="Q12" s="1327"/>
      <c r="R12" s="1327"/>
      <c r="S12" s="1327"/>
      <c r="T12" s="1327"/>
      <c r="U12" s="1327"/>
      <c r="V12" s="1327"/>
      <c r="W12" s="1327"/>
      <c r="X12" s="1327"/>
      <c r="Y12" s="1327"/>
      <c r="Z12" s="1327"/>
    </row>
    <row r="13" spans="1:33" ht="14.25" customHeight="1">
      <c r="J13" s="451"/>
      <c r="K13" s="451"/>
      <c r="L13" s="1314" t="s">
        <v>445</v>
      </c>
      <c r="M13" s="1314"/>
      <c r="N13" s="1314"/>
      <c r="O13" s="1314"/>
      <c r="P13" s="1314"/>
      <c r="Q13" s="1314"/>
      <c r="R13" s="1314"/>
      <c r="S13" s="1314"/>
      <c r="T13" s="1314"/>
      <c r="U13" s="1314"/>
      <c r="V13" s="1314"/>
      <c r="W13" s="1314"/>
      <c r="X13" s="1314"/>
      <c r="Y13" s="1314"/>
      <c r="Z13" s="1314"/>
      <c r="AA13" s="1314"/>
      <c r="AB13" s="1240" t="s">
        <v>446</v>
      </c>
    </row>
    <row r="14" spans="1:33" ht="14.25" customHeight="1">
      <c r="J14" s="451"/>
      <c r="K14" s="451"/>
      <c r="L14" s="1314" t="s">
        <v>91</v>
      </c>
      <c r="M14" s="1314" t="s">
        <v>602</v>
      </c>
      <c r="N14" s="547"/>
      <c r="O14" s="1240" t="s">
        <v>604</v>
      </c>
      <c r="P14" s="1240"/>
      <c r="Q14" s="1240"/>
      <c r="R14" s="1240"/>
      <c r="S14" s="1240"/>
      <c r="T14" s="1240"/>
      <c r="U14" s="1240"/>
      <c r="V14" s="1240"/>
      <c r="W14" s="1240"/>
      <c r="X14" s="1240"/>
      <c r="Y14" s="1240"/>
      <c r="Z14" s="1314" t="s">
        <v>339</v>
      </c>
      <c r="AA14" s="1326" t="s">
        <v>274</v>
      </c>
      <c r="AB14" s="1240"/>
    </row>
    <row r="15" spans="1:33" s="493" customFormat="1" ht="14.25" customHeight="1">
      <c r="A15" s="554"/>
      <c r="B15" s="554"/>
      <c r="C15" s="554"/>
      <c r="D15" s="554"/>
      <c r="E15" s="554"/>
      <c r="F15" s="554"/>
      <c r="G15" s="560"/>
      <c r="H15" s="560"/>
      <c r="I15" s="501"/>
      <c r="J15" s="499"/>
      <c r="K15" s="499"/>
      <c r="L15" s="1314"/>
      <c r="M15" s="1314"/>
      <c r="N15" s="547"/>
      <c r="O15" s="1338" t="s">
        <v>617</v>
      </c>
      <c r="P15" s="1338" t="s">
        <v>589</v>
      </c>
      <c r="Q15" s="1338" t="s">
        <v>590</v>
      </c>
      <c r="R15" s="1338" t="s">
        <v>270</v>
      </c>
      <c r="S15" s="1338"/>
      <c r="T15" s="1338" t="s">
        <v>270</v>
      </c>
      <c r="U15" s="1338"/>
      <c r="V15" s="621"/>
      <c r="W15" s="1337" t="s">
        <v>615</v>
      </c>
      <c r="X15" s="1337"/>
      <c r="Y15" s="1337"/>
      <c r="Z15" s="1314"/>
      <c r="AA15" s="1326"/>
      <c r="AB15" s="1240"/>
      <c r="AC15" s="554"/>
      <c r="AD15" s="554"/>
      <c r="AE15" s="554"/>
      <c r="AF15" s="554"/>
      <c r="AG15" s="554"/>
    </row>
    <row r="16" spans="1:33" ht="56.25" customHeight="1">
      <c r="J16" s="451"/>
      <c r="K16" s="451"/>
      <c r="L16" s="1314"/>
      <c r="M16" s="1314"/>
      <c r="N16" s="547"/>
      <c r="O16" s="1338"/>
      <c r="P16" s="1338"/>
      <c r="Q16" s="1338"/>
      <c r="R16" s="505" t="s">
        <v>591</v>
      </c>
      <c r="S16" s="505" t="s">
        <v>592</v>
      </c>
      <c r="T16" s="505" t="s">
        <v>593</v>
      </c>
      <c r="U16" s="505" t="s">
        <v>594</v>
      </c>
      <c r="V16" s="505"/>
      <c r="W16" s="506" t="s">
        <v>273</v>
      </c>
      <c r="X16" s="1334" t="s">
        <v>272</v>
      </c>
      <c r="Y16" s="1334"/>
      <c r="Z16" s="1314"/>
      <c r="AA16" s="1326"/>
      <c r="AB16" s="1240"/>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2">
        <f ca="1">OFFSET(X17,0,-1)+1</f>
        <v>11</v>
      </c>
      <c r="Y17" s="1302"/>
      <c r="Z17" s="457">
        <f ca="1">OFFSET(Z17,0,-2)+1</f>
        <v>12</v>
      </c>
      <c r="AB17" s="457">
        <f ca="1">OFFSET(AB17,0,-2)+1</f>
        <v>13</v>
      </c>
    </row>
    <row r="18" spans="1:33" ht="22.5">
      <c r="A18" s="1285">
        <v>1</v>
      </c>
      <c r="B18" s="1000"/>
      <c r="C18" s="1000"/>
      <c r="D18" s="1000"/>
      <c r="E18" s="1001"/>
      <c r="F18" s="1002"/>
      <c r="G18" s="1000"/>
      <c r="H18" s="1000"/>
      <c r="I18" s="988"/>
      <c r="J18" s="993"/>
      <c r="K18" s="993"/>
      <c r="L18" s="562" t="e">
        <f ca="1">mergeValue(A18)</f>
        <v>#NAME?</v>
      </c>
      <c r="M18" s="610" t="s">
        <v>19</v>
      </c>
      <c r="N18" s="549"/>
      <c r="O18" s="1328"/>
      <c r="P18" s="1328"/>
      <c r="Q18" s="1328"/>
      <c r="R18" s="1328"/>
      <c r="S18" s="1328"/>
      <c r="T18" s="1328"/>
      <c r="U18" s="1328"/>
      <c r="V18" s="1328"/>
      <c r="W18" s="1328"/>
      <c r="X18" s="1328"/>
      <c r="Y18" s="1328"/>
      <c r="Z18" s="1328"/>
      <c r="AA18" s="1328"/>
      <c r="AB18" s="599" t="s">
        <v>718</v>
      </c>
    </row>
    <row r="19" spans="1:33" ht="22.5">
      <c r="A19" s="1285"/>
      <c r="B19" s="1285">
        <v>1</v>
      </c>
      <c r="C19" s="1000"/>
      <c r="D19" s="1000"/>
      <c r="E19" s="1002"/>
      <c r="F19" s="1002"/>
      <c r="G19" s="1000"/>
      <c r="H19" s="1000"/>
      <c r="I19" s="995"/>
      <c r="J19" s="990"/>
      <c r="K19" s="989"/>
      <c r="L19" s="562" t="e">
        <f ca="1">mergeValue(A19) &amp;"."&amp; mergeValue(B19)</f>
        <v>#NAME?</v>
      </c>
      <c r="M19" s="516" t="s">
        <v>15</v>
      </c>
      <c r="N19" s="549"/>
      <c r="O19" s="1328"/>
      <c r="P19" s="1328"/>
      <c r="Q19" s="1328"/>
      <c r="R19" s="1328"/>
      <c r="S19" s="1328"/>
      <c r="T19" s="1328"/>
      <c r="U19" s="1328"/>
      <c r="V19" s="1328"/>
      <c r="W19" s="1328"/>
      <c r="X19" s="1328"/>
      <c r="Y19" s="1328"/>
      <c r="Z19" s="1328"/>
      <c r="AA19" s="1328"/>
      <c r="AB19" s="599" t="s">
        <v>459</v>
      </c>
    </row>
    <row r="20" spans="1:33" ht="22.5">
      <c r="A20" s="1285"/>
      <c r="B20" s="1285"/>
      <c r="C20" s="1285">
        <v>1</v>
      </c>
      <c r="D20" s="1000"/>
      <c r="E20" s="1002"/>
      <c r="F20" s="1002"/>
      <c r="G20" s="1000"/>
      <c r="H20" s="1000"/>
      <c r="I20" s="995"/>
      <c r="J20" s="990"/>
      <c r="K20" s="989"/>
      <c r="L20" s="562" t="e">
        <f ca="1">mergeValue(A20) &amp;"."&amp; mergeValue(B20)&amp;"."&amp; mergeValue(C20)</f>
        <v>#NAME?</v>
      </c>
      <c r="M20" s="517" t="s">
        <v>7</v>
      </c>
      <c r="N20" s="549"/>
      <c r="O20" s="1328"/>
      <c r="P20" s="1328"/>
      <c r="Q20" s="1328"/>
      <c r="R20" s="1328"/>
      <c r="S20" s="1328"/>
      <c r="T20" s="1328"/>
      <c r="U20" s="1328"/>
      <c r="V20" s="1328"/>
      <c r="W20" s="1328"/>
      <c r="X20" s="1328"/>
      <c r="Y20" s="1328"/>
      <c r="Z20" s="1328"/>
      <c r="AA20" s="1328"/>
      <c r="AB20" s="599" t="s">
        <v>600</v>
      </c>
    </row>
    <row r="21" spans="1:33" ht="22.5">
      <c r="A21" s="1285"/>
      <c r="B21" s="1285"/>
      <c r="C21" s="1285"/>
      <c r="D21" s="1285">
        <v>1</v>
      </c>
      <c r="E21" s="1002"/>
      <c r="F21" s="1002"/>
      <c r="G21" s="1000"/>
      <c r="H21" s="1000"/>
      <c r="I21" s="995"/>
      <c r="J21" s="990"/>
      <c r="K21" s="989"/>
      <c r="L21" s="562" t="e">
        <f ca="1">mergeValue(A21) &amp;"."&amp; mergeValue(B21)&amp;"."&amp; mergeValue(C21)&amp;"."&amp; mergeValue(D21)</f>
        <v>#NAME?</v>
      </c>
      <c r="M21" s="518" t="s">
        <v>21</v>
      </c>
      <c r="N21" s="549"/>
      <c r="O21" s="1328"/>
      <c r="P21" s="1328"/>
      <c r="Q21" s="1328"/>
      <c r="R21" s="1328"/>
      <c r="S21" s="1328"/>
      <c r="T21" s="1328"/>
      <c r="U21" s="1328"/>
      <c r="V21" s="1328"/>
      <c r="W21" s="1328"/>
      <c r="X21" s="1328"/>
      <c r="Y21" s="1328"/>
      <c r="Z21" s="1328"/>
      <c r="AA21" s="1328"/>
      <c r="AB21" s="599" t="s">
        <v>601</v>
      </c>
    </row>
    <row r="22" spans="1:33" hidden="1">
      <c r="A22" s="1285"/>
      <c r="B22" s="1285"/>
      <c r="C22" s="1285"/>
      <c r="D22" s="1285"/>
      <c r="E22" s="1285">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85"/>
      <c r="B23" s="1285"/>
      <c r="C23" s="1285"/>
      <c r="D23" s="1285"/>
      <c r="E23" s="1285"/>
      <c r="F23" s="1285">
        <v>1</v>
      </c>
      <c r="G23" s="1000"/>
      <c r="H23" s="1000"/>
      <c r="I23" s="1335"/>
      <c r="J23" s="990"/>
      <c r="K23" s="989"/>
      <c r="L23" s="562" t="e">
        <f ca="1">mergeValue(A23) &amp;"."&amp; mergeValue(B23)&amp;"."&amp; mergeValue(C23)&amp;"."&amp; mergeValue(D23)&amp;"."&amp; mergeValue(F23)</f>
        <v>#NAME?</v>
      </c>
      <c r="M23" s="525" t="s">
        <v>9</v>
      </c>
      <c r="N23" s="550"/>
      <c r="O23" s="1288"/>
      <c r="P23" s="1289"/>
      <c r="Q23" s="1289"/>
      <c r="R23" s="1289"/>
      <c r="S23" s="1289"/>
      <c r="T23" s="1289"/>
      <c r="U23" s="1289"/>
      <c r="V23" s="1289"/>
      <c r="W23" s="1289"/>
      <c r="X23" s="1289"/>
      <c r="Y23" s="1289"/>
      <c r="Z23" s="1289"/>
      <c r="AA23" s="1290"/>
      <c r="AB23" s="599" t="s">
        <v>720</v>
      </c>
      <c r="AD23" s="474" t="e">
        <f ca="1">strCheckUnique(AE23:AE28)</f>
        <v>#NAME?</v>
      </c>
      <c r="AF23" s="474"/>
    </row>
    <row r="24" spans="1:33" ht="56.25">
      <c r="A24" s="1285"/>
      <c r="B24" s="1285"/>
      <c r="C24" s="1285"/>
      <c r="D24" s="1285"/>
      <c r="E24" s="1285"/>
      <c r="F24" s="1285"/>
      <c r="G24" s="1285">
        <v>1</v>
      </c>
      <c r="H24" s="1000"/>
      <c r="I24" s="1335"/>
      <c r="J24" s="1336"/>
      <c r="K24" s="996"/>
      <c r="L24" s="562" t="e">
        <f ca="1">mergeValue(A24) &amp;"."&amp; mergeValue(B24)&amp;"."&amp; mergeValue(C24)&amp;"."&amp; mergeValue(D24)&amp;"."&amp; mergeValue(F24)&amp;"."&amp; mergeValue(G24)</f>
        <v>#NAME?</v>
      </c>
      <c r="M24" s="1090" t="s">
        <v>613</v>
      </c>
      <c r="N24" s="615"/>
      <c r="O24" s="532"/>
      <c r="P24" s="532"/>
      <c r="Q24" s="532"/>
      <c r="R24" s="463"/>
      <c r="S24" s="1041"/>
      <c r="T24" s="463"/>
      <c r="U24" s="1041"/>
      <c r="V24" s="553" t="str">
        <f>W24 &amp; "-" &amp; Y24</f>
        <v>-</v>
      </c>
      <c r="W24" s="1291"/>
      <c r="X24" s="1293" t="s">
        <v>83</v>
      </c>
      <c r="Y24" s="1291"/>
      <c r="Z24" s="1293" t="s">
        <v>84</v>
      </c>
      <c r="AA24" s="507"/>
      <c r="AB24" s="599" t="s">
        <v>738</v>
      </c>
      <c r="AC24" s="470" t="e">
        <f ca="1">strCheckDate(O24:AA24)</f>
        <v>#NAME?</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85"/>
      <c r="B25" s="1285"/>
      <c r="C25" s="1285"/>
      <c r="D25" s="1285"/>
      <c r="E25" s="1285"/>
      <c r="F25" s="1285"/>
      <c r="G25" s="1285"/>
      <c r="H25" s="1000">
        <v>1</v>
      </c>
      <c r="I25" s="1335"/>
      <c r="J25" s="1336"/>
      <c r="K25" s="996"/>
      <c r="L25" s="562" t="e">
        <f ca="1">mergeValue(A25) &amp;"."&amp; mergeValue(B25)&amp;"."&amp; mergeValue(C25)&amp;"."&amp; mergeValue(D25)&amp;"."&amp; mergeValue(F25)&amp;"."&amp; mergeValue(G25)&amp;"."&amp; mergeValue(H25)</f>
        <v>#NAME?</v>
      </c>
      <c r="M25" s="1018"/>
      <c r="N25" s="464"/>
      <c r="O25" s="532"/>
      <c r="P25" s="532"/>
      <c r="Q25" s="532"/>
      <c r="R25" s="463"/>
      <c r="S25" s="1041"/>
      <c r="T25" s="463"/>
      <c r="U25" s="1041"/>
      <c r="V25" s="553" t="str">
        <f>W25 &amp; "-" &amp; Y25</f>
        <v>-</v>
      </c>
      <c r="W25" s="1291"/>
      <c r="X25" s="1293"/>
      <c r="Y25" s="1291"/>
      <c r="Z25" s="1293"/>
      <c r="AA25" s="637"/>
      <c r="AB25" s="1303" t="s">
        <v>739</v>
      </c>
      <c r="AC25" s="470" t="e">
        <f ca="1">strCheckDate(O25:AA25)</f>
        <v>#NAME?</v>
      </c>
      <c r="AF25" s="474"/>
    </row>
    <row r="26" spans="1:33" hidden="1">
      <c r="A26" s="1285"/>
      <c r="B26" s="1285"/>
      <c r="C26" s="1285"/>
      <c r="D26" s="1285"/>
      <c r="E26" s="1285"/>
      <c r="F26" s="1285"/>
      <c r="G26" s="1285"/>
      <c r="H26" s="1000"/>
      <c r="I26" s="1335"/>
      <c r="J26" s="1336"/>
      <c r="K26" s="996"/>
      <c r="L26" s="569"/>
      <c r="M26" s="615"/>
      <c r="N26" s="615"/>
      <c r="O26" s="532"/>
      <c r="P26" s="463"/>
      <c r="Q26" s="463"/>
      <c r="R26" s="463"/>
      <c r="S26" s="463"/>
      <c r="T26" s="463"/>
      <c r="U26" s="529"/>
      <c r="V26" s="553"/>
      <c r="W26" s="1292"/>
      <c r="X26" s="1293"/>
      <c r="Y26" s="1292"/>
      <c r="Z26" s="1293"/>
      <c r="AA26" s="507"/>
      <c r="AB26" s="1304"/>
      <c r="AF26" s="474">
        <f ca="1">OFFSET(AF26,-1,0)</f>
        <v>0</v>
      </c>
    </row>
    <row r="27" spans="1:33" s="445" customFormat="1" ht="15" customHeight="1">
      <c r="A27" s="1285"/>
      <c r="B27" s="1285"/>
      <c r="C27" s="1285"/>
      <c r="D27" s="1285"/>
      <c r="E27" s="1285"/>
      <c r="F27" s="1285"/>
      <c r="G27" s="1285"/>
      <c r="H27" s="1000"/>
      <c r="I27" s="1335"/>
      <c r="J27" s="1336"/>
      <c r="K27" s="997"/>
      <c r="L27" s="508"/>
      <c r="M27" s="527" t="s">
        <v>40</v>
      </c>
      <c r="N27" s="521"/>
      <c r="O27" s="515"/>
      <c r="P27" s="515"/>
      <c r="Q27" s="515"/>
      <c r="R27" s="515"/>
      <c r="S27" s="515"/>
      <c r="T27" s="515"/>
      <c r="U27" s="515"/>
      <c r="V27" s="515"/>
      <c r="W27" s="533"/>
      <c r="X27" s="534"/>
      <c r="Y27" s="533"/>
      <c r="Z27" s="521"/>
      <c r="AA27" s="530"/>
      <c r="AB27" s="1305"/>
      <c r="AC27" s="471"/>
      <c r="AD27" s="471"/>
      <c r="AE27" s="471"/>
      <c r="AF27" s="471"/>
      <c r="AG27" s="471"/>
    </row>
    <row r="28" spans="1:33" s="445" customFormat="1" ht="15" customHeight="1">
      <c r="A28" s="1285"/>
      <c r="B28" s="1285"/>
      <c r="C28" s="1285"/>
      <c r="D28" s="1285"/>
      <c r="E28" s="1285"/>
      <c r="F28" s="1285"/>
      <c r="G28" s="1000"/>
      <c r="H28" s="1000"/>
      <c r="I28" s="1335"/>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5"/>
      <c r="B29" s="1285"/>
      <c r="C29" s="1285"/>
      <c r="D29" s="1285"/>
      <c r="E29" s="1285"/>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85"/>
      <c r="B30" s="1285"/>
      <c r="C30" s="1285"/>
      <c r="D30" s="1285"/>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85"/>
      <c r="B31" s="1285"/>
      <c r="C31" s="1285"/>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5"/>
      <c r="B32" s="1285"/>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5"/>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8" t="s">
        <v>740</v>
      </c>
      <c r="N36" s="1278"/>
      <c r="O36" s="1278"/>
      <c r="P36" s="1278"/>
      <c r="Q36" s="1278"/>
      <c r="R36" s="1278"/>
      <c r="S36" s="1278"/>
      <c r="T36" s="1278"/>
      <c r="U36" s="1278"/>
      <c r="V36" s="1278"/>
      <c r="W36" s="1278"/>
    </row>
  </sheetData>
  <sheetProtection password="FA9C" sheet="1" objects="1" scenarios="1" formatColumns="0" formatRows="0"/>
  <dataConsolidate link="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9" t="s">
        <v>470</v>
      </c>
      <c r="G2" s="1280"/>
      <c r="H2" s="1281"/>
      <c r="I2" s="407"/>
    </row>
    <row r="3" spans="1:20" ht="3" customHeight="1"/>
    <row r="4" spans="1:20" s="182" customFormat="1" ht="11.25">
      <c r="A4" s="206"/>
      <c r="B4" s="206"/>
      <c r="C4" s="206"/>
      <c r="D4" s="206"/>
      <c r="F4" s="1240" t="s">
        <v>445</v>
      </c>
      <c r="G4" s="1240"/>
      <c r="H4" s="1240"/>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08.05.2020</v>
      </c>
      <c r="I7" s="188" t="s">
        <v>472</v>
      </c>
      <c r="J7" s="312"/>
      <c r="K7" s="206"/>
      <c r="L7" s="206"/>
      <c r="M7" s="206"/>
      <c r="N7" s="206"/>
      <c r="O7" s="206"/>
      <c r="P7" s="206"/>
      <c r="Q7" s="206"/>
      <c r="R7" s="206"/>
      <c r="S7" s="206"/>
      <c r="T7" s="206"/>
    </row>
    <row r="8" spans="1:20" s="182" customFormat="1" ht="45">
      <c r="A8" s="1283">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83"/>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83"/>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83"/>
      <c r="B11" s="1283">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3"/>
      <c r="B12" s="1283"/>
      <c r="C12" s="1283">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83"/>
      <c r="B13" s="1283"/>
      <c r="C13" s="1283"/>
      <c r="D13" s="321">
        <v>1</v>
      </c>
      <c r="F13" s="313" t="e">
        <f ca="1">"4."&amp;mergeValue(A13) &amp;"."&amp;mergeValue(B13)&amp;"."&amp;mergeValue(C13)&amp;"."&amp;mergeValue(D13)</f>
        <v>#NAME?</v>
      </c>
      <c r="G13" s="392" t="s">
        <v>477</v>
      </c>
      <c r="H13" s="297"/>
      <c r="I13" s="1284" t="s">
        <v>569</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75">
      <c r="A15" s="1283"/>
      <c r="B15" s="1283"/>
      <c r="C15" s="321"/>
      <c r="D15" s="321"/>
      <c r="F15" s="315"/>
      <c r="G15" s="142" t="s">
        <v>401</v>
      </c>
      <c r="H15" s="316"/>
      <c r="I15" s="317"/>
      <c r="J15" s="312"/>
      <c r="K15" s="206"/>
      <c r="L15" s="206"/>
      <c r="M15" s="206"/>
      <c r="N15" s="206"/>
      <c r="O15" s="206"/>
      <c r="P15" s="206"/>
      <c r="Q15" s="206"/>
      <c r="R15" s="206"/>
      <c r="S15" s="206"/>
      <c r="T15" s="206"/>
    </row>
    <row r="16" spans="1:20" s="182" customFormat="1" ht="18.75">
      <c r="A16" s="128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8" t="s">
        <v>571</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00" t="s">
        <v>745</v>
      </c>
      <c r="M5" s="1300"/>
      <c r="N5" s="1300"/>
      <c r="O5" s="1300"/>
      <c r="P5" s="1300"/>
      <c r="Q5" s="1300"/>
      <c r="R5" s="1300"/>
      <c r="S5" s="1300"/>
      <c r="T5" s="1300"/>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3"/>
      <c r="B7" s="1123"/>
      <c r="C7" s="1123"/>
      <c r="D7" s="1123"/>
      <c r="E7" s="1123"/>
      <c r="F7" s="1123"/>
      <c r="G7" s="1123"/>
      <c r="H7" s="1123"/>
      <c r="L7" s="1173"/>
      <c r="M7" s="1046"/>
      <c r="O7" s="1306"/>
      <c r="P7" s="1306"/>
      <c r="Q7" s="1306"/>
      <c r="R7" s="1306"/>
      <c r="S7" s="1306"/>
      <c r="T7" s="1306"/>
      <c r="U7" s="780"/>
      <c r="V7" s="780"/>
      <c r="X7" s="1123"/>
      <c r="Y7" s="1123"/>
      <c r="Z7" s="1123"/>
      <c r="AA7" s="1123"/>
      <c r="AB7" s="1123"/>
    </row>
    <row r="8" spans="1:37" s="461" customFormat="1" ht="18.75">
      <c r="A8" s="475"/>
      <c r="B8" s="475"/>
      <c r="C8" s="475"/>
      <c r="D8" s="475"/>
      <c r="E8" s="475"/>
      <c r="F8" s="475"/>
      <c r="G8" s="475"/>
      <c r="H8" s="475"/>
      <c r="L8" s="469"/>
      <c r="M8" s="1160" t="str">
        <f>"Дата подачи заявления об "&amp;IF(datePr_ch="","утверждении","изменении") &amp; " тарифов"</f>
        <v>Дата подачи заявления об утверждении тарифов</v>
      </c>
      <c r="N8" s="1307" t="str">
        <f>IF(datePr_ch="",IF(datePr="","",datePr),datePr_ch)</f>
        <v>29.04.2020</v>
      </c>
      <c r="O8" s="1307"/>
      <c r="P8" s="1307"/>
      <c r="Q8" s="1307"/>
      <c r="R8" s="1307"/>
      <c r="S8" s="1307"/>
      <c r="T8" s="1307"/>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60" t="str">
        <f>"Номер подачи заявления об "&amp;IF(numberPr_ch="","утверждении","изменении") &amp; " тарифов"</f>
        <v>Номер подачи заявления об утверждении тарифов</v>
      </c>
      <c r="N9" s="1307" t="str">
        <f>IF(numberPr_ch="",IF(numberPr="","",numberPr),numberPr_ch)</f>
        <v>Вх.N 2955, 2957, 3071, 3072</v>
      </c>
      <c r="O9" s="1307"/>
      <c r="P9" s="1307"/>
      <c r="Q9" s="1307"/>
      <c r="R9" s="1307"/>
      <c r="S9" s="1307"/>
      <c r="T9" s="1307"/>
      <c r="U9" s="635"/>
      <c r="V9" s="539"/>
      <c r="W9" s="539"/>
      <c r="X9" s="539"/>
      <c r="Y9" s="539"/>
      <c r="Z9" s="539"/>
      <c r="AA9" s="539"/>
      <c r="AH9" s="475"/>
      <c r="AI9" s="475"/>
      <c r="AJ9" s="475"/>
      <c r="AK9" s="475"/>
    </row>
    <row r="10" spans="1:37" s="746" customFormat="1" ht="5.25" hidden="1">
      <c r="A10" s="1123"/>
      <c r="B10" s="1123"/>
      <c r="C10" s="1123"/>
      <c r="D10" s="1123"/>
      <c r="E10" s="1123"/>
      <c r="F10" s="1123"/>
      <c r="G10" s="1123"/>
      <c r="H10" s="1123"/>
      <c r="L10" s="1173"/>
      <c r="M10" s="1046"/>
      <c r="O10" s="1306"/>
      <c r="P10" s="1306"/>
      <c r="Q10" s="1306"/>
      <c r="R10" s="1306"/>
      <c r="S10" s="1306"/>
      <c r="T10" s="1306"/>
      <c r="U10" s="780"/>
      <c r="V10" s="780"/>
      <c r="X10" s="1123"/>
      <c r="Y10" s="1123"/>
      <c r="Z10" s="1123"/>
      <c r="AA10" s="1123"/>
      <c r="AB10" s="1123"/>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01"/>
      <c r="M12" s="1301"/>
      <c r="N12" s="536"/>
      <c r="O12" s="1333"/>
      <c r="P12" s="1333"/>
      <c r="Q12" s="1333"/>
      <c r="R12" s="1333"/>
      <c r="S12" s="1333"/>
      <c r="T12" s="1333"/>
      <c r="U12" s="456"/>
      <c r="AE12" s="473" t="s">
        <v>371</v>
      </c>
      <c r="AH12" s="475"/>
      <c r="AI12" s="475"/>
      <c r="AJ12" s="475"/>
      <c r="AK12" s="475"/>
    </row>
    <row r="13" spans="1:37">
      <c r="J13" s="451"/>
      <c r="K13" s="451"/>
      <c r="L13" s="447"/>
      <c r="M13" s="447"/>
      <c r="N13" s="447"/>
      <c r="O13" s="1327"/>
      <c r="P13" s="1327"/>
      <c r="Q13" s="1327"/>
      <c r="R13" s="1327"/>
      <c r="S13" s="1327"/>
      <c r="T13" s="1327"/>
      <c r="U13" s="568"/>
      <c r="Z13" s="1327"/>
      <c r="AA13" s="1327"/>
      <c r="AB13" s="1327"/>
      <c r="AC13" s="1327"/>
      <c r="AD13" s="1327"/>
      <c r="AE13" s="1327"/>
    </row>
    <row r="14" spans="1:37">
      <c r="J14" s="451"/>
      <c r="K14" s="451"/>
      <c r="L14" s="1240" t="s">
        <v>445</v>
      </c>
      <c r="M14" s="1240"/>
      <c r="N14" s="1240"/>
      <c r="O14" s="1240"/>
      <c r="P14" s="1240"/>
      <c r="Q14" s="1240"/>
      <c r="R14" s="1240"/>
      <c r="S14" s="1240"/>
      <c r="T14" s="1240"/>
      <c r="U14" s="1240"/>
      <c r="V14" s="1240"/>
      <c r="W14" s="1240"/>
      <c r="X14" s="1240"/>
      <c r="Y14" s="1240"/>
      <c r="Z14" s="1240"/>
      <c r="AA14" s="1240"/>
      <c r="AB14" s="1240"/>
      <c r="AC14" s="1240"/>
      <c r="AD14" s="1240"/>
      <c r="AE14" s="1240"/>
      <c r="AF14" s="1240"/>
      <c r="AG14" s="1240" t="s">
        <v>446</v>
      </c>
    </row>
    <row r="15" spans="1:37" ht="14.25" customHeight="1">
      <c r="J15" s="451"/>
      <c r="K15" s="451"/>
      <c r="L15" s="1314" t="s">
        <v>91</v>
      </c>
      <c r="M15" s="1314" t="s">
        <v>618</v>
      </c>
      <c r="N15" s="1339" t="s">
        <v>597</v>
      </c>
      <c r="O15" s="1339"/>
      <c r="P15" s="1339"/>
      <c r="Q15" s="1339"/>
      <c r="R15" s="1339" t="s">
        <v>598</v>
      </c>
      <c r="S15" s="1339"/>
      <c r="T15" s="1339"/>
      <c r="U15" s="1339"/>
      <c r="V15" s="1339" t="s">
        <v>599</v>
      </c>
      <c r="W15" s="1339"/>
      <c r="X15" s="1339"/>
      <c r="Y15" s="1339"/>
      <c r="Z15" s="1314" t="s">
        <v>604</v>
      </c>
      <c r="AA15" s="1314"/>
      <c r="AB15" s="1314"/>
      <c r="AC15" s="1314"/>
      <c r="AD15" s="1314"/>
      <c r="AE15" s="1314" t="s">
        <v>339</v>
      </c>
      <c r="AF15" s="1326" t="s">
        <v>274</v>
      </c>
      <c r="AG15" s="1240"/>
    </row>
    <row r="16" spans="1:37" s="493" customFormat="1" ht="27.75" customHeight="1">
      <c r="A16" s="554"/>
      <c r="B16" s="554"/>
      <c r="C16" s="554"/>
      <c r="D16" s="554"/>
      <c r="E16" s="554"/>
      <c r="F16" s="554"/>
      <c r="G16" s="560"/>
      <c r="H16" s="560"/>
      <c r="I16" s="501"/>
      <c r="J16" s="499"/>
      <c r="K16" s="499"/>
      <c r="L16" s="1314"/>
      <c r="M16" s="1314"/>
      <c r="N16" s="1339"/>
      <c r="O16" s="1339"/>
      <c r="P16" s="1339"/>
      <c r="Q16" s="1339"/>
      <c r="R16" s="1339"/>
      <c r="S16" s="1339"/>
      <c r="T16" s="1339"/>
      <c r="U16" s="1339"/>
      <c r="V16" s="1339"/>
      <c r="W16" s="1339"/>
      <c r="X16" s="1339"/>
      <c r="Y16" s="1339"/>
      <c r="Z16" s="1240" t="s">
        <v>621</v>
      </c>
      <c r="AA16" s="1240"/>
      <c r="AB16" s="1240" t="s">
        <v>615</v>
      </c>
      <c r="AC16" s="1240"/>
      <c r="AD16" s="1240"/>
      <c r="AE16" s="1314"/>
      <c r="AF16" s="1326"/>
      <c r="AG16" s="1240"/>
      <c r="AH16" s="554"/>
      <c r="AI16" s="554"/>
      <c r="AJ16" s="554"/>
      <c r="AK16" s="554"/>
    </row>
    <row r="17" spans="1:37" ht="14.25" customHeight="1">
      <c r="J17" s="451"/>
      <c r="K17" s="451"/>
      <c r="L17" s="1314"/>
      <c r="M17" s="1314"/>
      <c r="N17" s="1339"/>
      <c r="O17" s="1339"/>
      <c r="P17" s="1339"/>
      <c r="Q17" s="1339"/>
      <c r="R17" s="1339"/>
      <c r="S17" s="1339"/>
      <c r="T17" s="1339"/>
      <c r="U17" s="1339"/>
      <c r="V17" s="1339"/>
      <c r="W17" s="1339"/>
      <c r="X17" s="1339"/>
      <c r="Y17" s="1339"/>
      <c r="Z17" s="504" t="s">
        <v>619</v>
      </c>
      <c r="AA17" s="504" t="s">
        <v>620</v>
      </c>
      <c r="AB17" s="506" t="s">
        <v>273</v>
      </c>
      <c r="AC17" s="1334" t="s">
        <v>272</v>
      </c>
      <c r="AD17" s="1334"/>
      <c r="AE17" s="1314"/>
      <c r="AF17" s="1326"/>
      <c r="AG17" s="1240"/>
    </row>
    <row r="18" spans="1:37">
      <c r="J18" s="451"/>
      <c r="K18" s="459">
        <v>1</v>
      </c>
      <c r="L18" s="448" t="s">
        <v>92</v>
      </c>
      <c r="M18" s="448" t="s">
        <v>48</v>
      </c>
      <c r="N18" s="1340">
        <f ca="1">OFFSET(N18,0,-1)+1</f>
        <v>3</v>
      </c>
      <c r="O18" s="1340"/>
      <c r="P18" s="1340"/>
      <c r="Q18" s="1340"/>
      <c r="R18" s="1340">
        <f ca="1">OFFSET(N18,0,0)+1</f>
        <v>4</v>
      </c>
      <c r="S18" s="1340"/>
      <c r="T18" s="1340"/>
      <c r="U18" s="1340"/>
      <c r="V18" s="640"/>
      <c r="W18" s="640"/>
      <c r="X18" s="640"/>
      <c r="Y18" s="641">
        <f ca="1">OFFSET(R18,0,0)+1</f>
        <v>5</v>
      </c>
      <c r="Z18" s="457">
        <f ca="1">OFFSET(Z18,0,-1)+1</f>
        <v>6</v>
      </c>
      <c r="AA18" s="457">
        <f ca="1">OFFSET(AA18,0,-1)+1</f>
        <v>7</v>
      </c>
      <c r="AB18" s="457">
        <f ca="1">OFFSET(AB18,0,-1)+1</f>
        <v>8</v>
      </c>
      <c r="AC18" s="1340">
        <f ca="1">OFFSET(AC18,0,-1)+1</f>
        <v>9</v>
      </c>
      <c r="AD18" s="1340"/>
      <c r="AE18" s="457">
        <f ca="1">OFFSET(AE18,0,-2)+1</f>
        <v>10</v>
      </c>
      <c r="AF18" s="493"/>
      <c r="AG18" s="457">
        <f ca="1">OFFSET(AG18,0,-2)+1</f>
        <v>11</v>
      </c>
    </row>
    <row r="19" spans="1:37" ht="22.5">
      <c r="A19" s="1285">
        <v>1</v>
      </c>
      <c r="B19" s="963"/>
      <c r="C19" s="963"/>
      <c r="D19" s="963"/>
      <c r="E19" s="963"/>
      <c r="F19" s="956"/>
      <c r="G19" s="962"/>
      <c r="H19" s="962"/>
      <c r="I19" s="944"/>
      <c r="J19" s="943"/>
      <c r="K19" s="943"/>
      <c r="L19" s="562" t="e">
        <f ca="1">mergeValue(A19)</f>
        <v>#NAME?</v>
      </c>
      <c r="M19" s="610" t="s">
        <v>19</v>
      </c>
      <c r="N19" s="1341"/>
      <c r="O19" s="1341"/>
      <c r="P19" s="1341"/>
      <c r="Q19" s="1341"/>
      <c r="R19" s="1341"/>
      <c r="S19" s="1341"/>
      <c r="T19" s="1341"/>
      <c r="U19" s="1341"/>
      <c r="V19" s="1341"/>
      <c r="W19" s="1341"/>
      <c r="X19" s="1341"/>
      <c r="Y19" s="1341"/>
      <c r="Z19" s="1341"/>
      <c r="AA19" s="1341"/>
      <c r="AB19" s="1341"/>
      <c r="AC19" s="1341"/>
      <c r="AD19" s="1341"/>
      <c r="AE19" s="1341"/>
      <c r="AF19" s="1341"/>
      <c r="AG19" s="550" t="s">
        <v>718</v>
      </c>
    </row>
    <row r="20" spans="1:37" ht="22.5">
      <c r="A20" s="1285"/>
      <c r="B20" s="1285">
        <v>1</v>
      </c>
      <c r="C20" s="963"/>
      <c r="D20" s="963"/>
      <c r="E20" s="963"/>
      <c r="F20" s="956"/>
      <c r="G20" s="965"/>
      <c r="H20" s="966"/>
      <c r="I20" s="945"/>
      <c r="J20" s="940"/>
      <c r="K20" s="938"/>
      <c r="L20" s="562" t="e">
        <f ca="1">mergeValue(A20) &amp;"."&amp; mergeValue(B20)</f>
        <v>#NAME?</v>
      </c>
      <c r="M20" s="516" t="s">
        <v>15</v>
      </c>
      <c r="N20" s="1342"/>
      <c r="O20" s="1342"/>
      <c r="P20" s="1342"/>
      <c r="Q20" s="1342"/>
      <c r="R20" s="1342"/>
      <c r="S20" s="1342"/>
      <c r="T20" s="1342"/>
      <c r="U20" s="1342"/>
      <c r="V20" s="1342"/>
      <c r="W20" s="1342"/>
      <c r="X20" s="1342"/>
      <c r="Y20" s="1342"/>
      <c r="Z20" s="1342"/>
      <c r="AA20" s="1342"/>
      <c r="AB20" s="1342"/>
      <c r="AC20" s="1342"/>
      <c r="AD20" s="1342"/>
      <c r="AE20" s="1342"/>
      <c r="AF20" s="1342"/>
      <c r="AG20" s="550" t="s">
        <v>459</v>
      </c>
    </row>
    <row r="21" spans="1:37" ht="22.5">
      <c r="A21" s="1285"/>
      <c r="B21" s="1285"/>
      <c r="C21" s="1285">
        <v>1</v>
      </c>
      <c r="D21" s="963"/>
      <c r="E21" s="963"/>
      <c r="F21" s="956"/>
      <c r="G21" s="965"/>
      <c r="H21" s="966"/>
      <c r="I21" s="945"/>
      <c r="J21" s="940"/>
      <c r="K21" s="938"/>
      <c r="L21" s="562" t="e">
        <f ca="1">mergeValue(A21) &amp;"."&amp; mergeValue(B21)&amp;"."&amp; mergeValue(C21)</f>
        <v>#NAME?</v>
      </c>
      <c r="M21" s="517" t="s">
        <v>7</v>
      </c>
      <c r="N21" s="1342"/>
      <c r="O21" s="1342"/>
      <c r="P21" s="1342"/>
      <c r="Q21" s="1342"/>
      <c r="R21" s="1342"/>
      <c r="S21" s="1342"/>
      <c r="T21" s="1342"/>
      <c r="U21" s="1342"/>
      <c r="V21" s="1342"/>
      <c r="W21" s="1342"/>
      <c r="X21" s="1342"/>
      <c r="Y21" s="1342"/>
      <c r="Z21" s="1342"/>
      <c r="AA21" s="1342"/>
      <c r="AB21" s="1342"/>
      <c r="AC21" s="1342"/>
      <c r="AD21" s="1342"/>
      <c r="AE21" s="1342"/>
      <c r="AF21" s="1342"/>
      <c r="AG21" s="550" t="s">
        <v>600</v>
      </c>
    </row>
    <row r="22" spans="1:37" ht="15" customHeight="1">
      <c r="A22" s="1285"/>
      <c r="B22" s="1285"/>
      <c r="C22" s="1285"/>
      <c r="D22" s="1285">
        <v>1</v>
      </c>
      <c r="E22" s="963"/>
      <c r="F22" s="956"/>
      <c r="G22" s="965"/>
      <c r="H22" s="966"/>
      <c r="I22" s="945"/>
      <c r="J22" s="940"/>
      <c r="K22" s="938"/>
      <c r="L22" s="562" t="e">
        <f ca="1">mergeValue(A22) &amp;"."&amp; mergeValue(B22)&amp;"."&amp; mergeValue(C22)&amp;"."&amp; mergeValue(D22)</f>
        <v>#NAME?</v>
      </c>
      <c r="M22" s="518" t="s">
        <v>21</v>
      </c>
      <c r="N22" s="1342"/>
      <c r="O22" s="1342"/>
      <c r="P22" s="1342"/>
      <c r="Q22" s="1342"/>
      <c r="R22" s="1342"/>
      <c r="S22" s="1342"/>
      <c r="T22" s="1342"/>
      <c r="U22" s="1342"/>
      <c r="V22" s="1342"/>
      <c r="W22" s="1342"/>
      <c r="X22" s="1342"/>
      <c r="Y22" s="1342"/>
      <c r="Z22" s="1342"/>
      <c r="AA22" s="1342"/>
      <c r="AB22" s="1342"/>
      <c r="AC22" s="1342"/>
      <c r="AD22" s="1342"/>
      <c r="AE22" s="1342"/>
      <c r="AF22" s="1342"/>
      <c r="AG22" s="550" t="s">
        <v>623</v>
      </c>
    </row>
    <row r="23" spans="1:37" ht="20.100000000000001" customHeight="1">
      <c r="A23" s="1285"/>
      <c r="B23" s="1285"/>
      <c r="C23" s="1285"/>
      <c r="D23" s="1285"/>
      <c r="E23" s="1285">
        <v>1</v>
      </c>
      <c r="F23" s="956"/>
      <c r="G23" s="965"/>
      <c r="H23" s="966"/>
      <c r="I23" s="967"/>
      <c r="J23" s="957"/>
      <c r="K23" s="1243"/>
      <c r="L23" s="1345" t="e">
        <f ca="1">mergeValue(A23) &amp;"."&amp; mergeValue(B23)&amp;"."&amp; mergeValue(C23)&amp;"."&amp; mergeValue(D23)&amp;"."&amp; mergeValue(E23)</f>
        <v>#NAME?</v>
      </c>
      <c r="M23" s="1346"/>
      <c r="N23" s="1293" t="s">
        <v>84</v>
      </c>
      <c r="O23" s="1352"/>
      <c r="P23" s="1350">
        <v>1</v>
      </c>
      <c r="Q23" s="1343"/>
      <c r="R23" s="1293" t="s">
        <v>84</v>
      </c>
      <c r="S23" s="1352"/>
      <c r="T23" s="1350">
        <v>1</v>
      </c>
      <c r="U23" s="1343"/>
      <c r="V23" s="1293" t="s">
        <v>84</v>
      </c>
      <c r="W23" s="531"/>
      <c r="X23" s="509">
        <v>1</v>
      </c>
      <c r="Y23" s="1042"/>
      <c r="Z23" s="638"/>
      <c r="AA23" s="638"/>
      <c r="AB23" s="1291"/>
      <c r="AC23" s="1293" t="s">
        <v>83</v>
      </c>
      <c r="AD23" s="1291"/>
      <c r="AE23" s="1293" t="s">
        <v>84</v>
      </c>
      <c r="AF23" s="547"/>
      <c r="AG23" s="1347" t="s">
        <v>622</v>
      </c>
      <c r="AH23" s="470" t="e">
        <f ca="1">strCheckDate(Z24:AF24)</f>
        <v>#NAME?</v>
      </c>
      <c r="AI23" s="474" t="str">
        <f>IF(AND(COUNTIF(AJ18:AJ27,AJ23)&gt;1,AJ23&lt;&gt;""),"ErrUnique:HasDoubleConn","")</f>
        <v/>
      </c>
      <c r="AJ23" s="474"/>
      <c r="AK23" s="474"/>
    </row>
    <row r="24" spans="1:37" ht="20.100000000000001" customHeight="1">
      <c r="A24" s="1285"/>
      <c r="B24" s="1285"/>
      <c r="C24" s="1285"/>
      <c r="D24" s="1285"/>
      <c r="E24" s="1285"/>
      <c r="F24" s="956"/>
      <c r="G24" s="965"/>
      <c r="H24" s="966"/>
      <c r="I24" s="967"/>
      <c r="J24" s="957"/>
      <c r="K24" s="1243"/>
      <c r="L24" s="1345"/>
      <c r="M24" s="1346"/>
      <c r="N24" s="1293"/>
      <c r="O24" s="1352"/>
      <c r="P24" s="1350"/>
      <c r="Q24" s="1351"/>
      <c r="R24" s="1293"/>
      <c r="S24" s="1352"/>
      <c r="T24" s="1350"/>
      <c r="U24" s="1344"/>
      <c r="V24" s="1293"/>
      <c r="W24" s="570"/>
      <c r="X24" s="535"/>
      <c r="Y24" s="535"/>
      <c r="Z24" s="541"/>
      <c r="AA24" s="572" t="str">
        <f>AB23 &amp; "-" &amp; AD23</f>
        <v>-</v>
      </c>
      <c r="AB24" s="1292"/>
      <c r="AC24" s="1293"/>
      <c r="AD24" s="1292"/>
      <c r="AE24" s="1293"/>
      <c r="AF24" s="639"/>
      <c r="AG24" s="1348"/>
      <c r="AI24" s="474"/>
      <c r="AJ24" s="474"/>
      <c r="AK24" s="474"/>
    </row>
    <row r="25" spans="1:37" ht="20.100000000000001" customHeight="1">
      <c r="A25" s="1285"/>
      <c r="B25" s="1285"/>
      <c r="C25" s="1285"/>
      <c r="D25" s="1285"/>
      <c r="E25" s="1285"/>
      <c r="F25" s="956"/>
      <c r="G25" s="965"/>
      <c r="H25" s="966"/>
      <c r="I25" s="967"/>
      <c r="J25" s="957"/>
      <c r="K25" s="1243"/>
      <c r="L25" s="1345"/>
      <c r="M25" s="1346"/>
      <c r="N25" s="1293"/>
      <c r="O25" s="1352"/>
      <c r="P25" s="1350"/>
      <c r="Q25" s="1344"/>
      <c r="R25" s="1293"/>
      <c r="S25" s="571"/>
      <c r="T25" s="528"/>
      <c r="U25" s="535"/>
      <c r="V25" s="540"/>
      <c r="W25" s="540"/>
      <c r="X25" s="540"/>
      <c r="Y25" s="540"/>
      <c r="Z25" s="541"/>
      <c r="AA25" s="541"/>
      <c r="AB25" s="542"/>
      <c r="AC25" s="534"/>
      <c r="AD25" s="534"/>
      <c r="AE25" s="542"/>
      <c r="AF25" s="534"/>
      <c r="AG25" s="1348"/>
      <c r="AI25" s="474"/>
      <c r="AJ25" s="474"/>
      <c r="AK25" s="474"/>
    </row>
    <row r="26" spans="1:37" ht="20.100000000000001" customHeight="1">
      <c r="A26" s="1285"/>
      <c r="B26" s="1285"/>
      <c r="C26" s="1285"/>
      <c r="D26" s="1285"/>
      <c r="E26" s="1285"/>
      <c r="F26" s="956"/>
      <c r="G26" s="965"/>
      <c r="H26" s="966"/>
      <c r="I26" s="967"/>
      <c r="J26" s="957"/>
      <c r="K26" s="1243"/>
      <c r="L26" s="1345"/>
      <c r="M26" s="1346"/>
      <c r="N26" s="1293"/>
      <c r="O26" s="543"/>
      <c r="P26" s="545"/>
      <c r="Q26" s="544"/>
      <c r="R26" s="540"/>
      <c r="S26" s="540"/>
      <c r="T26" s="540"/>
      <c r="U26" s="540"/>
      <c r="V26" s="540"/>
      <c r="W26" s="540"/>
      <c r="X26" s="540"/>
      <c r="Y26" s="540"/>
      <c r="Z26" s="541"/>
      <c r="AA26" s="541"/>
      <c r="AB26" s="542"/>
      <c r="AC26" s="534"/>
      <c r="AD26" s="534"/>
      <c r="AE26" s="542"/>
      <c r="AF26" s="534"/>
      <c r="AG26" s="1348"/>
      <c r="AI26" s="474"/>
      <c r="AJ26" s="474"/>
      <c r="AK26" s="474"/>
    </row>
    <row r="27" spans="1:37" s="445" customFormat="1" ht="15" customHeight="1">
      <c r="A27" s="1285"/>
      <c r="B27" s="1285"/>
      <c r="C27" s="1285"/>
      <c r="D27" s="1285"/>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9"/>
      <c r="AH27" s="471"/>
      <c r="AI27" s="471"/>
      <c r="AJ27" s="205"/>
      <c r="AK27" s="205"/>
    </row>
    <row r="28" spans="1:37" s="445" customFormat="1" ht="15" customHeight="1">
      <c r="A28" s="1285"/>
      <c r="B28" s="1285"/>
      <c r="C28" s="1285"/>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5"/>
      <c r="B29" s="1285"/>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5"/>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8" t="s">
        <v>747</v>
      </c>
      <c r="N33" s="1278"/>
      <c r="O33" s="1278"/>
      <c r="P33" s="1278"/>
      <c r="Q33" s="1278"/>
      <c r="R33" s="1278"/>
      <c r="S33" s="1278"/>
      <c r="T33" s="1278"/>
      <c r="U33" s="1278"/>
      <c r="V33" s="1278"/>
      <c r="W33" s="1278"/>
      <c r="X33" s="1278"/>
      <c r="Y33" s="1278"/>
      <c r="Z33" s="1278"/>
      <c r="AA33" s="1278"/>
      <c r="AB33" s="1278"/>
      <c r="AC33" s="1278"/>
      <c r="AD33" s="1278"/>
      <c r="AE33" s="1278"/>
      <c r="AF33" s="1278"/>
      <c r="AG33" s="1278"/>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9" t="s">
        <v>470</v>
      </c>
      <c r="G2" s="1280"/>
      <c r="H2" s="1281"/>
      <c r="I2" s="407"/>
    </row>
    <row r="3" spans="1:20" ht="3" customHeight="1"/>
    <row r="4" spans="1:20" s="182" customFormat="1" ht="11.25">
      <c r="A4" s="206"/>
      <c r="B4" s="206"/>
      <c r="C4" s="206"/>
      <c r="D4" s="206"/>
      <c r="F4" s="1240" t="s">
        <v>445</v>
      </c>
      <c r="G4" s="1240"/>
      <c r="H4" s="1240"/>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08.05.2020</v>
      </c>
      <c r="I7" s="188" t="s">
        <v>472</v>
      </c>
      <c r="J7" s="312"/>
      <c r="K7" s="206"/>
      <c r="L7" s="206"/>
      <c r="M7" s="206"/>
      <c r="N7" s="206"/>
      <c r="O7" s="206"/>
      <c r="P7" s="206"/>
      <c r="Q7" s="206"/>
      <c r="R7" s="206"/>
      <c r="S7" s="206"/>
      <c r="T7" s="206"/>
    </row>
    <row r="8" spans="1:20" s="182" customFormat="1" ht="45">
      <c r="A8" s="1283">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83"/>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83"/>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83"/>
      <c r="B11" s="1283">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3"/>
      <c r="B12" s="1283"/>
      <c r="C12" s="1283">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83"/>
      <c r="B13" s="1283"/>
      <c r="C13" s="1283"/>
      <c r="D13" s="321">
        <v>1</v>
      </c>
      <c r="F13" s="313" t="e">
        <f ca="1">"4."&amp;mergeValue(A13) &amp;"."&amp;mergeValue(B13)&amp;"."&amp;mergeValue(C13)&amp;"."&amp;mergeValue(D13)</f>
        <v>#NAME?</v>
      </c>
      <c r="G13" s="392" t="s">
        <v>477</v>
      </c>
      <c r="H13" s="297"/>
      <c r="I13" s="1284" t="s">
        <v>569</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75">
      <c r="A15" s="1283"/>
      <c r="B15" s="1283"/>
      <c r="C15" s="321"/>
      <c r="D15" s="321"/>
      <c r="F15" s="393"/>
      <c r="G15" s="187" t="s">
        <v>401</v>
      </c>
      <c r="H15" s="394"/>
      <c r="I15" s="395"/>
      <c r="J15" s="312"/>
      <c r="K15" s="206"/>
      <c r="L15" s="206"/>
      <c r="M15" s="206"/>
      <c r="N15" s="206"/>
      <c r="O15" s="206"/>
      <c r="P15" s="206"/>
      <c r="Q15" s="206"/>
      <c r="R15" s="206"/>
      <c r="S15" s="206"/>
      <c r="T15" s="206"/>
    </row>
    <row r="16" spans="1:20" s="182" customFormat="1" ht="18.75">
      <c r="A16" s="128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8" t="s">
        <v>571</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2"/>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80">
        <v>43959.385057870371</v>
      </c>
      <c r="B2" s="12" t="s">
        <v>757</v>
      </c>
      <c r="C2" s="12" t="s">
        <v>439</v>
      </c>
    </row>
    <row r="3" spans="1:4">
      <c r="A3" s="1180">
        <v>43959.386122685188</v>
      </c>
      <c r="B3" s="12" t="s">
        <v>757</v>
      </c>
      <c r="C3" s="12" t="s">
        <v>439</v>
      </c>
    </row>
    <row r="4" spans="1:4">
      <c r="A4" s="1180">
        <v>43959.386145833334</v>
      </c>
      <c r="B4" s="12" t="s">
        <v>758</v>
      </c>
      <c r="C4" s="12" t="s">
        <v>439</v>
      </c>
    </row>
    <row r="5" spans="1:4" ht="67.5">
      <c r="A5" s="1180">
        <v>43959.386145833334</v>
      </c>
      <c r="B5" s="12" t="s">
        <v>759</v>
      </c>
      <c r="C5" s="12" t="s">
        <v>439</v>
      </c>
    </row>
    <row r="6" spans="1:4">
      <c r="A6" s="1180">
        <v>43959.386157407411</v>
      </c>
      <c r="B6" s="12" t="s">
        <v>760</v>
      </c>
      <c r="C6" s="12" t="s">
        <v>439</v>
      </c>
    </row>
    <row r="7" spans="1:4">
      <c r="A7" s="1180">
        <v>43959.386180555557</v>
      </c>
      <c r="B7" s="12" t="s">
        <v>761</v>
      </c>
      <c r="C7" s="12" t="s">
        <v>439</v>
      </c>
    </row>
    <row r="8" spans="1:4" ht="22.5">
      <c r="A8" s="1180">
        <v>43959.386562500003</v>
      </c>
      <c r="B8" s="12" t="s">
        <v>762</v>
      </c>
      <c r="C8" s="12" t="s">
        <v>439</v>
      </c>
    </row>
    <row r="9" spans="1:4" ht="22.5">
      <c r="A9" s="1180">
        <v>43959.38658564815</v>
      </c>
      <c r="B9" s="12" t="s">
        <v>763</v>
      </c>
      <c r="C9" s="12" t="s">
        <v>439</v>
      </c>
    </row>
    <row r="10" spans="1:4">
      <c r="A10" s="1180">
        <v>43959.38658564815</v>
      </c>
      <c r="B10" s="12" t="s">
        <v>764</v>
      </c>
      <c r="C10" s="12" t="s">
        <v>439</v>
      </c>
    </row>
    <row r="11" spans="1:4" ht="22.5">
      <c r="A11" s="1180">
        <v>43959.386608796296</v>
      </c>
      <c r="B11" s="12" t="s">
        <v>765</v>
      </c>
      <c r="C11" s="12" t="s">
        <v>439</v>
      </c>
    </row>
    <row r="12" spans="1:4" ht="22.5">
      <c r="A12" s="1180">
        <v>43959.386643518519</v>
      </c>
      <c r="B12" s="12" t="s">
        <v>769</v>
      </c>
      <c r="C12" s="12" t="s">
        <v>439</v>
      </c>
    </row>
    <row r="13" spans="1:4">
      <c r="A13" s="1180">
        <v>43959.388078703705</v>
      </c>
      <c r="B13" s="12" t="s">
        <v>757</v>
      </c>
      <c r="C13" s="12" t="s">
        <v>439</v>
      </c>
    </row>
    <row r="14" spans="1:4">
      <c r="A14" s="1180">
        <v>43959.388101851851</v>
      </c>
      <c r="B14" s="12" t="s">
        <v>770</v>
      </c>
      <c r="C14" s="12" t="s">
        <v>439</v>
      </c>
    </row>
    <row r="15" spans="1:4">
      <c r="A15" s="1180">
        <v>43959.388333333336</v>
      </c>
      <c r="B15" s="12" t="s">
        <v>757</v>
      </c>
      <c r="C15" s="12" t="s">
        <v>439</v>
      </c>
    </row>
    <row r="16" spans="1:4">
      <c r="A16" s="1180">
        <v>43959.388356481482</v>
      </c>
      <c r="B16" s="12" t="s">
        <v>770</v>
      </c>
      <c r="C16" s="12" t="s">
        <v>439</v>
      </c>
    </row>
    <row r="17" spans="1:3">
      <c r="A17" s="1180">
        <v>43959.389965277776</v>
      </c>
      <c r="B17" s="12" t="s">
        <v>757</v>
      </c>
      <c r="C17" s="12" t="s">
        <v>439</v>
      </c>
    </row>
    <row r="18" spans="1:3">
      <c r="A18" s="1180">
        <v>43959.389976851853</v>
      </c>
      <c r="B18" s="12" t="s">
        <v>770</v>
      </c>
      <c r="C18" s="12" t="s">
        <v>439</v>
      </c>
    </row>
    <row r="19" spans="1:3">
      <c r="A19" s="1180">
        <v>43959.401030092595</v>
      </c>
      <c r="B19" s="12" t="s">
        <v>757</v>
      </c>
      <c r="C19" s="12" t="s">
        <v>439</v>
      </c>
    </row>
    <row r="20" spans="1:3">
      <c r="A20" s="1180">
        <v>43959.401041666664</v>
      </c>
      <c r="B20" s="12" t="s">
        <v>770</v>
      </c>
      <c r="C20" s="12" t="s">
        <v>439</v>
      </c>
    </row>
    <row r="21" spans="1:3">
      <c r="A21" s="1180">
        <v>43963.470902777779</v>
      </c>
      <c r="B21" s="12" t="s">
        <v>757</v>
      </c>
      <c r="C21" s="12" t="s">
        <v>439</v>
      </c>
    </row>
    <row r="22" spans="1:3">
      <c r="A22" s="1180">
        <v>43963.470914351848</v>
      </c>
      <c r="B22" s="12" t="s">
        <v>770</v>
      </c>
      <c r="C22" s="12" t="s">
        <v>439</v>
      </c>
    </row>
  </sheetData>
  <sheetProtection algorithmName="SHA-512" hashValue="pu9OvSrHIaHe+03fcYQR6xGL91K8Z6H6EISqB+vMqWoB5rZZKU6YFUacLTGNXmYxG30dsdtsBNA95Bp5zH7gKg==" saltValue="6WJlQrdECzlI8QFoKo7H2w=="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00" t="s">
        <v>744</v>
      </c>
      <c r="M5" s="1300"/>
      <c r="N5" s="1300"/>
      <c r="O5" s="1300"/>
      <c r="P5" s="1300"/>
      <c r="Q5" s="1300"/>
      <c r="R5" s="1300"/>
      <c r="S5" s="1300"/>
      <c r="T5" s="1300"/>
      <c r="U5" s="548"/>
      <c r="V5" s="467"/>
    </row>
    <row r="6" spans="1:29" ht="3" customHeight="1">
      <c r="J6" s="451"/>
      <c r="K6" s="451"/>
      <c r="L6" s="447"/>
      <c r="M6" s="447"/>
      <c r="N6" s="447"/>
      <c r="O6" s="450"/>
      <c r="P6" s="450"/>
      <c r="Q6" s="450"/>
      <c r="R6" s="450"/>
      <c r="S6" s="450"/>
      <c r="T6" s="450"/>
      <c r="U6" s="447"/>
    </row>
    <row r="7" spans="1:29" s="746" customFormat="1" ht="5.25" hidden="1">
      <c r="A7" s="1123"/>
      <c r="B7" s="1123"/>
      <c r="C7" s="1123"/>
      <c r="D7" s="1123"/>
      <c r="E7" s="1123"/>
      <c r="F7" s="1123"/>
      <c r="G7" s="1123"/>
      <c r="H7" s="1123"/>
      <c r="L7" s="1173"/>
      <c r="M7" s="1046"/>
      <c r="O7" s="1306"/>
      <c r="P7" s="1306"/>
      <c r="Q7" s="1306"/>
      <c r="R7" s="1306"/>
      <c r="S7" s="1306"/>
      <c r="T7" s="1306"/>
      <c r="U7" s="780"/>
      <c r="V7" s="780"/>
      <c r="X7" s="1123"/>
      <c r="Y7" s="1123"/>
      <c r="Z7" s="1123"/>
      <c r="AA7" s="1123"/>
      <c r="AB7" s="1123"/>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7"/>
      <c r="O8" s="1307" t="str">
        <f>IF(datePr_ch="",IF(datePr="","",datePr),datePr_ch)</f>
        <v>29.04.2020</v>
      </c>
      <c r="P8" s="1307"/>
      <c r="Q8" s="1307"/>
      <c r="R8" s="1307"/>
      <c r="S8" s="1307"/>
      <c r="T8" s="1307"/>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7"/>
      <c r="O9" s="1307" t="str">
        <f>IF(numberPr_ch="",IF(numberPr="","",numberPr),numberPr_ch)</f>
        <v>Вх.N 2955, 2957, 3071, 3072</v>
      </c>
      <c r="P9" s="1307"/>
      <c r="Q9" s="1307"/>
      <c r="R9" s="1307"/>
      <c r="S9" s="1307"/>
      <c r="T9" s="1307"/>
      <c r="U9" s="635"/>
      <c r="Y9" s="961"/>
      <c r="Z9" s="475"/>
      <c r="AA9" s="475"/>
      <c r="AB9" s="475"/>
      <c r="AC9" s="475"/>
    </row>
    <row r="10" spans="1:29" s="746" customFormat="1" ht="5.25" hidden="1">
      <c r="A10" s="1123"/>
      <c r="B10" s="1123"/>
      <c r="C10" s="1123"/>
      <c r="D10" s="1123"/>
      <c r="E10" s="1123"/>
      <c r="F10" s="1123"/>
      <c r="G10" s="1123"/>
      <c r="H10" s="1123"/>
      <c r="L10" s="1173"/>
      <c r="M10" s="1046"/>
      <c r="O10" s="1306"/>
      <c r="P10" s="1306"/>
      <c r="Q10" s="1306"/>
      <c r="R10" s="1306"/>
      <c r="S10" s="1306"/>
      <c r="T10" s="1306"/>
      <c r="U10" s="780"/>
      <c r="V10" s="780"/>
      <c r="X10" s="1123"/>
      <c r="Y10" s="1123"/>
      <c r="Z10" s="1123"/>
      <c r="AA10" s="1123"/>
      <c r="AB10" s="1123"/>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01"/>
      <c r="M12" s="1301"/>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7"/>
      <c r="R13" s="1327"/>
      <c r="S13" s="1327"/>
      <c r="T13" s="1327"/>
      <c r="U13" s="1327"/>
      <c r="V13" s="1327"/>
    </row>
    <row r="14" spans="1:29">
      <c r="J14" s="451"/>
      <c r="K14" s="451"/>
      <c r="L14" s="1240" t="s">
        <v>445</v>
      </c>
      <c r="M14" s="1240"/>
      <c r="N14" s="1240"/>
      <c r="O14" s="1240"/>
      <c r="P14" s="1240"/>
      <c r="Q14" s="1240"/>
      <c r="R14" s="1240"/>
      <c r="S14" s="1240"/>
      <c r="T14" s="1240"/>
      <c r="U14" s="1240"/>
      <c r="V14" s="1240"/>
      <c r="W14" s="1240"/>
      <c r="X14" s="1240" t="s">
        <v>446</v>
      </c>
    </row>
    <row r="15" spans="1:29" ht="14.25" customHeight="1">
      <c r="J15" s="451"/>
      <c r="K15" s="451"/>
      <c r="L15" s="1314" t="s">
        <v>91</v>
      </c>
      <c r="M15" s="1314" t="s">
        <v>595</v>
      </c>
      <c r="N15" s="504"/>
      <c r="O15" s="1314" t="s">
        <v>596</v>
      </c>
      <c r="P15" s="1339" t="s">
        <v>597</v>
      </c>
      <c r="Q15" s="1339" t="s">
        <v>604</v>
      </c>
      <c r="R15" s="1339"/>
      <c r="S15" s="1339"/>
      <c r="T15" s="1339"/>
      <c r="U15" s="1339"/>
      <c r="V15" s="1314" t="s">
        <v>339</v>
      </c>
      <c r="W15" s="1326" t="s">
        <v>274</v>
      </c>
      <c r="X15" s="1240"/>
    </row>
    <row r="16" spans="1:29" s="493" customFormat="1" ht="25.5" customHeight="1">
      <c r="A16" s="554"/>
      <c r="B16" s="554"/>
      <c r="C16" s="554"/>
      <c r="D16" s="554"/>
      <c r="E16" s="554"/>
      <c r="F16" s="554"/>
      <c r="G16" s="560"/>
      <c r="H16" s="560"/>
      <c r="I16" s="501"/>
      <c r="J16" s="499"/>
      <c r="K16" s="499"/>
      <c r="L16" s="1314"/>
      <c r="M16" s="1314"/>
      <c r="N16" s="504"/>
      <c r="O16" s="1314"/>
      <c r="P16" s="1339"/>
      <c r="Q16" s="1339" t="s">
        <v>621</v>
      </c>
      <c r="R16" s="1339"/>
      <c r="S16" s="1337" t="s">
        <v>615</v>
      </c>
      <c r="T16" s="1337"/>
      <c r="U16" s="1337"/>
      <c r="V16" s="1314"/>
      <c r="W16" s="1326"/>
      <c r="X16" s="1240"/>
      <c r="Y16" s="956"/>
      <c r="Z16" s="554"/>
      <c r="AA16" s="554"/>
      <c r="AB16" s="554"/>
      <c r="AC16" s="554"/>
    </row>
    <row r="17" spans="1:29" ht="14.25" customHeight="1">
      <c r="J17" s="451"/>
      <c r="K17" s="451"/>
      <c r="L17" s="1314"/>
      <c r="M17" s="1314"/>
      <c r="N17" s="504"/>
      <c r="O17" s="1314"/>
      <c r="P17" s="1339"/>
      <c r="Q17" s="504" t="s">
        <v>619</v>
      </c>
      <c r="R17" s="504" t="s">
        <v>620</v>
      </c>
      <c r="S17" s="506" t="s">
        <v>273</v>
      </c>
      <c r="T17" s="1334" t="s">
        <v>272</v>
      </c>
      <c r="U17" s="1334"/>
      <c r="V17" s="1314"/>
      <c r="W17" s="1326"/>
      <c r="X17" s="1240"/>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0">
        <f t="shared" ca="1" si="0"/>
        <v>8</v>
      </c>
      <c r="U18" s="1340"/>
      <c r="V18" s="457">
        <f ca="1">OFFSET(V18,0,-2)+1</f>
        <v>9</v>
      </c>
      <c r="W18" s="493"/>
      <c r="X18" s="457">
        <f ca="1">OFFSET(X18,0,-2)+1</f>
        <v>10</v>
      </c>
    </row>
    <row r="19" spans="1:29" ht="22.5">
      <c r="A19" s="1285">
        <v>1</v>
      </c>
      <c r="B19" s="928"/>
      <c r="C19" s="928"/>
      <c r="D19" s="928"/>
      <c r="E19" s="928"/>
      <c r="F19" s="928"/>
      <c r="G19" s="929"/>
      <c r="H19" s="929"/>
      <c r="I19" s="931"/>
      <c r="J19" s="923"/>
      <c r="K19" s="923"/>
      <c r="L19" s="562" t="e">
        <f ca="1">mergeValue(A19)</f>
        <v>#NAME?</v>
      </c>
      <c r="M19" s="610" t="s">
        <v>19</v>
      </c>
      <c r="N19" s="549"/>
      <c r="O19" s="1328"/>
      <c r="P19" s="1328"/>
      <c r="Q19" s="1328"/>
      <c r="R19" s="1328"/>
      <c r="S19" s="1328"/>
      <c r="T19" s="1328"/>
      <c r="U19" s="1328"/>
      <c r="V19" s="1328"/>
      <c r="W19" s="1328"/>
      <c r="X19" s="550" t="s">
        <v>718</v>
      </c>
    </row>
    <row r="20" spans="1:29" ht="22.5">
      <c r="A20" s="1285"/>
      <c r="B20" s="1285">
        <v>1</v>
      </c>
      <c r="C20" s="928"/>
      <c r="D20" s="928"/>
      <c r="E20" s="928"/>
      <c r="F20" s="928"/>
      <c r="G20" s="933"/>
      <c r="H20" s="930"/>
      <c r="I20" s="935"/>
      <c r="J20" s="920"/>
      <c r="K20" s="919"/>
      <c r="L20" s="562" t="e">
        <f ca="1">mergeValue(A20) &amp;"."&amp; mergeValue(B20)</f>
        <v>#NAME?</v>
      </c>
      <c r="M20" s="516" t="s">
        <v>15</v>
      </c>
      <c r="N20" s="549"/>
      <c r="O20" s="1328"/>
      <c r="P20" s="1328"/>
      <c r="Q20" s="1328"/>
      <c r="R20" s="1328"/>
      <c r="S20" s="1328"/>
      <c r="T20" s="1328"/>
      <c r="U20" s="1328"/>
      <c r="V20" s="1328"/>
      <c r="W20" s="1328"/>
      <c r="X20" s="550" t="s">
        <v>459</v>
      </c>
    </row>
    <row r="21" spans="1:29" ht="22.5">
      <c r="A21" s="1285"/>
      <c r="B21" s="1285"/>
      <c r="C21" s="1285">
        <v>1</v>
      </c>
      <c r="D21" s="928"/>
      <c r="E21" s="928"/>
      <c r="F21" s="928"/>
      <c r="G21" s="933"/>
      <c r="H21" s="930"/>
      <c r="I21" s="936"/>
      <c r="J21" s="920"/>
      <c r="K21" s="919"/>
      <c r="L21" s="562" t="e">
        <f ca="1">mergeValue(A21) &amp;"."&amp; mergeValue(B21)&amp;"."&amp; mergeValue(C21)</f>
        <v>#NAME?</v>
      </c>
      <c r="M21" s="517" t="s">
        <v>7</v>
      </c>
      <c r="N21" s="549"/>
      <c r="O21" s="1328"/>
      <c r="P21" s="1328"/>
      <c r="Q21" s="1328"/>
      <c r="R21" s="1328"/>
      <c r="S21" s="1328"/>
      <c r="T21" s="1328"/>
      <c r="U21" s="1328"/>
      <c r="V21" s="1328"/>
      <c r="W21" s="1328"/>
      <c r="X21" s="550" t="s">
        <v>600</v>
      </c>
    </row>
    <row r="22" spans="1:29">
      <c r="A22" s="1285"/>
      <c r="B22" s="1285"/>
      <c r="C22" s="1285"/>
      <c r="D22" s="1285">
        <v>1</v>
      </c>
      <c r="E22" s="928"/>
      <c r="F22" s="928"/>
      <c r="G22" s="933"/>
      <c r="H22" s="930"/>
      <c r="I22" s="936"/>
      <c r="J22" s="934"/>
      <c r="K22" s="919"/>
      <c r="L22" s="562" t="e">
        <f ca="1">mergeValue(A22) &amp;"."&amp; mergeValue(B22)&amp;"."&amp; mergeValue(C22)&amp;"."&amp; mergeValue(D22)</f>
        <v>#NAME?</v>
      </c>
      <c r="M22" s="518" t="s">
        <v>21</v>
      </c>
      <c r="N22" s="549"/>
      <c r="O22" s="1328"/>
      <c r="P22" s="1328"/>
      <c r="Q22" s="1328"/>
      <c r="R22" s="1328"/>
      <c r="S22" s="1328"/>
      <c r="T22" s="1328"/>
      <c r="U22" s="1328"/>
      <c r="V22" s="1328"/>
      <c r="W22" s="1328"/>
      <c r="X22" s="968" t="s">
        <v>623</v>
      </c>
    </row>
    <row r="23" spans="1:29" ht="42.95" customHeight="1">
      <c r="A23" s="1285"/>
      <c r="B23" s="1285"/>
      <c r="C23" s="1285"/>
      <c r="D23" s="1285"/>
      <c r="E23" s="928">
        <v>1</v>
      </c>
      <c r="F23" s="928"/>
      <c r="G23" s="933"/>
      <c r="H23" s="930"/>
      <c r="I23" s="936"/>
      <c r="J23" s="934"/>
      <c r="K23" s="924"/>
      <c r="L23" s="562" t="e">
        <f ca="1">mergeValue(A23) &amp;"."&amp; mergeValue(B23)&amp;"."&amp; mergeValue(C23)&amp;"."&amp; mergeValue(D23)&amp;"."&amp; mergeValue(E23)</f>
        <v>#NAME?</v>
      </c>
      <c r="M23" s="1019"/>
      <c r="N23" s="512"/>
      <c r="O23" s="1021"/>
      <c r="P23" s="1022"/>
      <c r="Q23" s="1179"/>
      <c r="R23" s="1179"/>
      <c r="S23" s="1177"/>
      <c r="T23" s="619" t="s">
        <v>83</v>
      </c>
      <c r="U23" s="1177"/>
      <c r="V23" s="737" t="s">
        <v>84</v>
      </c>
      <c r="W23" s="787"/>
      <c r="X23" s="1303" t="s">
        <v>748</v>
      </c>
      <c r="Y23" s="956" t="e">
        <f ca="1">strCheckDateTwo(N23:W23)</f>
        <v>#NAME?</v>
      </c>
    </row>
    <row r="24" spans="1:29" hidden="1">
      <c r="A24" s="1285"/>
      <c r="B24" s="1285"/>
      <c r="C24" s="1285"/>
      <c r="D24" s="1285"/>
      <c r="E24" s="928"/>
      <c r="F24" s="928"/>
      <c r="G24" s="933"/>
      <c r="H24" s="930"/>
      <c r="I24" s="936"/>
      <c r="J24" s="934"/>
      <c r="K24" s="924"/>
      <c r="L24" s="600"/>
      <c r="M24" s="531"/>
      <c r="N24" s="615"/>
      <c r="O24" s="615"/>
      <c r="P24" s="615"/>
      <c r="Q24" s="615"/>
      <c r="R24" s="553" t="str">
        <f>S23 &amp; "-" &amp; U23</f>
        <v>-</v>
      </c>
      <c r="S24" s="482"/>
      <c r="T24" s="555"/>
      <c r="U24" s="482"/>
      <c r="V24" s="615"/>
      <c r="W24" s="786"/>
      <c r="X24" s="1304"/>
    </row>
    <row r="25" spans="1:29" ht="15" customHeight="1">
      <c r="A25" s="1285"/>
      <c r="B25" s="1285"/>
      <c r="C25" s="1285"/>
      <c r="D25" s="1285"/>
      <c r="E25" s="928"/>
      <c r="F25" s="928"/>
      <c r="G25" s="933"/>
      <c r="H25" s="930"/>
      <c r="I25" s="936"/>
      <c r="J25" s="934"/>
      <c r="K25" s="924"/>
      <c r="L25" s="508"/>
      <c r="M25" s="521" t="s">
        <v>5</v>
      </c>
      <c r="N25" s="519"/>
      <c r="O25" s="515"/>
      <c r="P25" s="515"/>
      <c r="Q25" s="515"/>
      <c r="R25" s="515"/>
      <c r="S25" s="542"/>
      <c r="T25" s="534"/>
      <c r="U25" s="533"/>
      <c r="V25" s="519"/>
      <c r="W25" s="519"/>
      <c r="X25" s="1305"/>
    </row>
    <row r="26" spans="1:29" s="445" customFormat="1" ht="15" customHeight="1">
      <c r="A26" s="1285"/>
      <c r="B26" s="1285"/>
      <c r="C26" s="1285"/>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5"/>
      <c r="B27" s="1285"/>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5"/>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8" t="s">
        <v>749</v>
      </c>
      <c r="N31" s="1278"/>
      <c r="O31" s="1278"/>
      <c r="P31" s="1278"/>
      <c r="Q31" s="1278"/>
      <c r="R31" s="1278"/>
      <c r="S31" s="1278"/>
      <c r="T31" s="1278"/>
      <c r="U31" s="1278"/>
      <c r="V31" s="1278"/>
      <c r="W31" s="1278"/>
      <c r="X31" s="1278"/>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33"/>
  <sheetViews>
    <sheetView showGridLines="0" topLeftCell="E1" zoomScaleNormal="100" workbookViewId="0">
      <selection activeCell="G35" sqref="G35"/>
    </sheetView>
  </sheetViews>
  <sheetFormatPr defaultColWidth="10.5703125" defaultRowHeight="14.25"/>
  <cols>
    <col min="1" max="1" width="3.7109375" style="1104" hidden="1" customWidth="1"/>
    <col min="2" max="4" width="3.7109375" style="1101"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101"/>
    <col min="12" max="12" width="11.140625" style="1101" customWidth="1"/>
    <col min="13" max="20" width="10.5703125" style="1101"/>
    <col min="21" max="16384" width="10.5703125" style="1074"/>
  </cols>
  <sheetData>
    <row r="1" spans="1:20" ht="3" customHeight="1">
      <c r="A1" s="1104" t="s">
        <v>209</v>
      </c>
    </row>
    <row r="2" spans="1:20" ht="22.5">
      <c r="F2" s="1279" t="s">
        <v>470</v>
      </c>
      <c r="G2" s="1280"/>
      <c r="H2" s="1281"/>
      <c r="I2" s="1138"/>
    </row>
    <row r="3" spans="1:20" ht="3" customHeight="1"/>
    <row r="4" spans="1:20" s="1098" customFormat="1" ht="11.25">
      <c r="A4" s="1103"/>
      <c r="B4" s="1103"/>
      <c r="C4" s="1103"/>
      <c r="D4" s="1103"/>
      <c r="F4" s="1240" t="s">
        <v>445</v>
      </c>
      <c r="G4" s="1240"/>
      <c r="H4" s="1240"/>
      <c r="I4" s="1282" t="s">
        <v>446</v>
      </c>
      <c r="J4" s="1103"/>
      <c r="K4" s="1103"/>
      <c r="L4" s="1103"/>
      <c r="M4" s="1103"/>
      <c r="N4" s="1103"/>
      <c r="O4" s="1103"/>
      <c r="P4" s="1103"/>
      <c r="Q4" s="1103"/>
      <c r="R4" s="1103"/>
      <c r="S4" s="1103"/>
      <c r="T4" s="1103"/>
    </row>
    <row r="5" spans="1:20" s="1098" customFormat="1" ht="11.25" customHeight="1">
      <c r="A5" s="1103"/>
      <c r="B5" s="1103"/>
      <c r="C5" s="1103"/>
      <c r="D5" s="1103"/>
      <c r="F5" s="1115" t="s">
        <v>91</v>
      </c>
      <c r="G5" s="1128" t="s">
        <v>448</v>
      </c>
      <c r="H5" s="1114" t="s">
        <v>439</v>
      </c>
      <c r="I5" s="1282"/>
      <c r="J5" s="1103"/>
      <c r="K5" s="1103"/>
      <c r="L5" s="1103"/>
      <c r="M5" s="1103"/>
      <c r="N5" s="1103"/>
      <c r="O5" s="1103"/>
      <c r="P5" s="1103"/>
      <c r="Q5" s="1103"/>
      <c r="R5" s="1103"/>
      <c r="S5" s="1103"/>
      <c r="T5" s="1103"/>
    </row>
    <row r="6" spans="1:20" s="1098" customFormat="1" ht="12" customHeight="1">
      <c r="A6" s="1103"/>
      <c r="B6" s="1103"/>
      <c r="C6" s="1103"/>
      <c r="D6" s="1103"/>
      <c r="F6" s="1116" t="s">
        <v>92</v>
      </c>
      <c r="G6" s="1118">
        <v>2</v>
      </c>
      <c r="H6" s="1119">
        <v>3</v>
      </c>
      <c r="I6" s="1117">
        <v>4</v>
      </c>
      <c r="J6" s="1103">
        <v>4</v>
      </c>
      <c r="K6" s="1103"/>
      <c r="L6" s="1103"/>
      <c r="M6" s="1103"/>
      <c r="N6" s="1103"/>
      <c r="O6" s="1103"/>
      <c r="P6" s="1103"/>
      <c r="Q6" s="1103"/>
      <c r="R6" s="1103"/>
      <c r="S6" s="1103"/>
      <c r="T6" s="1103"/>
    </row>
    <row r="7" spans="1:20" s="1098" customFormat="1" ht="18.75">
      <c r="A7" s="1103"/>
      <c r="B7" s="1103"/>
      <c r="C7" s="1103"/>
      <c r="D7" s="1103"/>
      <c r="F7" s="1125">
        <v>1</v>
      </c>
      <c r="G7" s="1134" t="s">
        <v>471</v>
      </c>
      <c r="H7" s="1113" t="str">
        <f>IF(dateCh="","",dateCh)</f>
        <v>08.05.2020</v>
      </c>
      <c r="I7" s="1099" t="s">
        <v>472</v>
      </c>
      <c r="J7" s="1124"/>
      <c r="K7" s="1103"/>
      <c r="L7" s="1103"/>
      <c r="M7" s="1103"/>
      <c r="N7" s="1103"/>
      <c r="O7" s="1103"/>
      <c r="P7" s="1103"/>
      <c r="Q7" s="1103"/>
      <c r="R7" s="1103"/>
      <c r="S7" s="1103"/>
      <c r="T7" s="1103"/>
    </row>
    <row r="8" spans="1:20" s="1098" customFormat="1" ht="45">
      <c r="A8" s="1283">
        <v>1</v>
      </c>
      <c r="B8" s="1103"/>
      <c r="C8" s="1103"/>
      <c r="D8" s="1103"/>
      <c r="F8" s="1125" t="e">
        <f ca="1">"2." &amp;mergeValue(A8)</f>
        <v>#NAME?</v>
      </c>
      <c r="G8" s="1134" t="s">
        <v>473</v>
      </c>
      <c r="H8" s="1113" t="str">
        <f>IF('Перечень тарифов'!R21="","наименование отсутствует","" &amp; 'Перечень тарифов'!R21 &amp; "")</f>
        <v>наименование отсутствует</v>
      </c>
      <c r="I8" s="1099" t="s">
        <v>568</v>
      </c>
      <c r="J8" s="1124"/>
      <c r="K8" s="1103"/>
      <c r="L8" s="1103"/>
      <c r="M8" s="1103"/>
      <c r="N8" s="1103"/>
      <c r="O8" s="1103"/>
      <c r="P8" s="1103"/>
      <c r="Q8" s="1103"/>
      <c r="R8" s="1103"/>
      <c r="S8" s="1103"/>
      <c r="T8" s="1103"/>
    </row>
    <row r="9" spans="1:20" s="1098" customFormat="1" ht="22.5">
      <c r="A9" s="1283"/>
      <c r="B9" s="1103"/>
      <c r="C9" s="1103"/>
      <c r="D9" s="1103"/>
      <c r="F9" s="1125" t="e">
        <f ca="1">"3." &amp;mergeValue(A9)</f>
        <v>#NAME?</v>
      </c>
      <c r="G9" s="1134" t="s">
        <v>474</v>
      </c>
      <c r="H9" s="1113" t="str">
        <f>IF('Перечень тарифов'!F21="","наименование отсутствует","" &amp; 'Перечень тарифов'!F21 &amp; "")</f>
        <v>Передача. Тепловая энергия</v>
      </c>
      <c r="I9" s="1099" t="s">
        <v>566</v>
      </c>
      <c r="J9" s="1124"/>
      <c r="K9" s="1103"/>
      <c r="L9" s="1103"/>
      <c r="M9" s="1103"/>
      <c r="N9" s="1103"/>
      <c r="O9" s="1103"/>
      <c r="P9" s="1103"/>
      <c r="Q9" s="1103"/>
      <c r="R9" s="1103"/>
      <c r="S9" s="1103"/>
      <c r="T9" s="1103"/>
    </row>
    <row r="10" spans="1:20" s="1098" customFormat="1" ht="22.5">
      <c r="A10" s="1283"/>
      <c r="B10" s="1103"/>
      <c r="C10" s="1103"/>
      <c r="D10" s="1103"/>
      <c r="F10" s="1125" t="e">
        <f ca="1">"4."&amp;mergeValue(A10)</f>
        <v>#NAME?</v>
      </c>
      <c r="G10" s="1134" t="s">
        <v>475</v>
      </c>
      <c r="H10" s="1114" t="s">
        <v>449</v>
      </c>
      <c r="I10" s="1099"/>
      <c r="J10" s="1124"/>
      <c r="K10" s="1103"/>
      <c r="L10" s="1103"/>
      <c r="M10" s="1103"/>
      <c r="N10" s="1103"/>
      <c r="O10" s="1103"/>
      <c r="P10" s="1103"/>
      <c r="Q10" s="1103"/>
      <c r="R10" s="1103"/>
      <c r="S10" s="1103"/>
      <c r="T10" s="1103"/>
    </row>
    <row r="11" spans="1:20" s="1098" customFormat="1" ht="18.75">
      <c r="A11" s="1283"/>
      <c r="B11" s="1283">
        <v>1</v>
      </c>
      <c r="C11" s="1130"/>
      <c r="D11" s="1130"/>
      <c r="F11" s="1125" t="e">
        <f ca="1">"4."&amp;mergeValue(A11) &amp;"."&amp;mergeValue(B11)</f>
        <v>#NAME?</v>
      </c>
      <c r="G11" s="1120" t="s">
        <v>570</v>
      </c>
      <c r="H11" s="1113" t="str">
        <f>IF(region_name="","",region_name)</f>
        <v>Республика Татарстан</v>
      </c>
      <c r="I11" s="1099" t="s">
        <v>478</v>
      </c>
      <c r="J11" s="1124"/>
      <c r="K11" s="1103"/>
      <c r="L11" s="1103"/>
      <c r="M11" s="1103"/>
      <c r="N11" s="1103"/>
      <c r="O11" s="1103"/>
      <c r="P11" s="1103"/>
      <c r="Q11" s="1103"/>
      <c r="R11" s="1103"/>
      <c r="S11" s="1103"/>
      <c r="T11" s="1103"/>
    </row>
    <row r="12" spans="1:20" s="1098" customFormat="1" ht="22.5">
      <c r="A12" s="1283"/>
      <c r="B12" s="1283"/>
      <c r="C12" s="1283">
        <v>1</v>
      </c>
      <c r="D12" s="1130"/>
      <c r="F12" s="1125" t="e">
        <f ca="1">"4."&amp;mergeValue(A12) &amp;"."&amp;mergeValue(B12)&amp;"."&amp;mergeValue(C12)</f>
        <v>#NAME?</v>
      </c>
      <c r="G12" s="1129" t="s">
        <v>476</v>
      </c>
      <c r="H12" s="1113" t="str">
        <f>IF(Территории!H13="","","" &amp; Территории!H13 &amp; "")</f>
        <v>Город Казань</v>
      </c>
      <c r="I12" s="1099" t="s">
        <v>479</v>
      </c>
      <c r="J12" s="1124"/>
      <c r="K12" s="1103"/>
      <c r="L12" s="1103"/>
      <c r="M12" s="1103"/>
      <c r="N12" s="1103"/>
      <c r="O12" s="1103"/>
      <c r="P12" s="1103"/>
      <c r="Q12" s="1103"/>
      <c r="R12" s="1103"/>
      <c r="S12" s="1103"/>
      <c r="T12" s="1103"/>
    </row>
    <row r="13" spans="1:20" s="1098" customFormat="1" ht="56.25">
      <c r="A13" s="1283"/>
      <c r="B13" s="1283"/>
      <c r="C13" s="1283"/>
      <c r="D13" s="1130">
        <v>1</v>
      </c>
      <c r="F13" s="1125" t="e">
        <f ca="1">"4."&amp;mergeValue(A13) &amp;"."&amp;mergeValue(B13)&amp;"."&amp;mergeValue(C13)&amp;"."&amp;mergeValue(D13)</f>
        <v>#NAME?</v>
      </c>
      <c r="G13" s="1137" t="s">
        <v>477</v>
      </c>
      <c r="H13" s="1113" t="str">
        <f>IF(Территории!R14="","","" &amp; Территории!R14 &amp; "")</f>
        <v>Город Казань (92701000)</v>
      </c>
      <c r="I13" s="1192" t="s">
        <v>569</v>
      </c>
      <c r="J13" s="1124"/>
      <c r="K13" s="1103"/>
      <c r="L13" s="1103"/>
      <c r="M13" s="1103"/>
      <c r="N13" s="1103"/>
      <c r="O13" s="1103"/>
      <c r="P13" s="1103"/>
      <c r="Q13" s="1103"/>
      <c r="R13" s="1103"/>
      <c r="S13" s="1103"/>
      <c r="T13" s="1103"/>
    </row>
    <row r="14" spans="1:20" s="1098" customFormat="1" ht="45">
      <c r="A14" s="1283">
        <v>2</v>
      </c>
      <c r="B14" s="1103"/>
      <c r="C14" s="1103"/>
      <c r="D14" s="1103"/>
      <c r="F14" s="1125" t="e">
        <f ca="1">"2." &amp;mergeValue(A14)</f>
        <v>#NAME?</v>
      </c>
      <c r="G14" s="1134" t="s">
        <v>473</v>
      </c>
      <c r="H14" s="1194" t="str">
        <f>IF('Перечень тарифов'!R26="","наименование отсутствует","" &amp; 'Перечень тарифов'!R26 &amp; "")</f>
        <v>наименование отсутствует</v>
      </c>
      <c r="I14" s="1099" t="s">
        <v>568</v>
      </c>
      <c r="J14" s="1124"/>
      <c r="K14" s="1103"/>
      <c r="L14" s="1103"/>
      <c r="M14" s="1103"/>
      <c r="N14" s="1103"/>
      <c r="O14" s="1103"/>
      <c r="P14" s="1103"/>
      <c r="Q14" s="1103"/>
      <c r="R14" s="1103"/>
      <c r="S14" s="1103"/>
      <c r="T14" s="1103"/>
    </row>
    <row r="15" spans="1:20" s="1098" customFormat="1" ht="22.5">
      <c r="A15" s="1283"/>
      <c r="B15" s="1103"/>
      <c r="C15" s="1103"/>
      <c r="D15" s="1103"/>
      <c r="F15" s="1125" t="e">
        <f ca="1">"3." &amp;mergeValue(A15)</f>
        <v>#NAME?</v>
      </c>
      <c r="G15" s="1134" t="s">
        <v>474</v>
      </c>
      <c r="H15" s="1194" t="str">
        <f>IF('Перечень тарифов'!F26="","наименование отсутствует","" &amp; 'Перечень тарифов'!F26 &amp; "")</f>
        <v>Передача. Тепловая энергия</v>
      </c>
      <c r="I15" s="1099" t="s">
        <v>566</v>
      </c>
      <c r="J15" s="1124"/>
      <c r="K15" s="1103"/>
      <c r="L15" s="1103"/>
      <c r="M15" s="1103"/>
      <c r="N15" s="1103"/>
      <c r="O15" s="1103"/>
      <c r="P15" s="1103"/>
      <c r="Q15" s="1103"/>
      <c r="R15" s="1103"/>
      <c r="S15" s="1103"/>
      <c r="T15" s="1103"/>
    </row>
    <row r="16" spans="1:20" s="1098" customFormat="1" ht="22.5">
      <c r="A16" s="1283"/>
      <c r="B16" s="1103"/>
      <c r="C16" s="1103"/>
      <c r="D16" s="1103"/>
      <c r="F16" s="1125" t="e">
        <f ca="1">"4."&amp;mergeValue(A16)</f>
        <v>#NAME?</v>
      </c>
      <c r="G16" s="1134" t="s">
        <v>475</v>
      </c>
      <c r="H16" s="1199" t="s">
        <v>449</v>
      </c>
      <c r="I16" s="1099"/>
      <c r="J16" s="1124"/>
      <c r="K16" s="1103"/>
      <c r="L16" s="1103"/>
      <c r="M16" s="1103"/>
      <c r="N16" s="1103"/>
      <c r="O16" s="1103"/>
      <c r="P16" s="1103"/>
      <c r="Q16" s="1103"/>
      <c r="R16" s="1103"/>
      <c r="S16" s="1103"/>
      <c r="T16" s="1103"/>
    </row>
    <row r="17" spans="1:20" s="1098" customFormat="1" ht="18.75">
      <c r="A17" s="1283"/>
      <c r="B17" s="1283">
        <v>1</v>
      </c>
      <c r="C17" s="1191"/>
      <c r="D17" s="1191"/>
      <c r="F17" s="1125" t="e">
        <f ca="1">"4."&amp;mergeValue(A17) &amp;"."&amp;mergeValue(B17)</f>
        <v>#NAME?</v>
      </c>
      <c r="G17" s="1120" t="s">
        <v>570</v>
      </c>
      <c r="H17" s="1194" t="str">
        <f>IF(region_name="","",region_name)</f>
        <v>Республика Татарстан</v>
      </c>
      <c r="I17" s="1099" t="s">
        <v>478</v>
      </c>
      <c r="J17" s="1124"/>
      <c r="K17" s="1103"/>
      <c r="L17" s="1103"/>
      <c r="M17" s="1103"/>
      <c r="N17" s="1103"/>
      <c r="O17" s="1103"/>
      <c r="P17" s="1103"/>
      <c r="Q17" s="1103"/>
      <c r="R17" s="1103"/>
      <c r="S17" s="1103"/>
      <c r="T17" s="1103"/>
    </row>
    <row r="18" spans="1:20" s="1098" customFormat="1" ht="22.5">
      <c r="A18" s="1283"/>
      <c r="B18" s="1283"/>
      <c r="C18" s="1283">
        <v>1</v>
      </c>
      <c r="D18" s="1191"/>
      <c r="F18" s="1125" t="e">
        <f ca="1">"4."&amp;mergeValue(A18) &amp;"."&amp;mergeValue(B18)&amp;"."&amp;mergeValue(C18)</f>
        <v>#NAME?</v>
      </c>
      <c r="G18" s="1129" t="s">
        <v>476</v>
      </c>
      <c r="H18" s="1194" t="str">
        <f>IF(Территории!H13="","","" &amp; Территории!H13 &amp; "")</f>
        <v>Город Казань</v>
      </c>
      <c r="I18" s="1099" t="s">
        <v>479</v>
      </c>
      <c r="J18" s="1124"/>
      <c r="K18" s="1103"/>
      <c r="L18" s="1103"/>
      <c r="M18" s="1103"/>
      <c r="N18" s="1103"/>
      <c r="O18" s="1103"/>
      <c r="P18" s="1103"/>
      <c r="Q18" s="1103"/>
      <c r="R18" s="1103"/>
      <c r="S18" s="1103"/>
      <c r="T18" s="1103"/>
    </row>
    <row r="19" spans="1:20" s="1098" customFormat="1" ht="56.25">
      <c r="A19" s="1283"/>
      <c r="B19" s="1283"/>
      <c r="C19" s="1283"/>
      <c r="D19" s="1191">
        <v>1</v>
      </c>
      <c r="F19" s="1125" t="e">
        <f ca="1">"4."&amp;mergeValue(A19) &amp;"."&amp;mergeValue(B19)&amp;"."&amp;mergeValue(C19)&amp;"."&amp;mergeValue(D19)</f>
        <v>#NAME?</v>
      </c>
      <c r="G19" s="1137" t="s">
        <v>477</v>
      </c>
      <c r="H19" s="1194" t="str">
        <f>IF(Территории!R14="","","" &amp; Территории!R14 &amp; "")</f>
        <v>Город Казань (92701000)</v>
      </c>
      <c r="I19" s="1192" t="s">
        <v>569</v>
      </c>
      <c r="J19" s="1124"/>
      <c r="K19" s="1103"/>
      <c r="L19" s="1103"/>
      <c r="M19" s="1103"/>
      <c r="N19" s="1103"/>
      <c r="O19" s="1103"/>
      <c r="P19" s="1103"/>
      <c r="Q19" s="1103"/>
      <c r="R19" s="1103"/>
      <c r="S19" s="1103"/>
      <c r="T19" s="1103"/>
    </row>
    <row r="20" spans="1:20" s="1098" customFormat="1" ht="45">
      <c r="A20" s="1283">
        <v>3</v>
      </c>
      <c r="B20" s="1103"/>
      <c r="C20" s="1103"/>
      <c r="D20" s="1103"/>
      <c r="F20" s="1125" t="e">
        <f ca="1">"2." &amp;mergeValue(A20)</f>
        <v>#NAME?</v>
      </c>
      <c r="G20" s="1134" t="s">
        <v>473</v>
      </c>
      <c r="H20" s="1194" t="str">
        <f>IF('Перечень тарифов'!R31="","наименование отсутствует","" &amp; 'Перечень тарифов'!R31 &amp; "")</f>
        <v>наименование отсутствует</v>
      </c>
      <c r="I20" s="1099" t="s">
        <v>568</v>
      </c>
      <c r="J20" s="1124"/>
      <c r="K20" s="1103"/>
      <c r="L20" s="1103"/>
      <c r="M20" s="1103"/>
      <c r="N20" s="1103"/>
      <c r="O20" s="1103"/>
      <c r="P20" s="1103"/>
      <c r="Q20" s="1103"/>
      <c r="R20" s="1103"/>
      <c r="S20" s="1103"/>
      <c r="T20" s="1103"/>
    </row>
    <row r="21" spans="1:20" s="1098" customFormat="1" ht="22.5">
      <c r="A21" s="1283"/>
      <c r="B21" s="1103"/>
      <c r="C21" s="1103"/>
      <c r="D21" s="1103"/>
      <c r="F21" s="1125" t="e">
        <f ca="1">"3." &amp;mergeValue(A21)</f>
        <v>#NAME?</v>
      </c>
      <c r="G21" s="1134" t="s">
        <v>474</v>
      </c>
      <c r="H21" s="1194" t="str">
        <f>IF('Перечень тарифов'!F31="","наименование отсутствует","" &amp; 'Перечень тарифов'!F31 &amp; "")</f>
        <v>Производство тепловой энергии. Некомбинированная выработка</v>
      </c>
      <c r="I21" s="1099" t="s">
        <v>566</v>
      </c>
      <c r="J21" s="1124"/>
      <c r="K21" s="1103"/>
      <c r="L21" s="1103"/>
      <c r="M21" s="1103"/>
      <c r="N21" s="1103"/>
      <c r="O21" s="1103"/>
      <c r="P21" s="1103"/>
      <c r="Q21" s="1103"/>
      <c r="R21" s="1103"/>
      <c r="S21" s="1103"/>
      <c r="T21" s="1103"/>
    </row>
    <row r="22" spans="1:20" s="1098" customFormat="1" ht="22.5">
      <c r="A22" s="1283"/>
      <c r="B22" s="1103"/>
      <c r="C22" s="1103"/>
      <c r="D22" s="1103"/>
      <c r="F22" s="1125" t="e">
        <f ca="1">"4."&amp;mergeValue(A22)</f>
        <v>#NAME?</v>
      </c>
      <c r="G22" s="1134" t="s">
        <v>475</v>
      </c>
      <c r="H22" s="1199" t="s">
        <v>449</v>
      </c>
      <c r="I22" s="1099"/>
      <c r="J22" s="1124"/>
      <c r="K22" s="1103"/>
      <c r="L22" s="1103"/>
      <c r="M22" s="1103"/>
      <c r="N22" s="1103"/>
      <c r="O22" s="1103"/>
      <c r="P22" s="1103"/>
      <c r="Q22" s="1103"/>
      <c r="R22" s="1103"/>
      <c r="S22" s="1103"/>
      <c r="T22" s="1103"/>
    </row>
    <row r="23" spans="1:20" s="1098" customFormat="1" ht="18.75">
      <c r="A23" s="1283"/>
      <c r="B23" s="1283">
        <v>1</v>
      </c>
      <c r="C23" s="1191"/>
      <c r="D23" s="1191"/>
      <c r="F23" s="1125" t="e">
        <f ca="1">"4."&amp;mergeValue(A23) &amp;"."&amp;mergeValue(B23)</f>
        <v>#NAME?</v>
      </c>
      <c r="G23" s="1120" t="s">
        <v>570</v>
      </c>
      <c r="H23" s="1194" t="str">
        <f>IF(region_name="","",region_name)</f>
        <v>Республика Татарстан</v>
      </c>
      <c r="I23" s="1099" t="s">
        <v>478</v>
      </c>
      <c r="J23" s="1124"/>
      <c r="K23" s="1103"/>
      <c r="L23" s="1103"/>
      <c r="M23" s="1103"/>
      <c r="N23" s="1103"/>
      <c r="O23" s="1103"/>
      <c r="P23" s="1103"/>
      <c r="Q23" s="1103"/>
      <c r="R23" s="1103"/>
      <c r="S23" s="1103"/>
      <c r="T23" s="1103"/>
    </row>
    <row r="24" spans="1:20" s="1098" customFormat="1" ht="22.5">
      <c r="A24" s="1283"/>
      <c r="B24" s="1283"/>
      <c r="C24" s="1283">
        <v>1</v>
      </c>
      <c r="D24" s="1191"/>
      <c r="F24" s="1125" t="e">
        <f ca="1">"4."&amp;mergeValue(A24) &amp;"."&amp;mergeValue(B24)&amp;"."&amp;mergeValue(C24)</f>
        <v>#NAME?</v>
      </c>
      <c r="G24" s="1129" t="s">
        <v>476</v>
      </c>
      <c r="H24" s="1194" t="str">
        <f>IF(Территории!H13="","","" &amp; Территории!H13 &amp; "")</f>
        <v>Город Казань</v>
      </c>
      <c r="I24" s="1099" t="s">
        <v>479</v>
      </c>
      <c r="J24" s="1124"/>
      <c r="K24" s="1103"/>
      <c r="L24" s="1103"/>
      <c r="M24" s="1103"/>
      <c r="N24" s="1103"/>
      <c r="O24" s="1103"/>
      <c r="P24" s="1103"/>
      <c r="Q24" s="1103"/>
      <c r="R24" s="1103"/>
      <c r="S24" s="1103"/>
      <c r="T24" s="1103"/>
    </row>
    <row r="25" spans="1:20" s="1098" customFormat="1" ht="56.25">
      <c r="A25" s="1283"/>
      <c r="B25" s="1283"/>
      <c r="C25" s="1283"/>
      <c r="D25" s="1191">
        <v>1</v>
      </c>
      <c r="F25" s="1125" t="e">
        <f ca="1">"4."&amp;mergeValue(A25) &amp;"."&amp;mergeValue(B25)&amp;"."&amp;mergeValue(C25)&amp;"."&amp;mergeValue(D25)</f>
        <v>#NAME?</v>
      </c>
      <c r="G25" s="1137" t="s">
        <v>477</v>
      </c>
      <c r="H25" s="1194" t="str">
        <f>IF(Территории!R14="","","" &amp; Территории!R14 &amp; "")</f>
        <v>Город Казань (92701000)</v>
      </c>
      <c r="I25" s="1192" t="s">
        <v>569</v>
      </c>
      <c r="J25" s="1124"/>
      <c r="K25" s="1103"/>
      <c r="L25" s="1103"/>
      <c r="M25" s="1103"/>
      <c r="N25" s="1103"/>
      <c r="O25" s="1103"/>
      <c r="P25" s="1103"/>
      <c r="Q25" s="1103"/>
      <c r="R25" s="1103"/>
      <c r="S25" s="1103"/>
      <c r="T25" s="1103"/>
    </row>
    <row r="26" spans="1:20" s="1098" customFormat="1" ht="45">
      <c r="A26" s="1283">
        <v>4</v>
      </c>
      <c r="B26" s="1103"/>
      <c r="C26" s="1103"/>
      <c r="D26" s="1103"/>
      <c r="F26" s="1125" t="e">
        <f ca="1">"2." &amp;mergeValue(A26)</f>
        <v>#NAME?</v>
      </c>
      <c r="G26" s="1134" t="s">
        <v>473</v>
      </c>
      <c r="H26" s="1194" t="str">
        <f>IF('Перечень тарифов'!R36="","наименование отсутствует","" &amp; 'Перечень тарифов'!R36 &amp; "")</f>
        <v>наименование отсутствует</v>
      </c>
      <c r="I26" s="1099" t="s">
        <v>568</v>
      </c>
      <c r="J26" s="1124"/>
      <c r="K26" s="1103"/>
      <c r="L26" s="1103"/>
      <c r="M26" s="1103"/>
      <c r="N26" s="1103"/>
      <c r="O26" s="1103"/>
      <c r="P26" s="1103"/>
      <c r="Q26" s="1103"/>
      <c r="R26" s="1103"/>
      <c r="S26" s="1103"/>
      <c r="T26" s="1103"/>
    </row>
    <row r="27" spans="1:20" s="1098" customFormat="1" ht="22.5">
      <c r="A27" s="1283"/>
      <c r="B27" s="1103"/>
      <c r="C27" s="1103"/>
      <c r="D27" s="1103"/>
      <c r="F27" s="1125" t="e">
        <f ca="1">"3." &amp;mergeValue(A27)</f>
        <v>#NAME?</v>
      </c>
      <c r="G27" s="1134" t="s">
        <v>474</v>
      </c>
      <c r="H27" s="1194" t="str">
        <f>IF('Перечень тарифов'!F36="","наименование отсутствует","" &amp; 'Перечень тарифов'!F36 &amp; "")</f>
        <v>Поддержание резервной тепловой мощности при отсутствии потребления тепловой энергии</v>
      </c>
      <c r="I27" s="1099" t="s">
        <v>566</v>
      </c>
      <c r="J27" s="1124"/>
      <c r="K27" s="1103"/>
      <c r="L27" s="1103"/>
      <c r="M27" s="1103"/>
      <c r="N27" s="1103"/>
      <c r="O27" s="1103"/>
      <c r="P27" s="1103"/>
      <c r="Q27" s="1103"/>
      <c r="R27" s="1103"/>
      <c r="S27" s="1103"/>
      <c r="T27" s="1103"/>
    </row>
    <row r="28" spans="1:20" s="1098" customFormat="1" ht="22.5">
      <c r="A28" s="1283"/>
      <c r="B28" s="1103"/>
      <c r="C28" s="1103"/>
      <c r="D28" s="1103"/>
      <c r="F28" s="1125" t="e">
        <f ca="1">"4."&amp;mergeValue(A28)</f>
        <v>#NAME?</v>
      </c>
      <c r="G28" s="1134" t="s">
        <v>475</v>
      </c>
      <c r="H28" s="1199" t="s">
        <v>449</v>
      </c>
      <c r="I28" s="1099"/>
      <c r="J28" s="1124"/>
      <c r="K28" s="1103"/>
      <c r="L28" s="1103"/>
      <c r="M28" s="1103"/>
      <c r="N28" s="1103"/>
      <c r="O28" s="1103"/>
      <c r="P28" s="1103"/>
      <c r="Q28" s="1103"/>
      <c r="R28" s="1103"/>
      <c r="S28" s="1103"/>
      <c r="T28" s="1103"/>
    </row>
    <row r="29" spans="1:20" s="1098" customFormat="1" ht="18.75">
      <c r="A29" s="1283"/>
      <c r="B29" s="1283">
        <v>1</v>
      </c>
      <c r="C29" s="1191"/>
      <c r="D29" s="1191"/>
      <c r="F29" s="1125" t="e">
        <f ca="1">"4."&amp;mergeValue(A29) &amp;"."&amp;mergeValue(B29)</f>
        <v>#NAME?</v>
      </c>
      <c r="G29" s="1120" t="s">
        <v>570</v>
      </c>
      <c r="H29" s="1194" t="str">
        <f>IF(region_name="","",region_name)</f>
        <v>Республика Татарстан</v>
      </c>
      <c r="I29" s="1099" t="s">
        <v>478</v>
      </c>
      <c r="J29" s="1124"/>
      <c r="K29" s="1103"/>
      <c r="L29" s="1103"/>
      <c r="M29" s="1103"/>
      <c r="N29" s="1103"/>
      <c r="O29" s="1103"/>
      <c r="P29" s="1103"/>
      <c r="Q29" s="1103"/>
      <c r="R29" s="1103"/>
      <c r="S29" s="1103"/>
      <c r="T29" s="1103"/>
    </row>
    <row r="30" spans="1:20" s="1098" customFormat="1" ht="22.5">
      <c r="A30" s="1283"/>
      <c r="B30" s="1283"/>
      <c r="C30" s="1283">
        <v>1</v>
      </c>
      <c r="D30" s="1191"/>
      <c r="F30" s="1125" t="e">
        <f ca="1">"4."&amp;mergeValue(A30) &amp;"."&amp;mergeValue(B30)&amp;"."&amp;mergeValue(C30)</f>
        <v>#NAME?</v>
      </c>
      <c r="G30" s="1129" t="s">
        <v>476</v>
      </c>
      <c r="H30" s="1194" t="str">
        <f>IF(Территории!H13="","","" &amp; Территории!H13 &amp; "")</f>
        <v>Город Казань</v>
      </c>
      <c r="I30" s="1099" t="s">
        <v>479</v>
      </c>
      <c r="J30" s="1124"/>
      <c r="K30" s="1103"/>
      <c r="L30" s="1103"/>
      <c r="M30" s="1103"/>
      <c r="N30" s="1103"/>
      <c r="O30" s="1103"/>
      <c r="P30" s="1103"/>
      <c r="Q30" s="1103"/>
      <c r="R30" s="1103"/>
      <c r="S30" s="1103"/>
      <c r="T30" s="1103"/>
    </row>
    <row r="31" spans="1:20" s="1098" customFormat="1" ht="56.25">
      <c r="A31" s="1283"/>
      <c r="B31" s="1283"/>
      <c r="C31" s="1283"/>
      <c r="D31" s="1191">
        <v>1</v>
      </c>
      <c r="F31" s="1125" t="e">
        <f ca="1">"4."&amp;mergeValue(A31) &amp;"."&amp;mergeValue(B31)&amp;"."&amp;mergeValue(C31)&amp;"."&amp;mergeValue(D31)</f>
        <v>#NAME?</v>
      </c>
      <c r="G31" s="1137" t="s">
        <v>477</v>
      </c>
      <c r="H31" s="1194" t="str">
        <f>IF(Территории!R14="","","" &amp; Территории!R14 &amp; "")</f>
        <v>Город Казань (92701000)</v>
      </c>
      <c r="I31" s="1192" t="s">
        <v>569</v>
      </c>
      <c r="J31" s="1124"/>
      <c r="K31" s="1103"/>
      <c r="L31" s="1103"/>
      <c r="M31" s="1103"/>
      <c r="N31" s="1103"/>
      <c r="O31" s="1103"/>
      <c r="P31" s="1103"/>
      <c r="Q31" s="1103"/>
      <c r="R31" s="1103"/>
      <c r="S31" s="1103"/>
      <c r="T31" s="1103"/>
    </row>
    <row r="32" spans="1:20" s="1122" customFormat="1" ht="3" customHeight="1">
      <c r="A32" s="1123"/>
      <c r="B32" s="1123"/>
      <c r="C32" s="1123"/>
      <c r="D32" s="1123"/>
      <c r="F32" s="1121"/>
      <c r="G32" s="1135"/>
      <c r="H32" s="1136"/>
      <c r="I32" s="1106"/>
      <c r="J32" s="1123"/>
      <c r="K32" s="1123"/>
      <c r="L32" s="1123"/>
      <c r="M32" s="1123"/>
      <c r="N32" s="1123"/>
      <c r="O32" s="1123"/>
      <c r="P32" s="1123"/>
      <c r="Q32" s="1123"/>
      <c r="R32" s="1123"/>
      <c r="S32" s="1123"/>
      <c r="T32" s="1123"/>
    </row>
    <row r="33" spans="1:20" s="1122" customFormat="1" ht="15" customHeight="1">
      <c r="A33" s="1123"/>
      <c r="B33" s="1123"/>
      <c r="C33" s="1123"/>
      <c r="D33" s="1123"/>
      <c r="F33" s="1121"/>
      <c r="G33" s="1278" t="s">
        <v>571</v>
      </c>
      <c r="H33" s="1278"/>
      <c r="I33" s="1106"/>
      <c r="J33" s="1123"/>
      <c r="K33" s="1123"/>
      <c r="L33" s="1123"/>
      <c r="M33" s="1123"/>
      <c r="N33" s="1123"/>
      <c r="O33" s="1123"/>
      <c r="P33" s="1123"/>
      <c r="Q33" s="1123"/>
      <c r="R33" s="1123"/>
      <c r="S33" s="1123"/>
      <c r="T33" s="1123"/>
    </row>
  </sheetData>
  <sheetProtection algorithmName="SHA-512" hashValue="XmWJcb0Y0O7BT1sG3Cxj4LKUtMrO2rgTOiWn/oDSRaLWNQZ7PFADIc8y6vBH1KRedk2Lowv/vw0VWUXKb7ot/g==" saltValue="NowEMZFdx8+RhcJLv9ABjw==" spinCount="100000" sheet="1" objects="1" scenarios="1" formatColumns="0" formatRows="0"/>
  <mergeCells count="16">
    <mergeCell ref="I4:I5"/>
    <mergeCell ref="A8:A13"/>
    <mergeCell ref="B11:B13"/>
    <mergeCell ref="C12:C13"/>
    <mergeCell ref="A14:A19"/>
    <mergeCell ref="B17:B19"/>
    <mergeCell ref="C18:C19"/>
    <mergeCell ref="A26:A31"/>
    <mergeCell ref="B29:B31"/>
    <mergeCell ref="C30:C31"/>
    <mergeCell ref="G33:H33"/>
    <mergeCell ref="F2:H2"/>
    <mergeCell ref="F4:H4"/>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32:I33">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6"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2"/>
    <col min="12" max="16384" width="10.5703125" style="1074"/>
  </cols>
  <sheetData>
    <row r="1" spans="1:17" hidden="1">
      <c r="N1" s="1151"/>
      <c r="O1" s="1151"/>
      <c r="Q1" s="1151"/>
    </row>
    <row r="2" spans="1:17" hidden="1"/>
    <row r="3" spans="1:17" hidden="1"/>
    <row r="4" spans="1:17" ht="3" customHeight="1">
      <c r="C4" s="1080"/>
      <c r="D4" s="1075"/>
      <c r="E4" s="1075"/>
      <c r="F4" s="1075"/>
      <c r="G4" s="1142"/>
      <c r="H4" s="1142"/>
    </row>
    <row r="5" spans="1:17" ht="26.1" customHeight="1">
      <c r="C5" s="1080"/>
      <c r="D5" s="1300" t="s">
        <v>695</v>
      </c>
      <c r="E5" s="1300"/>
      <c r="F5" s="1300"/>
      <c r="G5" s="1300"/>
      <c r="H5" s="1139"/>
    </row>
    <row r="6" spans="1:17" ht="3" customHeight="1">
      <c r="C6" s="1080"/>
      <c r="D6" s="1075"/>
      <c r="E6" s="1143"/>
      <c r="F6" s="1143"/>
      <c r="G6" s="1079"/>
      <c r="H6" s="1144"/>
    </row>
    <row r="7" spans="1:17">
      <c r="C7" s="1080"/>
      <c r="D7" s="1314" t="s">
        <v>445</v>
      </c>
      <c r="E7" s="1314"/>
      <c r="F7" s="1314"/>
      <c r="G7" s="1314"/>
      <c r="H7" s="1353" t="s">
        <v>446</v>
      </c>
    </row>
    <row r="8" spans="1:17">
      <c r="C8" s="1080"/>
      <c r="D8" s="1084" t="s">
        <v>91</v>
      </c>
      <c r="E8" s="1085" t="s">
        <v>448</v>
      </c>
      <c r="F8" s="1085" t="s">
        <v>439</v>
      </c>
      <c r="G8" s="1085" t="s">
        <v>447</v>
      </c>
      <c r="H8" s="1353"/>
    </row>
    <row r="9" spans="1:17" ht="12" customHeight="1">
      <c r="C9" s="1080"/>
      <c r="D9" s="1076" t="s">
        <v>92</v>
      </c>
      <c r="E9" s="1076" t="s">
        <v>48</v>
      </c>
      <c r="F9" s="1076" t="s">
        <v>49</v>
      </c>
      <c r="G9" s="1076" t="s">
        <v>50</v>
      </c>
      <c r="H9" s="1076" t="s">
        <v>67</v>
      </c>
    </row>
    <row r="10" spans="1:17" ht="21" customHeight="1">
      <c r="A10" s="1107"/>
      <c r="C10" s="1080"/>
      <c r="D10" s="1097" t="s">
        <v>92</v>
      </c>
      <c r="E10" s="1152" t="s">
        <v>698</v>
      </c>
      <c r="F10" s="1132"/>
      <c r="G10" s="1112"/>
      <c r="H10" s="1303" t="s">
        <v>700</v>
      </c>
    </row>
    <row r="11" spans="1:17" ht="21" customHeight="1">
      <c r="A11" s="1107"/>
      <c r="C11" s="1080"/>
      <c r="D11" s="1097" t="s">
        <v>48</v>
      </c>
      <c r="E11" s="1152" t="s">
        <v>699</v>
      </c>
      <c r="F11" s="1132"/>
      <c r="G11" s="1112"/>
      <c r="H11" s="1304"/>
    </row>
    <row r="12" spans="1:17" ht="21" customHeight="1">
      <c r="A12" s="1083"/>
      <c r="C12" s="1078"/>
      <c r="D12" s="1097" t="s">
        <v>49</v>
      </c>
      <c r="E12" s="1152" t="s">
        <v>682</v>
      </c>
      <c r="F12" s="1132"/>
      <c r="G12" s="1112"/>
      <c r="H12" s="1304"/>
      <c r="I12" s="1102"/>
      <c r="K12" s="1074"/>
    </row>
    <row r="13" spans="1:17" ht="21" customHeight="1">
      <c r="A13" s="1083"/>
      <c r="C13" s="1078"/>
      <c r="D13" s="1097" t="s">
        <v>50</v>
      </c>
      <c r="E13" s="1152" t="s">
        <v>683</v>
      </c>
      <c r="F13" s="1132"/>
      <c r="G13" s="1112"/>
      <c r="H13" s="1304"/>
      <c r="I13" s="1102"/>
      <c r="K13" s="1074"/>
    </row>
    <row r="14" spans="1:17" ht="15" customHeight="1">
      <c r="A14" s="1107"/>
      <c r="C14" s="1080"/>
      <c r="D14" s="1086"/>
      <c r="E14" s="1154" t="s">
        <v>327</v>
      </c>
      <c r="F14" s="1149"/>
      <c r="G14" s="1147"/>
      <c r="H14" s="1305"/>
    </row>
    <row r="15" spans="1:17">
      <c r="D15" s="1156"/>
      <c r="E15" s="1156"/>
      <c r="F15" s="1156"/>
      <c r="G15" s="1156"/>
      <c r="H15" s="1156"/>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33"/>
  <sheetViews>
    <sheetView showGridLines="0" topLeftCell="E1" zoomScaleNormal="100" workbookViewId="0">
      <selection activeCell="G35" sqref="G35"/>
    </sheetView>
  </sheetViews>
  <sheetFormatPr defaultColWidth="10.5703125" defaultRowHeight="14.25"/>
  <cols>
    <col min="1" max="1" width="3.7109375" style="1104" hidden="1" customWidth="1"/>
    <col min="2" max="4" width="3.7109375" style="1101"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101"/>
    <col min="12" max="12" width="11.140625" style="1101" customWidth="1"/>
    <col min="13" max="20" width="10.5703125" style="1101"/>
    <col min="21" max="16384" width="10.5703125" style="1074"/>
  </cols>
  <sheetData>
    <row r="1" spans="1:20" ht="3" customHeight="1">
      <c r="A1" s="1104" t="s">
        <v>209</v>
      </c>
    </row>
    <row r="2" spans="1:20" ht="22.5">
      <c r="F2" s="1279" t="s">
        <v>470</v>
      </c>
      <c r="G2" s="1280"/>
      <c r="H2" s="1281"/>
      <c r="I2" s="1138"/>
    </row>
    <row r="3" spans="1:20" ht="3" customHeight="1"/>
    <row r="4" spans="1:20" s="1098" customFormat="1" ht="11.25">
      <c r="A4" s="1103"/>
      <c r="B4" s="1103"/>
      <c r="C4" s="1103"/>
      <c r="D4" s="1103"/>
      <c r="F4" s="1240" t="s">
        <v>445</v>
      </c>
      <c r="G4" s="1240"/>
      <c r="H4" s="1240"/>
      <c r="I4" s="1282" t="s">
        <v>446</v>
      </c>
      <c r="J4" s="1103"/>
      <c r="K4" s="1103"/>
      <c r="L4" s="1103"/>
      <c r="M4" s="1103"/>
      <c r="N4" s="1103"/>
      <c r="O4" s="1103"/>
      <c r="P4" s="1103"/>
      <c r="Q4" s="1103"/>
      <c r="R4" s="1103"/>
      <c r="S4" s="1103"/>
      <c r="T4" s="1103"/>
    </row>
    <row r="5" spans="1:20" s="1098" customFormat="1" ht="11.25" customHeight="1">
      <c r="A5" s="1103"/>
      <c r="B5" s="1103"/>
      <c r="C5" s="1103"/>
      <c r="D5" s="1103"/>
      <c r="F5" s="1190" t="s">
        <v>91</v>
      </c>
      <c r="G5" s="1128" t="s">
        <v>448</v>
      </c>
      <c r="H5" s="1199" t="s">
        <v>439</v>
      </c>
      <c r="I5" s="1282"/>
      <c r="J5" s="1103"/>
      <c r="K5" s="1103"/>
      <c r="L5" s="1103"/>
      <c r="M5" s="1103"/>
      <c r="N5" s="1103"/>
      <c r="O5" s="1103"/>
      <c r="P5" s="1103"/>
      <c r="Q5" s="1103"/>
      <c r="R5" s="1103"/>
      <c r="S5" s="1103"/>
      <c r="T5" s="1103"/>
    </row>
    <row r="6" spans="1:20" s="1098" customFormat="1" ht="12" customHeight="1">
      <c r="A6" s="1103"/>
      <c r="B6" s="1103"/>
      <c r="C6" s="1103"/>
      <c r="D6" s="1103"/>
      <c r="F6" s="1116" t="s">
        <v>92</v>
      </c>
      <c r="G6" s="1118">
        <v>2</v>
      </c>
      <c r="H6" s="1119">
        <v>3</v>
      </c>
      <c r="I6" s="1117">
        <v>4</v>
      </c>
      <c r="J6" s="1103">
        <v>4</v>
      </c>
      <c r="K6" s="1103"/>
      <c r="L6" s="1103"/>
      <c r="M6" s="1103"/>
      <c r="N6" s="1103"/>
      <c r="O6" s="1103"/>
      <c r="P6" s="1103"/>
      <c r="Q6" s="1103"/>
      <c r="R6" s="1103"/>
      <c r="S6" s="1103"/>
      <c r="T6" s="1103"/>
    </row>
    <row r="7" spans="1:20" s="1098" customFormat="1" ht="18.75">
      <c r="A7" s="1103"/>
      <c r="B7" s="1103"/>
      <c r="C7" s="1103"/>
      <c r="D7" s="1103"/>
      <c r="F7" s="1125">
        <v>1</v>
      </c>
      <c r="G7" s="1134" t="s">
        <v>471</v>
      </c>
      <c r="H7" s="1194" t="str">
        <f>IF(dateCh="","",dateCh)</f>
        <v>08.05.2020</v>
      </c>
      <c r="I7" s="1099" t="s">
        <v>472</v>
      </c>
      <c r="J7" s="1124"/>
      <c r="K7" s="1103"/>
      <c r="L7" s="1103"/>
      <c r="M7" s="1103"/>
      <c r="N7" s="1103"/>
      <c r="O7" s="1103"/>
      <c r="P7" s="1103"/>
      <c r="Q7" s="1103"/>
      <c r="R7" s="1103"/>
      <c r="S7" s="1103"/>
      <c r="T7" s="1103"/>
    </row>
    <row r="8" spans="1:20" s="1098" customFormat="1" ht="45">
      <c r="A8" s="1283">
        <v>1</v>
      </c>
      <c r="B8" s="1103"/>
      <c r="C8" s="1103"/>
      <c r="D8" s="1103"/>
      <c r="F8" s="1125" t="e">
        <f ca="1">"2." &amp;mergeValue(A8)</f>
        <v>#NAME?</v>
      </c>
      <c r="G8" s="1134" t="s">
        <v>473</v>
      </c>
      <c r="H8" s="1194" t="str">
        <f>IF('Перечень тарифов'!R21="","наименование отсутствует","" &amp; 'Перечень тарифов'!R21 &amp; "")</f>
        <v>наименование отсутствует</v>
      </c>
      <c r="I8" s="1099" t="s">
        <v>568</v>
      </c>
      <c r="J8" s="1124"/>
      <c r="K8" s="1103"/>
      <c r="L8" s="1103"/>
      <c r="M8" s="1103"/>
      <c r="N8" s="1103"/>
      <c r="O8" s="1103"/>
      <c r="P8" s="1103"/>
      <c r="Q8" s="1103"/>
      <c r="R8" s="1103"/>
      <c r="S8" s="1103"/>
      <c r="T8" s="1103"/>
    </row>
    <row r="9" spans="1:20" s="1098" customFormat="1" ht="22.5">
      <c r="A9" s="1283"/>
      <c r="B9" s="1103"/>
      <c r="C9" s="1103"/>
      <c r="D9" s="1103"/>
      <c r="F9" s="1125" t="e">
        <f ca="1">"3." &amp;mergeValue(A9)</f>
        <v>#NAME?</v>
      </c>
      <c r="G9" s="1134" t="s">
        <v>474</v>
      </c>
      <c r="H9" s="1194" t="str">
        <f>IF('Перечень тарифов'!F21="","наименование отсутствует","" &amp; 'Перечень тарифов'!F21 &amp; "")</f>
        <v>Передача. Тепловая энергия</v>
      </c>
      <c r="I9" s="1099" t="s">
        <v>566</v>
      </c>
      <c r="J9" s="1124"/>
      <c r="K9" s="1103"/>
      <c r="L9" s="1103"/>
      <c r="M9" s="1103"/>
      <c r="N9" s="1103"/>
      <c r="O9" s="1103"/>
      <c r="P9" s="1103"/>
      <c r="Q9" s="1103"/>
      <c r="R9" s="1103"/>
      <c r="S9" s="1103"/>
      <c r="T9" s="1103"/>
    </row>
    <row r="10" spans="1:20" s="1098" customFormat="1" ht="22.5">
      <c r="A10" s="1283"/>
      <c r="B10" s="1103"/>
      <c r="C10" s="1103"/>
      <c r="D10" s="1103"/>
      <c r="F10" s="1125" t="e">
        <f ca="1">"4."&amp;mergeValue(A10)</f>
        <v>#NAME?</v>
      </c>
      <c r="G10" s="1134" t="s">
        <v>475</v>
      </c>
      <c r="H10" s="1199" t="s">
        <v>449</v>
      </c>
      <c r="I10" s="1099"/>
      <c r="J10" s="1124"/>
      <c r="K10" s="1103"/>
      <c r="L10" s="1103"/>
      <c r="M10" s="1103"/>
      <c r="N10" s="1103"/>
      <c r="O10" s="1103"/>
      <c r="P10" s="1103"/>
      <c r="Q10" s="1103"/>
      <c r="R10" s="1103"/>
      <c r="S10" s="1103"/>
      <c r="T10" s="1103"/>
    </row>
    <row r="11" spans="1:20" s="1098" customFormat="1" ht="18.75">
      <c r="A11" s="1283"/>
      <c r="B11" s="1283">
        <v>1</v>
      </c>
      <c r="C11" s="1191"/>
      <c r="D11" s="1191"/>
      <c r="F11" s="1125" t="e">
        <f ca="1">"4."&amp;mergeValue(A11) &amp;"."&amp;mergeValue(B11)</f>
        <v>#NAME?</v>
      </c>
      <c r="G11" s="1120" t="s">
        <v>570</v>
      </c>
      <c r="H11" s="1194" t="str">
        <f>IF(region_name="","",region_name)</f>
        <v>Республика Татарстан</v>
      </c>
      <c r="I11" s="1099" t="s">
        <v>478</v>
      </c>
      <c r="J11" s="1124"/>
      <c r="K11" s="1103"/>
      <c r="L11" s="1103"/>
      <c r="M11" s="1103"/>
      <c r="N11" s="1103"/>
      <c r="O11" s="1103"/>
      <c r="P11" s="1103"/>
      <c r="Q11" s="1103"/>
      <c r="R11" s="1103"/>
      <c r="S11" s="1103"/>
      <c r="T11" s="1103"/>
    </row>
    <row r="12" spans="1:20" s="1098" customFormat="1" ht="22.5">
      <c r="A12" s="1283"/>
      <c r="B12" s="1283"/>
      <c r="C12" s="1283">
        <v>1</v>
      </c>
      <c r="D12" s="1191"/>
      <c r="F12" s="1125" t="e">
        <f ca="1">"4."&amp;mergeValue(A12) &amp;"."&amp;mergeValue(B12)&amp;"."&amp;mergeValue(C12)</f>
        <v>#NAME?</v>
      </c>
      <c r="G12" s="1129" t="s">
        <v>476</v>
      </c>
      <c r="H12" s="1194" t="str">
        <f>IF(Территории!H13="","","" &amp; Территории!H13 &amp; "")</f>
        <v>Город Казань</v>
      </c>
      <c r="I12" s="1099" t="s">
        <v>479</v>
      </c>
      <c r="J12" s="1124"/>
      <c r="K12" s="1103"/>
      <c r="L12" s="1103"/>
      <c r="M12" s="1103"/>
      <c r="N12" s="1103"/>
      <c r="O12" s="1103"/>
      <c r="P12" s="1103"/>
      <c r="Q12" s="1103"/>
      <c r="R12" s="1103"/>
      <c r="S12" s="1103"/>
      <c r="T12" s="1103"/>
    </row>
    <row r="13" spans="1:20" s="1098" customFormat="1" ht="56.25">
      <c r="A13" s="1283"/>
      <c r="B13" s="1283"/>
      <c r="C13" s="1283"/>
      <c r="D13" s="1191">
        <v>1</v>
      </c>
      <c r="F13" s="1125" t="e">
        <f ca="1">"4."&amp;mergeValue(A13) &amp;"."&amp;mergeValue(B13)&amp;"."&amp;mergeValue(C13)&amp;"."&amp;mergeValue(D13)</f>
        <v>#NAME?</v>
      </c>
      <c r="G13" s="1137" t="s">
        <v>477</v>
      </c>
      <c r="H13" s="1194" t="str">
        <f>IF(Территории!R14="","","" &amp; Территории!R14 &amp; "")</f>
        <v>Город Казань (92701000)</v>
      </c>
      <c r="I13" s="1192" t="s">
        <v>569</v>
      </c>
      <c r="J13" s="1124"/>
      <c r="K13" s="1103"/>
      <c r="L13" s="1103"/>
      <c r="M13" s="1103"/>
      <c r="N13" s="1103"/>
      <c r="O13" s="1103"/>
      <c r="P13" s="1103"/>
      <c r="Q13" s="1103"/>
      <c r="R13" s="1103"/>
      <c r="S13" s="1103"/>
      <c r="T13" s="1103"/>
    </row>
    <row r="14" spans="1:20" s="1098" customFormat="1" ht="45">
      <c r="A14" s="1283">
        <v>2</v>
      </c>
      <c r="B14" s="1103"/>
      <c r="C14" s="1103"/>
      <c r="D14" s="1103"/>
      <c r="F14" s="1125" t="e">
        <f ca="1">"2." &amp;mergeValue(A14)</f>
        <v>#NAME?</v>
      </c>
      <c r="G14" s="1134" t="s">
        <v>473</v>
      </c>
      <c r="H14" s="1194" t="str">
        <f>IF('Перечень тарифов'!R26="","наименование отсутствует","" &amp; 'Перечень тарифов'!R26 &amp; "")</f>
        <v>наименование отсутствует</v>
      </c>
      <c r="I14" s="1099" t="s">
        <v>568</v>
      </c>
      <c r="J14" s="1124"/>
      <c r="K14" s="1103"/>
      <c r="L14" s="1103"/>
      <c r="M14" s="1103"/>
      <c r="N14" s="1103"/>
      <c r="O14" s="1103"/>
      <c r="P14" s="1103"/>
      <c r="Q14" s="1103"/>
      <c r="R14" s="1103"/>
      <c r="S14" s="1103"/>
      <c r="T14" s="1103"/>
    </row>
    <row r="15" spans="1:20" s="1098" customFormat="1" ht="22.5">
      <c r="A15" s="1283"/>
      <c r="B15" s="1103"/>
      <c r="C15" s="1103"/>
      <c r="D15" s="1103"/>
      <c r="F15" s="1125" t="e">
        <f ca="1">"3." &amp;mergeValue(A15)</f>
        <v>#NAME?</v>
      </c>
      <c r="G15" s="1134" t="s">
        <v>474</v>
      </c>
      <c r="H15" s="1194" t="str">
        <f>IF('Перечень тарифов'!F26="","наименование отсутствует","" &amp; 'Перечень тарифов'!F26 &amp; "")</f>
        <v>Передача. Тепловая энергия</v>
      </c>
      <c r="I15" s="1099" t="s">
        <v>566</v>
      </c>
      <c r="J15" s="1124"/>
      <c r="K15" s="1103"/>
      <c r="L15" s="1103"/>
      <c r="M15" s="1103"/>
      <c r="N15" s="1103"/>
      <c r="O15" s="1103"/>
      <c r="P15" s="1103"/>
      <c r="Q15" s="1103"/>
      <c r="R15" s="1103"/>
      <c r="S15" s="1103"/>
      <c r="T15" s="1103"/>
    </row>
    <row r="16" spans="1:20" s="1098" customFormat="1" ht="22.5">
      <c r="A16" s="1283"/>
      <c r="B16" s="1103"/>
      <c r="C16" s="1103"/>
      <c r="D16" s="1103"/>
      <c r="F16" s="1125" t="e">
        <f ca="1">"4."&amp;mergeValue(A16)</f>
        <v>#NAME?</v>
      </c>
      <c r="G16" s="1134" t="s">
        <v>475</v>
      </c>
      <c r="H16" s="1199" t="s">
        <v>449</v>
      </c>
      <c r="I16" s="1099"/>
      <c r="J16" s="1124"/>
      <c r="K16" s="1103"/>
      <c r="L16" s="1103"/>
      <c r="M16" s="1103"/>
      <c r="N16" s="1103"/>
      <c r="O16" s="1103"/>
      <c r="P16" s="1103"/>
      <c r="Q16" s="1103"/>
      <c r="R16" s="1103"/>
      <c r="S16" s="1103"/>
      <c r="T16" s="1103"/>
    </row>
    <row r="17" spans="1:20" s="1098" customFormat="1" ht="18.75">
      <c r="A17" s="1283"/>
      <c r="B17" s="1283">
        <v>1</v>
      </c>
      <c r="C17" s="1191"/>
      <c r="D17" s="1191"/>
      <c r="F17" s="1125" t="e">
        <f ca="1">"4."&amp;mergeValue(A17) &amp;"."&amp;mergeValue(B17)</f>
        <v>#NAME?</v>
      </c>
      <c r="G17" s="1120" t="s">
        <v>570</v>
      </c>
      <c r="H17" s="1194" t="str">
        <f>IF(region_name="","",region_name)</f>
        <v>Республика Татарстан</v>
      </c>
      <c r="I17" s="1099" t="s">
        <v>478</v>
      </c>
      <c r="J17" s="1124"/>
      <c r="K17" s="1103"/>
      <c r="L17" s="1103"/>
      <c r="M17" s="1103"/>
      <c r="N17" s="1103"/>
      <c r="O17" s="1103"/>
      <c r="P17" s="1103"/>
      <c r="Q17" s="1103"/>
      <c r="R17" s="1103"/>
      <c r="S17" s="1103"/>
      <c r="T17" s="1103"/>
    </row>
    <row r="18" spans="1:20" s="1098" customFormat="1" ht="22.5">
      <c r="A18" s="1283"/>
      <c r="B18" s="1283"/>
      <c r="C18" s="1283">
        <v>1</v>
      </c>
      <c r="D18" s="1191"/>
      <c r="F18" s="1125" t="e">
        <f ca="1">"4."&amp;mergeValue(A18) &amp;"."&amp;mergeValue(B18)&amp;"."&amp;mergeValue(C18)</f>
        <v>#NAME?</v>
      </c>
      <c r="G18" s="1129" t="s">
        <v>476</v>
      </c>
      <c r="H18" s="1194" t="str">
        <f>IF(Территории!H13="","","" &amp; Территории!H13 &amp; "")</f>
        <v>Город Казань</v>
      </c>
      <c r="I18" s="1099" t="s">
        <v>479</v>
      </c>
      <c r="J18" s="1124"/>
      <c r="K18" s="1103"/>
      <c r="L18" s="1103"/>
      <c r="M18" s="1103"/>
      <c r="N18" s="1103"/>
      <c r="O18" s="1103"/>
      <c r="P18" s="1103"/>
      <c r="Q18" s="1103"/>
      <c r="R18" s="1103"/>
      <c r="S18" s="1103"/>
      <c r="T18" s="1103"/>
    </row>
    <row r="19" spans="1:20" s="1098" customFormat="1" ht="56.25">
      <c r="A19" s="1283"/>
      <c r="B19" s="1283"/>
      <c r="C19" s="1283"/>
      <c r="D19" s="1191">
        <v>1</v>
      </c>
      <c r="F19" s="1125" t="e">
        <f ca="1">"4."&amp;mergeValue(A19) &amp;"."&amp;mergeValue(B19)&amp;"."&amp;mergeValue(C19)&amp;"."&amp;mergeValue(D19)</f>
        <v>#NAME?</v>
      </c>
      <c r="G19" s="1137" t="s">
        <v>477</v>
      </c>
      <c r="H19" s="1194" t="str">
        <f>IF(Территории!R14="","","" &amp; Территории!R14 &amp; "")</f>
        <v>Город Казань (92701000)</v>
      </c>
      <c r="I19" s="1192" t="s">
        <v>569</v>
      </c>
      <c r="J19" s="1124"/>
      <c r="K19" s="1103"/>
      <c r="L19" s="1103"/>
      <c r="M19" s="1103"/>
      <c r="N19" s="1103"/>
      <c r="O19" s="1103"/>
      <c r="P19" s="1103"/>
      <c r="Q19" s="1103"/>
      <c r="R19" s="1103"/>
      <c r="S19" s="1103"/>
      <c r="T19" s="1103"/>
    </row>
    <row r="20" spans="1:20" s="1098" customFormat="1" ht="45">
      <c r="A20" s="1283">
        <v>3</v>
      </c>
      <c r="B20" s="1103"/>
      <c r="C20" s="1103"/>
      <c r="D20" s="1103"/>
      <c r="F20" s="1125" t="e">
        <f ca="1">"2." &amp;mergeValue(A20)</f>
        <v>#NAME?</v>
      </c>
      <c r="G20" s="1134" t="s">
        <v>473</v>
      </c>
      <c r="H20" s="1194" t="str">
        <f>IF('Перечень тарифов'!R31="","наименование отсутствует","" &amp; 'Перечень тарифов'!R31 &amp; "")</f>
        <v>наименование отсутствует</v>
      </c>
      <c r="I20" s="1099" t="s">
        <v>568</v>
      </c>
      <c r="J20" s="1124"/>
      <c r="K20" s="1103"/>
      <c r="L20" s="1103"/>
      <c r="M20" s="1103"/>
      <c r="N20" s="1103"/>
      <c r="O20" s="1103"/>
      <c r="P20" s="1103"/>
      <c r="Q20" s="1103"/>
      <c r="R20" s="1103"/>
      <c r="S20" s="1103"/>
      <c r="T20" s="1103"/>
    </row>
    <row r="21" spans="1:20" s="1098" customFormat="1" ht="22.5">
      <c r="A21" s="1283"/>
      <c r="B21" s="1103"/>
      <c r="C21" s="1103"/>
      <c r="D21" s="1103"/>
      <c r="F21" s="1125" t="e">
        <f ca="1">"3." &amp;mergeValue(A21)</f>
        <v>#NAME?</v>
      </c>
      <c r="G21" s="1134" t="s">
        <v>474</v>
      </c>
      <c r="H21" s="1194" t="str">
        <f>IF('Перечень тарифов'!F31="","наименование отсутствует","" &amp; 'Перечень тарифов'!F31 &amp; "")</f>
        <v>Производство тепловой энергии. Некомбинированная выработка</v>
      </c>
      <c r="I21" s="1099" t="s">
        <v>566</v>
      </c>
      <c r="J21" s="1124"/>
      <c r="K21" s="1103"/>
      <c r="L21" s="1103"/>
      <c r="M21" s="1103"/>
      <c r="N21" s="1103"/>
      <c r="O21" s="1103"/>
      <c r="P21" s="1103"/>
      <c r="Q21" s="1103"/>
      <c r="R21" s="1103"/>
      <c r="S21" s="1103"/>
      <c r="T21" s="1103"/>
    </row>
    <row r="22" spans="1:20" s="1098" customFormat="1" ht="22.5">
      <c r="A22" s="1283"/>
      <c r="B22" s="1103"/>
      <c r="C22" s="1103"/>
      <c r="D22" s="1103"/>
      <c r="F22" s="1125" t="e">
        <f ca="1">"4."&amp;mergeValue(A22)</f>
        <v>#NAME?</v>
      </c>
      <c r="G22" s="1134" t="s">
        <v>475</v>
      </c>
      <c r="H22" s="1199" t="s">
        <v>449</v>
      </c>
      <c r="I22" s="1099"/>
      <c r="J22" s="1124"/>
      <c r="K22" s="1103"/>
      <c r="L22" s="1103"/>
      <c r="M22" s="1103"/>
      <c r="N22" s="1103"/>
      <c r="O22" s="1103"/>
      <c r="P22" s="1103"/>
      <c r="Q22" s="1103"/>
      <c r="R22" s="1103"/>
      <c r="S22" s="1103"/>
      <c r="T22" s="1103"/>
    </row>
    <row r="23" spans="1:20" s="1098" customFormat="1" ht="18.75">
      <c r="A23" s="1283"/>
      <c r="B23" s="1283">
        <v>1</v>
      </c>
      <c r="C23" s="1191"/>
      <c r="D23" s="1191"/>
      <c r="F23" s="1125" t="e">
        <f ca="1">"4."&amp;mergeValue(A23) &amp;"."&amp;mergeValue(B23)</f>
        <v>#NAME?</v>
      </c>
      <c r="G23" s="1120" t="s">
        <v>570</v>
      </c>
      <c r="H23" s="1194" t="str">
        <f>IF(region_name="","",region_name)</f>
        <v>Республика Татарстан</v>
      </c>
      <c r="I23" s="1099" t="s">
        <v>478</v>
      </c>
      <c r="J23" s="1124"/>
      <c r="K23" s="1103"/>
      <c r="L23" s="1103"/>
      <c r="M23" s="1103"/>
      <c r="N23" s="1103"/>
      <c r="O23" s="1103"/>
      <c r="P23" s="1103"/>
      <c r="Q23" s="1103"/>
      <c r="R23" s="1103"/>
      <c r="S23" s="1103"/>
      <c r="T23" s="1103"/>
    </row>
    <row r="24" spans="1:20" s="1098" customFormat="1" ht="22.5">
      <c r="A24" s="1283"/>
      <c r="B24" s="1283"/>
      <c r="C24" s="1283">
        <v>1</v>
      </c>
      <c r="D24" s="1191"/>
      <c r="F24" s="1125" t="e">
        <f ca="1">"4."&amp;mergeValue(A24) &amp;"."&amp;mergeValue(B24)&amp;"."&amp;mergeValue(C24)</f>
        <v>#NAME?</v>
      </c>
      <c r="G24" s="1129" t="s">
        <v>476</v>
      </c>
      <c r="H24" s="1194" t="str">
        <f>IF(Территории!H13="","","" &amp; Территории!H13 &amp; "")</f>
        <v>Город Казань</v>
      </c>
      <c r="I24" s="1099" t="s">
        <v>479</v>
      </c>
      <c r="J24" s="1124"/>
      <c r="K24" s="1103"/>
      <c r="L24" s="1103"/>
      <c r="M24" s="1103"/>
      <c r="N24" s="1103"/>
      <c r="O24" s="1103"/>
      <c r="P24" s="1103"/>
      <c r="Q24" s="1103"/>
      <c r="R24" s="1103"/>
      <c r="S24" s="1103"/>
      <c r="T24" s="1103"/>
    </row>
    <row r="25" spans="1:20" s="1098" customFormat="1" ht="56.25">
      <c r="A25" s="1283"/>
      <c r="B25" s="1283"/>
      <c r="C25" s="1283"/>
      <c r="D25" s="1191">
        <v>1</v>
      </c>
      <c r="F25" s="1125" t="e">
        <f ca="1">"4."&amp;mergeValue(A25) &amp;"."&amp;mergeValue(B25)&amp;"."&amp;mergeValue(C25)&amp;"."&amp;mergeValue(D25)</f>
        <v>#NAME?</v>
      </c>
      <c r="G25" s="1137" t="s">
        <v>477</v>
      </c>
      <c r="H25" s="1194" t="str">
        <f>IF(Территории!R14="","","" &amp; Территории!R14 &amp; "")</f>
        <v>Город Казань (92701000)</v>
      </c>
      <c r="I25" s="1192" t="s">
        <v>569</v>
      </c>
      <c r="J25" s="1124"/>
      <c r="K25" s="1103"/>
      <c r="L25" s="1103"/>
      <c r="M25" s="1103"/>
      <c r="N25" s="1103"/>
      <c r="O25" s="1103"/>
      <c r="P25" s="1103"/>
      <c r="Q25" s="1103"/>
      <c r="R25" s="1103"/>
      <c r="S25" s="1103"/>
      <c r="T25" s="1103"/>
    </row>
    <row r="26" spans="1:20" s="1098" customFormat="1" ht="45">
      <c r="A26" s="1283">
        <v>4</v>
      </c>
      <c r="B26" s="1103"/>
      <c r="C26" s="1103"/>
      <c r="D26" s="1103"/>
      <c r="F26" s="1125" t="e">
        <f ca="1">"2." &amp;mergeValue(A26)</f>
        <v>#NAME?</v>
      </c>
      <c r="G26" s="1134" t="s">
        <v>473</v>
      </c>
      <c r="H26" s="1194" t="str">
        <f>IF('Перечень тарифов'!R36="","наименование отсутствует","" &amp; 'Перечень тарифов'!R36 &amp; "")</f>
        <v>наименование отсутствует</v>
      </c>
      <c r="I26" s="1099" t="s">
        <v>568</v>
      </c>
      <c r="J26" s="1124"/>
      <c r="K26" s="1103"/>
      <c r="L26" s="1103"/>
      <c r="M26" s="1103"/>
      <c r="N26" s="1103"/>
      <c r="O26" s="1103"/>
      <c r="P26" s="1103"/>
      <c r="Q26" s="1103"/>
      <c r="R26" s="1103"/>
      <c r="S26" s="1103"/>
      <c r="T26" s="1103"/>
    </row>
    <row r="27" spans="1:20" s="1098" customFormat="1" ht="22.5">
      <c r="A27" s="1283"/>
      <c r="B27" s="1103"/>
      <c r="C27" s="1103"/>
      <c r="D27" s="1103"/>
      <c r="F27" s="1125" t="e">
        <f ca="1">"3." &amp;mergeValue(A27)</f>
        <v>#NAME?</v>
      </c>
      <c r="G27" s="1134" t="s">
        <v>474</v>
      </c>
      <c r="H27" s="1194" t="str">
        <f>IF('Перечень тарифов'!F36="","наименование отсутствует","" &amp; 'Перечень тарифов'!F36 &amp; "")</f>
        <v>Поддержание резервной тепловой мощности при отсутствии потребления тепловой энергии</v>
      </c>
      <c r="I27" s="1099" t="s">
        <v>566</v>
      </c>
      <c r="J27" s="1124"/>
      <c r="K27" s="1103"/>
      <c r="L27" s="1103"/>
      <c r="M27" s="1103"/>
      <c r="N27" s="1103"/>
      <c r="O27" s="1103"/>
      <c r="P27" s="1103"/>
      <c r="Q27" s="1103"/>
      <c r="R27" s="1103"/>
      <c r="S27" s="1103"/>
      <c r="T27" s="1103"/>
    </row>
    <row r="28" spans="1:20" s="1098" customFormat="1" ht="22.5">
      <c r="A28" s="1283"/>
      <c r="B28" s="1103"/>
      <c r="C28" s="1103"/>
      <c r="D28" s="1103"/>
      <c r="F28" s="1125" t="e">
        <f ca="1">"4."&amp;mergeValue(A28)</f>
        <v>#NAME?</v>
      </c>
      <c r="G28" s="1134" t="s">
        <v>475</v>
      </c>
      <c r="H28" s="1199" t="s">
        <v>449</v>
      </c>
      <c r="I28" s="1099"/>
      <c r="J28" s="1124"/>
      <c r="K28" s="1103"/>
      <c r="L28" s="1103"/>
      <c r="M28" s="1103"/>
      <c r="N28" s="1103"/>
      <c r="O28" s="1103"/>
      <c r="P28" s="1103"/>
      <c r="Q28" s="1103"/>
      <c r="R28" s="1103"/>
      <c r="S28" s="1103"/>
      <c r="T28" s="1103"/>
    </row>
    <row r="29" spans="1:20" s="1098" customFormat="1" ht="18.75">
      <c r="A29" s="1283"/>
      <c r="B29" s="1283">
        <v>1</v>
      </c>
      <c r="C29" s="1191"/>
      <c r="D29" s="1191"/>
      <c r="F29" s="1125" t="e">
        <f ca="1">"4."&amp;mergeValue(A29) &amp;"."&amp;mergeValue(B29)</f>
        <v>#NAME?</v>
      </c>
      <c r="G29" s="1120" t="s">
        <v>570</v>
      </c>
      <c r="H29" s="1194" t="str">
        <f>IF(region_name="","",region_name)</f>
        <v>Республика Татарстан</v>
      </c>
      <c r="I29" s="1099" t="s">
        <v>478</v>
      </c>
      <c r="J29" s="1124"/>
      <c r="K29" s="1103"/>
      <c r="L29" s="1103"/>
      <c r="M29" s="1103"/>
      <c r="N29" s="1103"/>
      <c r="O29" s="1103"/>
      <c r="P29" s="1103"/>
      <c r="Q29" s="1103"/>
      <c r="R29" s="1103"/>
      <c r="S29" s="1103"/>
      <c r="T29" s="1103"/>
    </row>
    <row r="30" spans="1:20" s="1098" customFormat="1" ht="22.5">
      <c r="A30" s="1283"/>
      <c r="B30" s="1283"/>
      <c r="C30" s="1283">
        <v>1</v>
      </c>
      <c r="D30" s="1191"/>
      <c r="F30" s="1125" t="e">
        <f ca="1">"4."&amp;mergeValue(A30) &amp;"."&amp;mergeValue(B30)&amp;"."&amp;mergeValue(C30)</f>
        <v>#NAME?</v>
      </c>
      <c r="G30" s="1129" t="s">
        <v>476</v>
      </c>
      <c r="H30" s="1194" t="str">
        <f>IF(Территории!H13="","","" &amp; Территории!H13 &amp; "")</f>
        <v>Город Казань</v>
      </c>
      <c r="I30" s="1099" t="s">
        <v>479</v>
      </c>
      <c r="J30" s="1124"/>
      <c r="K30" s="1103"/>
      <c r="L30" s="1103"/>
      <c r="M30" s="1103"/>
      <c r="N30" s="1103"/>
      <c r="O30" s="1103"/>
      <c r="P30" s="1103"/>
      <c r="Q30" s="1103"/>
      <c r="R30" s="1103"/>
      <c r="S30" s="1103"/>
      <c r="T30" s="1103"/>
    </row>
    <row r="31" spans="1:20" s="1098" customFormat="1" ht="56.25">
      <c r="A31" s="1283"/>
      <c r="B31" s="1283"/>
      <c r="C31" s="1283"/>
      <c r="D31" s="1191">
        <v>1</v>
      </c>
      <c r="F31" s="1125" t="e">
        <f ca="1">"4."&amp;mergeValue(A31) &amp;"."&amp;mergeValue(B31)&amp;"."&amp;mergeValue(C31)&amp;"."&amp;mergeValue(D31)</f>
        <v>#NAME?</v>
      </c>
      <c r="G31" s="1137" t="s">
        <v>477</v>
      </c>
      <c r="H31" s="1194" t="str">
        <f>IF(Территории!R14="","","" &amp; Территории!R14 &amp; "")</f>
        <v>Город Казань (92701000)</v>
      </c>
      <c r="I31" s="1192" t="s">
        <v>569</v>
      </c>
      <c r="J31" s="1124"/>
      <c r="K31" s="1103"/>
      <c r="L31" s="1103"/>
      <c r="M31" s="1103"/>
      <c r="N31" s="1103"/>
      <c r="O31" s="1103"/>
      <c r="P31" s="1103"/>
      <c r="Q31" s="1103"/>
      <c r="R31" s="1103"/>
      <c r="S31" s="1103"/>
      <c r="T31" s="1103"/>
    </row>
    <row r="32" spans="1:20" s="1122" customFormat="1" ht="3" customHeight="1">
      <c r="A32" s="1123"/>
      <c r="B32" s="1123"/>
      <c r="C32" s="1123"/>
      <c r="D32" s="1123"/>
      <c r="F32" s="1121"/>
      <c r="G32" s="1135"/>
      <c r="H32" s="1136"/>
      <c r="I32" s="1106"/>
      <c r="J32" s="1123"/>
      <c r="K32" s="1123"/>
      <c r="L32" s="1123"/>
      <c r="M32" s="1123"/>
      <c r="N32" s="1123"/>
      <c r="O32" s="1123"/>
      <c r="P32" s="1123"/>
      <c r="Q32" s="1123"/>
      <c r="R32" s="1123"/>
      <c r="S32" s="1123"/>
      <c r="T32" s="1123"/>
    </row>
    <row r="33" spans="1:20" s="1122" customFormat="1" ht="15" customHeight="1">
      <c r="A33" s="1123"/>
      <c r="B33" s="1123"/>
      <c r="C33" s="1123"/>
      <c r="D33" s="1123"/>
      <c r="F33" s="1121"/>
      <c r="G33" s="1278" t="s">
        <v>571</v>
      </c>
      <c r="H33" s="1278"/>
      <c r="I33" s="1106"/>
      <c r="J33" s="1123"/>
      <c r="K33" s="1123"/>
      <c r="L33" s="1123"/>
      <c r="M33" s="1123"/>
      <c r="N33" s="1123"/>
      <c r="O33" s="1123"/>
      <c r="P33" s="1123"/>
      <c r="Q33" s="1123"/>
      <c r="R33" s="1123"/>
      <c r="S33" s="1123"/>
      <c r="T33" s="1123"/>
    </row>
  </sheetData>
  <sheetProtection algorithmName="SHA-512" hashValue="YOBu6KLAaHcQz3Zi26ZVsBe5oJ6DA49aM+hI9AadQLs/qcp1gMWIsMXcwkeafoVtRkwEqfZJyNjj5T1oO7gH1Q==" saltValue="KwzZRyaCWgOn0Kz/ZljTtA==" spinCount="100000" sheet="1" objects="1" scenarios="1" formatColumns="0" formatRows="0"/>
  <mergeCells count="16">
    <mergeCell ref="F2:H2"/>
    <mergeCell ref="F4:H4"/>
    <mergeCell ref="I4:I5"/>
    <mergeCell ref="A8:A13"/>
    <mergeCell ref="B11:B13"/>
    <mergeCell ref="C12:C13"/>
    <mergeCell ref="A26:A31"/>
    <mergeCell ref="B29:B31"/>
    <mergeCell ref="C30:C31"/>
    <mergeCell ref="G33:H3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32:I33">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CE79"/>
  <sheetViews>
    <sheetView showGridLines="0" tabSelected="1" topLeftCell="D50" zoomScaleNormal="100" workbookViewId="0">
      <selection activeCell="J75" sqref="J75"/>
    </sheetView>
  </sheetViews>
  <sheetFormatPr defaultColWidth="10.5703125" defaultRowHeight="14.25"/>
  <cols>
    <col min="1" max="1" width="9.140625" style="1082" hidden="1" customWidth="1"/>
    <col min="2" max="2" width="9.140625" style="1096"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2"/>
    <col min="16" max="16384" width="10.5703125" style="1074"/>
  </cols>
  <sheetData>
    <row r="1" spans="1:32" hidden="1">
      <c r="S1" s="1150"/>
      <c r="AF1" s="1151"/>
    </row>
    <row r="2" spans="1:32" hidden="1"/>
    <row r="3" spans="1:32" hidden="1"/>
    <row r="4" spans="1:32" ht="3" customHeight="1">
      <c r="C4" s="1080"/>
      <c r="D4" s="1075"/>
      <c r="E4" s="1075"/>
      <c r="F4" s="1075"/>
      <c r="G4" s="1075"/>
      <c r="H4" s="1075"/>
      <c r="I4" s="1075"/>
      <c r="J4" s="1075"/>
      <c r="K4" s="1142"/>
      <c r="L4" s="1142"/>
    </row>
    <row r="5" spans="1:32" ht="26.1" customHeight="1">
      <c r="C5" s="1080"/>
      <c r="D5" s="1300" t="s">
        <v>707</v>
      </c>
      <c r="E5" s="1300"/>
      <c r="F5" s="1300"/>
      <c r="G5" s="1300"/>
      <c r="H5" s="1300"/>
      <c r="I5" s="1300"/>
      <c r="J5" s="1300"/>
      <c r="K5" s="1300"/>
      <c r="L5" s="1126"/>
    </row>
    <row r="6" spans="1:32" ht="3" customHeight="1">
      <c r="C6" s="1080"/>
      <c r="D6" s="1075"/>
      <c r="E6" s="1143"/>
      <c r="F6" s="1143"/>
      <c r="G6" s="1143"/>
      <c r="H6" s="1143"/>
      <c r="I6" s="1143"/>
      <c r="J6" s="1143"/>
      <c r="K6" s="1079"/>
      <c r="L6" s="1144"/>
    </row>
    <row r="7" spans="1:32" ht="18.75">
      <c r="C7" s="1080"/>
      <c r="D7" s="1075"/>
      <c r="E7" s="1160" t="str">
        <f>"Дата подачи заявления об "&amp;IF(datePr_ch="","утверждении","изменении") &amp; " тарифов"</f>
        <v>Дата подачи заявления об утверждении тарифов</v>
      </c>
      <c r="F7" s="1307" t="str">
        <f>IF(datePr_ch="",IF(datePr="","",datePr),datePr_ch)</f>
        <v>29.04.2020</v>
      </c>
      <c r="G7" s="1307"/>
      <c r="H7" s="1307"/>
      <c r="I7" s="1307"/>
      <c r="J7" s="1307"/>
      <c r="K7" s="1307"/>
      <c r="L7" s="1171"/>
      <c r="M7" s="1100"/>
    </row>
    <row r="8" spans="1:32" ht="18.75">
      <c r="C8" s="1080"/>
      <c r="D8" s="1075"/>
      <c r="E8" s="1160" t="str">
        <f>"Номер подачи заявления об "&amp;IF(numberPr_ch="","утверждении","изменении") &amp; " тарифов"</f>
        <v>Номер подачи заявления об утверждении тарифов</v>
      </c>
      <c r="F8" s="1307" t="str">
        <f>IF(numberPr_ch="",IF(numberPr="","",numberPr),numberPr_ch)</f>
        <v>Вх.N 2955, 2957, 3071, 3072</v>
      </c>
      <c r="G8" s="1307"/>
      <c r="H8" s="1307"/>
      <c r="I8" s="1307"/>
      <c r="J8" s="1307"/>
      <c r="K8" s="1307"/>
      <c r="L8" s="1171"/>
      <c r="M8" s="1100"/>
    </row>
    <row r="9" spans="1:32">
      <c r="C9" s="1080"/>
      <c r="D9" s="1075"/>
      <c r="E9" s="1143"/>
      <c r="F9" s="1143"/>
      <c r="G9" s="1143"/>
      <c r="H9" s="1143"/>
      <c r="I9" s="1143"/>
      <c r="J9" s="1143"/>
      <c r="K9" s="1079"/>
      <c r="L9" s="1144"/>
    </row>
    <row r="10" spans="1:32" ht="21" customHeight="1">
      <c r="C10" s="1080"/>
      <c r="D10" s="1314" t="s">
        <v>445</v>
      </c>
      <c r="E10" s="1314"/>
      <c r="F10" s="1314"/>
      <c r="G10" s="1314"/>
      <c r="H10" s="1314"/>
      <c r="I10" s="1314"/>
      <c r="J10" s="1314"/>
      <c r="K10" s="1314"/>
      <c r="L10" s="1353" t="s">
        <v>446</v>
      </c>
    </row>
    <row r="11" spans="1:32" ht="21" customHeight="1">
      <c r="C11" s="1080"/>
      <c r="D11" s="1297" t="s">
        <v>91</v>
      </c>
      <c r="E11" s="1357" t="s">
        <v>296</v>
      </c>
      <c r="F11" s="1357" t="s">
        <v>19</v>
      </c>
      <c r="G11" s="1359" t="s">
        <v>684</v>
      </c>
      <c r="H11" s="1360"/>
      <c r="I11" s="1361"/>
      <c r="J11" s="1357" t="s">
        <v>439</v>
      </c>
      <c r="K11" s="1357" t="s">
        <v>447</v>
      </c>
      <c r="L11" s="1353"/>
    </row>
    <row r="12" spans="1:32" ht="21" customHeight="1">
      <c r="C12" s="1080"/>
      <c r="D12" s="1299"/>
      <c r="E12" s="1358"/>
      <c r="F12" s="1358"/>
      <c r="G12" s="1363" t="s">
        <v>685</v>
      </c>
      <c r="H12" s="1364"/>
      <c r="I12" s="1085" t="s">
        <v>686</v>
      </c>
      <c r="J12" s="1358"/>
      <c r="K12" s="1358"/>
      <c r="L12" s="1353"/>
    </row>
    <row r="13" spans="1:32" ht="12" customHeight="1">
      <c r="C13" s="1080"/>
      <c r="D13" s="1076" t="s">
        <v>92</v>
      </c>
      <c r="E13" s="1076" t="s">
        <v>48</v>
      </c>
      <c r="F13" s="1076" t="s">
        <v>49</v>
      </c>
      <c r="G13" s="1365" t="s">
        <v>50</v>
      </c>
      <c r="H13" s="1365"/>
      <c r="I13" s="1076" t="s">
        <v>67</v>
      </c>
      <c r="J13" s="1076" t="s">
        <v>68</v>
      </c>
      <c r="K13" s="1076" t="s">
        <v>182</v>
      </c>
      <c r="L13" s="1076" t="s">
        <v>183</v>
      </c>
    </row>
    <row r="14" spans="1:32" ht="14.25" customHeight="1">
      <c r="A14" s="1107"/>
      <c r="C14" s="1080"/>
      <c r="D14" s="1155">
        <v>1</v>
      </c>
      <c r="E14" s="1362" t="s">
        <v>687</v>
      </c>
      <c r="F14" s="1366"/>
      <c r="G14" s="1366"/>
      <c r="H14" s="1366"/>
      <c r="I14" s="1366"/>
      <c r="J14" s="1366"/>
      <c r="K14" s="1366"/>
      <c r="L14" s="1092"/>
      <c r="M14" s="1157"/>
    </row>
    <row r="15" spans="1:32" ht="67.5">
      <c r="A15" s="1107"/>
      <c r="C15" s="1080"/>
      <c r="D15" s="1155" t="s">
        <v>294</v>
      </c>
      <c r="E15" s="1110" t="s">
        <v>449</v>
      </c>
      <c r="F15" s="1110" t="s">
        <v>449</v>
      </c>
      <c r="G15" s="1367" t="s">
        <v>449</v>
      </c>
      <c r="H15" s="1368"/>
      <c r="I15" s="1110" t="s">
        <v>449</v>
      </c>
      <c r="J15" s="1205" t="s">
        <v>3404</v>
      </c>
      <c r="K15" s="1112" t="s">
        <v>3403</v>
      </c>
      <c r="L15" s="1099" t="s">
        <v>688</v>
      </c>
      <c r="M15" s="1157"/>
    </row>
    <row r="16" spans="1:32" ht="18.75">
      <c r="A16" s="1107"/>
      <c r="B16" s="1096">
        <v>3</v>
      </c>
      <c r="C16" s="1080"/>
      <c r="D16" s="1158">
        <v>2</v>
      </c>
      <c r="E16" s="1369" t="s">
        <v>689</v>
      </c>
      <c r="F16" s="1370"/>
      <c r="G16" s="1370"/>
      <c r="H16" s="1371"/>
      <c r="I16" s="1371"/>
      <c r="J16" s="1371" t="s">
        <v>449</v>
      </c>
      <c r="K16" s="1371"/>
      <c r="L16" s="1153"/>
      <c r="M16" s="1157"/>
    </row>
    <row r="17" spans="1:83" ht="23.25" customHeight="1">
      <c r="A17" s="1107"/>
      <c r="C17" s="1372"/>
      <c r="D17" s="1354" t="s">
        <v>690</v>
      </c>
      <c r="E17" s="1355" t="str">
        <f>IF('Перечень тарифов'!E21="","наименование отсутствует","" &amp; 'Перечень тарифов'!E21 &amp; "")</f>
        <v>Тарифы на услуги по передаче тепловой энергии</v>
      </c>
      <c r="F17" s="1356" t="str">
        <f>IF('Перечень тарифов'!J21="","наименование отсутствует","" &amp; 'Перечень тарифов'!J21 &amp; "")</f>
        <v>Тариф на услуги по передаче тепловой энергии</v>
      </c>
      <c r="G17" s="1110"/>
      <c r="H17" s="1169" t="s">
        <v>2665</v>
      </c>
      <c r="I17" s="1167" t="s">
        <v>3400</v>
      </c>
      <c r="J17" s="1132" t="s">
        <v>247</v>
      </c>
      <c r="K17" s="1110" t="s">
        <v>449</v>
      </c>
      <c r="L17" s="1303" t="s">
        <v>711</v>
      </c>
      <c r="M17" s="1157"/>
    </row>
    <row r="18" spans="1:83" s="1071" customFormat="1" ht="22.5" customHeight="1">
      <c r="A18" s="1107"/>
      <c r="B18" s="1096"/>
      <c r="C18" s="1372"/>
      <c r="D18" s="1354"/>
      <c r="E18" s="1355"/>
      <c r="F18" s="1356"/>
      <c r="G18" s="1197" t="s">
        <v>3374</v>
      </c>
      <c r="H18" s="1169" t="s">
        <v>3401</v>
      </c>
      <c r="I18" s="1167" t="s">
        <v>2666</v>
      </c>
      <c r="J18" s="1132" t="s">
        <v>247</v>
      </c>
      <c r="K18" s="1110" t="s">
        <v>449</v>
      </c>
      <c r="L18" s="1304"/>
      <c r="M18" s="1157"/>
      <c r="N18" s="1102"/>
      <c r="O18" s="1102"/>
    </row>
    <row r="19" spans="1:83" ht="20.100000000000001" customHeight="1">
      <c r="A19" s="1107"/>
      <c r="C19" s="1372"/>
      <c r="D19" s="1354"/>
      <c r="E19" s="1355"/>
      <c r="F19" s="1356"/>
      <c r="G19" s="1159"/>
      <c r="H19" s="1154" t="s">
        <v>274</v>
      </c>
      <c r="I19" s="1149"/>
      <c r="J19" s="1149"/>
      <c r="K19" s="1147"/>
      <c r="L19" s="1304"/>
      <c r="M19" s="1157"/>
    </row>
    <row r="20" spans="1:83" s="1071" customFormat="1" ht="21.75" customHeight="1">
      <c r="A20" s="1107"/>
      <c r="B20" s="1096"/>
      <c r="C20" s="1080"/>
      <c r="D20" s="1354" t="s">
        <v>3384</v>
      </c>
      <c r="E20" s="1355" t="str">
        <f>IF('Перечень тарифов'!E26="","наименование отсутствует","" &amp; 'Перечень тарифов'!E26 &amp; "")</f>
        <v>Тарифы на услуги по передаче теплоносителя</v>
      </c>
      <c r="F20" s="1356" t="str">
        <f>IF('Перечень тарифов'!J26="","наименование отсутствует","" &amp; 'Перечень тарифов'!J26 &amp; "")</f>
        <v>Тариф на услуги по передаче тепловой энергии в зоне действия ЕТО-2 города Казани</v>
      </c>
      <c r="G20" s="1110"/>
      <c r="H20" s="1169" t="s">
        <v>2665</v>
      </c>
      <c r="I20" s="1167" t="s">
        <v>3400</v>
      </c>
      <c r="J20" s="1132" t="s">
        <v>247</v>
      </c>
      <c r="K20" s="1110" t="s">
        <v>449</v>
      </c>
      <c r="L20" s="1304"/>
      <c r="M20" s="1157"/>
      <c r="N20" s="1102"/>
      <c r="O20" s="1102"/>
      <c r="P20" s="1074"/>
      <c r="Q20" s="1074"/>
      <c r="R20" s="1074"/>
      <c r="S20" s="1074"/>
      <c r="T20" s="1074"/>
      <c r="U20" s="1074"/>
      <c r="V20" s="1074"/>
      <c r="W20" s="1074"/>
      <c r="X20" s="1074"/>
      <c r="Y20" s="1074"/>
      <c r="Z20" s="1074"/>
      <c r="AA20" s="1074"/>
      <c r="AB20" s="1074"/>
      <c r="AC20" s="1074"/>
      <c r="AD20" s="1074"/>
      <c r="AE20" s="1074"/>
      <c r="AF20" s="1074"/>
      <c r="AG20" s="1074"/>
      <c r="AH20" s="1074"/>
      <c r="AI20" s="1074"/>
      <c r="AJ20" s="1074"/>
      <c r="AK20" s="1074"/>
      <c r="AL20" s="1074"/>
      <c r="AM20" s="1074"/>
      <c r="AN20" s="1074"/>
      <c r="AO20" s="1074"/>
      <c r="AP20" s="1074"/>
      <c r="AQ20" s="1074"/>
      <c r="AR20" s="1074"/>
      <c r="AS20" s="1074"/>
      <c r="AT20" s="1074"/>
      <c r="AU20" s="1074"/>
      <c r="AV20" s="1074"/>
      <c r="AW20" s="1074"/>
      <c r="AX20" s="1074"/>
      <c r="AY20" s="1074"/>
      <c r="AZ20" s="1074"/>
      <c r="BA20" s="1074"/>
      <c r="BB20" s="1074"/>
      <c r="BC20" s="1074"/>
      <c r="BD20" s="1074"/>
      <c r="BE20" s="1074"/>
      <c r="BF20" s="1074"/>
      <c r="BG20" s="1074"/>
      <c r="BH20" s="1074"/>
      <c r="BI20" s="1074"/>
      <c r="BJ20" s="1074"/>
      <c r="BK20" s="1074"/>
      <c r="BL20" s="1074"/>
      <c r="BM20" s="1074"/>
      <c r="BN20" s="1074"/>
      <c r="BO20" s="1074"/>
      <c r="BP20" s="1074"/>
      <c r="BQ20" s="1074"/>
      <c r="BR20" s="1074"/>
      <c r="BS20" s="1074"/>
      <c r="BT20" s="1074"/>
      <c r="BU20" s="1074"/>
      <c r="BV20" s="1074"/>
      <c r="BW20" s="1074"/>
      <c r="BX20" s="1074"/>
      <c r="BY20" s="1074"/>
      <c r="BZ20" s="1074"/>
      <c r="CA20" s="1074"/>
      <c r="CB20" s="1074"/>
      <c r="CC20" s="1074"/>
      <c r="CD20" s="1074"/>
      <c r="CE20" s="1074"/>
    </row>
    <row r="21" spans="1:83" s="1071" customFormat="1" ht="23.25" customHeight="1">
      <c r="A21" s="1107"/>
      <c r="B21" s="1096"/>
      <c r="C21" s="1080"/>
      <c r="D21" s="1354"/>
      <c r="E21" s="1355"/>
      <c r="F21" s="1356"/>
      <c r="G21" s="1197" t="s">
        <v>3374</v>
      </c>
      <c r="H21" s="1169" t="s">
        <v>3401</v>
      </c>
      <c r="I21" s="1167" t="s">
        <v>2666</v>
      </c>
      <c r="J21" s="1132" t="s">
        <v>247</v>
      </c>
      <c r="K21" s="1110" t="s">
        <v>449</v>
      </c>
      <c r="L21" s="1304"/>
      <c r="M21" s="1157"/>
      <c r="N21" s="1102"/>
      <c r="O21" s="1102"/>
    </row>
    <row r="22" spans="1:83" s="1071" customFormat="1" ht="20.100000000000001" customHeight="1">
      <c r="A22" s="1107"/>
      <c r="B22" s="1096"/>
      <c r="C22" s="1080"/>
      <c r="D22" s="1354"/>
      <c r="E22" s="1355"/>
      <c r="F22" s="1356"/>
      <c r="G22" s="1086"/>
      <c r="H22" s="1154" t="s">
        <v>274</v>
      </c>
      <c r="I22" s="1149"/>
      <c r="J22" s="1149"/>
      <c r="K22" s="1147"/>
      <c r="L22" s="1304"/>
      <c r="M22" s="1157"/>
      <c r="N22" s="1102"/>
      <c r="O22" s="1102"/>
      <c r="P22" s="1074"/>
      <c r="Q22" s="1074"/>
      <c r="R22" s="1074"/>
      <c r="S22" s="1074"/>
      <c r="T22" s="1074"/>
      <c r="U22" s="1074"/>
      <c r="V22" s="1074"/>
      <c r="W22" s="1074"/>
      <c r="X22" s="1074"/>
      <c r="Y22" s="1074"/>
      <c r="Z22" s="1074"/>
      <c r="AA22" s="1074"/>
      <c r="AB22" s="1074"/>
      <c r="AC22" s="1074"/>
      <c r="AD22" s="1074"/>
      <c r="AE22" s="1074"/>
      <c r="AF22" s="1074"/>
      <c r="AG22" s="1074"/>
      <c r="AH22" s="1074"/>
      <c r="AI22" s="1074"/>
      <c r="AJ22" s="1074"/>
      <c r="AK22" s="1074"/>
      <c r="AL22" s="1074"/>
      <c r="AM22" s="1074"/>
      <c r="AN22" s="1074"/>
      <c r="AO22" s="1074"/>
      <c r="AP22" s="1074"/>
      <c r="AQ22" s="1074"/>
      <c r="AR22" s="1074"/>
      <c r="AS22" s="1074"/>
      <c r="AT22" s="1074"/>
      <c r="AU22" s="1074"/>
      <c r="AV22" s="1074"/>
      <c r="AW22" s="1074"/>
      <c r="AX22" s="1074"/>
      <c r="AY22" s="1074"/>
      <c r="AZ22" s="1074"/>
      <c r="BA22" s="1074"/>
      <c r="BB22" s="1074"/>
      <c r="BC22" s="1074"/>
      <c r="BD22" s="1074"/>
      <c r="BE22" s="1074"/>
      <c r="BF22" s="1074"/>
      <c r="BG22" s="1074"/>
      <c r="BH22" s="1074"/>
      <c r="BI22" s="1074"/>
      <c r="BJ22" s="1074"/>
      <c r="BK22" s="1074"/>
      <c r="BL22" s="1074"/>
      <c r="BM22" s="1074"/>
      <c r="BN22" s="1074"/>
      <c r="BO22" s="1074"/>
      <c r="BP22" s="1074"/>
      <c r="BQ22" s="1074"/>
      <c r="BR22" s="1074"/>
      <c r="BS22" s="1074"/>
      <c r="BT22" s="1074"/>
      <c r="BU22" s="1074"/>
      <c r="BV22" s="1074"/>
      <c r="BW22" s="1074"/>
      <c r="BX22" s="1074"/>
      <c r="BY22" s="1074"/>
      <c r="BZ22" s="1074"/>
      <c r="CA22" s="1074"/>
      <c r="CB22" s="1074"/>
      <c r="CC22" s="1074"/>
      <c r="CD22" s="1074"/>
      <c r="CE22" s="1074"/>
    </row>
    <row r="23" spans="1:83" s="1071" customFormat="1" ht="22.5">
      <c r="A23" s="1107"/>
      <c r="B23" s="1096"/>
      <c r="C23" s="1080"/>
      <c r="D23" s="1354" t="s">
        <v>3389</v>
      </c>
      <c r="E23" s="1355" t="str">
        <f>IF('Перечень тарифов'!E31="","наименование отсутствует","" &amp; 'Перечень тарифов'!E31 &amp; "")</f>
        <v>Тарифы на тепловую энергию (мощность), поставляемую другим теплоснабжающим организациям теплоснабжающими организациями</v>
      </c>
      <c r="F23" s="1356" t="str">
        <f>IF('Перечень тарифов'!J31="","наименование отсутствует","" &amp; 'Перечень тарифов'!J31 &amp; "")</f>
        <v>Тариф на тепловую энергию, поставляемую теплосетевым организациям, приобретающим тепловую энергию с целью компенсации потерь тепловой энергии</v>
      </c>
      <c r="G23" s="1110"/>
      <c r="H23" s="1169" t="s">
        <v>2665</v>
      </c>
      <c r="I23" s="1167" t="s">
        <v>3400</v>
      </c>
      <c r="J23" s="1132" t="s">
        <v>247</v>
      </c>
      <c r="K23" s="1110" t="s">
        <v>449</v>
      </c>
      <c r="L23" s="1304"/>
      <c r="M23" s="1157"/>
      <c r="N23" s="1102"/>
      <c r="O23" s="1102"/>
      <c r="P23" s="1074"/>
      <c r="Q23" s="1074"/>
      <c r="R23" s="1074"/>
      <c r="S23" s="1074"/>
      <c r="T23" s="1074"/>
      <c r="U23" s="1074"/>
      <c r="V23" s="1074"/>
      <c r="W23" s="1074"/>
      <c r="X23" s="1074"/>
      <c r="Y23" s="1074"/>
      <c r="Z23" s="1074"/>
      <c r="AA23" s="1074"/>
      <c r="AB23" s="1074"/>
      <c r="AC23" s="1074"/>
      <c r="AD23" s="1074"/>
      <c r="AE23" s="1074"/>
      <c r="AF23" s="1074"/>
      <c r="AG23" s="1074"/>
      <c r="AH23" s="1074"/>
      <c r="AI23" s="1074"/>
      <c r="AJ23" s="1074"/>
      <c r="AK23" s="1074"/>
      <c r="AL23" s="1074"/>
      <c r="AM23" s="1074"/>
      <c r="AN23" s="1074"/>
      <c r="AO23" s="1074"/>
      <c r="AP23" s="1074"/>
      <c r="AQ23" s="1074"/>
      <c r="AR23" s="1074"/>
      <c r="AS23" s="1074"/>
      <c r="AT23" s="1074"/>
      <c r="AU23" s="1074"/>
      <c r="AV23" s="1074"/>
      <c r="AW23" s="1074"/>
      <c r="AX23" s="1074"/>
      <c r="AY23" s="1074"/>
      <c r="AZ23" s="1074"/>
      <c r="BA23" s="1074"/>
      <c r="BB23" s="1074"/>
      <c r="BC23" s="1074"/>
      <c r="BD23" s="1074"/>
      <c r="BE23" s="1074"/>
      <c r="BF23" s="1074"/>
      <c r="BG23" s="1074"/>
      <c r="BH23" s="1074"/>
      <c r="BI23" s="1074"/>
      <c r="BJ23" s="1074"/>
      <c r="BK23" s="1074"/>
      <c r="BL23" s="1074"/>
      <c r="BM23" s="1074"/>
      <c r="BN23" s="1074"/>
      <c r="BO23" s="1074"/>
      <c r="BP23" s="1074"/>
      <c r="BQ23" s="1074"/>
      <c r="BR23" s="1074"/>
      <c r="BS23" s="1074"/>
      <c r="BT23" s="1074"/>
      <c r="BU23" s="1074"/>
      <c r="BV23" s="1074"/>
      <c r="BW23" s="1074"/>
      <c r="BX23" s="1074"/>
      <c r="BY23" s="1074"/>
      <c r="BZ23" s="1074"/>
      <c r="CA23" s="1074"/>
      <c r="CB23" s="1074"/>
      <c r="CC23" s="1074"/>
      <c r="CD23" s="1074"/>
      <c r="CE23" s="1074"/>
    </row>
    <row r="24" spans="1:83" s="1071" customFormat="1" ht="22.5">
      <c r="A24" s="1107"/>
      <c r="B24" s="1096"/>
      <c r="C24" s="1080"/>
      <c r="D24" s="1354"/>
      <c r="E24" s="1355"/>
      <c r="F24" s="1356"/>
      <c r="G24" s="1197" t="s">
        <v>3374</v>
      </c>
      <c r="H24" s="1169" t="s">
        <v>3401</v>
      </c>
      <c r="I24" s="1167" t="s">
        <v>2666</v>
      </c>
      <c r="J24" s="1132" t="s">
        <v>247</v>
      </c>
      <c r="K24" s="1110" t="s">
        <v>449</v>
      </c>
      <c r="L24" s="1304"/>
      <c r="M24" s="1157"/>
      <c r="N24" s="1102"/>
      <c r="O24" s="1102"/>
    </row>
    <row r="25" spans="1:83" s="1071" customFormat="1" ht="18.75">
      <c r="A25" s="1107"/>
      <c r="B25" s="1096"/>
      <c r="C25" s="1080"/>
      <c r="D25" s="1354"/>
      <c r="E25" s="1355"/>
      <c r="F25" s="1356"/>
      <c r="G25" s="1086"/>
      <c r="H25" s="1154" t="s">
        <v>274</v>
      </c>
      <c r="I25" s="1149"/>
      <c r="J25" s="1149"/>
      <c r="K25" s="1147"/>
      <c r="L25" s="1304"/>
      <c r="M25" s="1157"/>
      <c r="N25" s="1102"/>
      <c r="O25" s="1102"/>
      <c r="P25" s="1074"/>
      <c r="Q25" s="1074"/>
      <c r="R25" s="1074"/>
      <c r="S25" s="1074"/>
      <c r="T25" s="1074"/>
      <c r="U25" s="1074"/>
      <c r="V25" s="1074"/>
      <c r="W25" s="1074"/>
      <c r="X25" s="1074"/>
      <c r="Y25" s="1074"/>
      <c r="Z25" s="1074"/>
      <c r="AA25" s="1074"/>
      <c r="AB25" s="1074"/>
      <c r="AC25" s="1074"/>
      <c r="AD25" s="1074"/>
      <c r="AE25" s="1074"/>
      <c r="AF25" s="1074"/>
      <c r="AG25" s="1074"/>
      <c r="AH25" s="1074"/>
      <c r="AI25" s="1074"/>
      <c r="AJ25" s="1074"/>
      <c r="AK25" s="1074"/>
      <c r="AL25" s="1074"/>
      <c r="AM25" s="1074"/>
      <c r="AN25" s="1074"/>
      <c r="AO25" s="1074"/>
      <c r="AP25" s="1074"/>
      <c r="AQ25" s="1074"/>
      <c r="AR25" s="1074"/>
      <c r="AS25" s="1074"/>
      <c r="AT25" s="1074"/>
      <c r="AU25" s="1074"/>
      <c r="AV25" s="1074"/>
      <c r="AW25" s="1074"/>
      <c r="AX25" s="1074"/>
      <c r="AY25" s="1074"/>
      <c r="AZ25" s="1074"/>
      <c r="BA25" s="1074"/>
      <c r="BB25" s="1074"/>
      <c r="BC25" s="1074"/>
      <c r="BD25" s="1074"/>
      <c r="BE25" s="1074"/>
      <c r="BF25" s="1074"/>
      <c r="BG25" s="1074"/>
      <c r="BH25" s="1074"/>
      <c r="BI25" s="1074"/>
      <c r="BJ25" s="1074"/>
      <c r="BK25" s="1074"/>
      <c r="BL25" s="1074"/>
      <c r="BM25" s="1074"/>
      <c r="BN25" s="1074"/>
      <c r="BO25" s="1074"/>
      <c r="BP25" s="1074"/>
      <c r="BQ25" s="1074"/>
      <c r="BR25" s="1074"/>
      <c r="BS25" s="1074"/>
      <c r="BT25" s="1074"/>
      <c r="BU25" s="1074"/>
      <c r="BV25" s="1074"/>
      <c r="BW25" s="1074"/>
      <c r="BX25" s="1074"/>
      <c r="BY25" s="1074"/>
      <c r="BZ25" s="1074"/>
      <c r="CA25" s="1074"/>
      <c r="CB25" s="1074"/>
      <c r="CC25" s="1074"/>
      <c r="CD25" s="1074"/>
      <c r="CE25" s="1074"/>
    </row>
    <row r="26" spans="1:83" s="1071" customFormat="1" ht="42" customHeight="1">
      <c r="A26" s="1107"/>
      <c r="B26" s="1096"/>
      <c r="C26" s="1080"/>
      <c r="D26" s="1354" t="s">
        <v>3394</v>
      </c>
      <c r="E26" s="1355" t="str">
        <f>IF('Перечень тарифов'!E36="","наименование отсутствует","" &amp; 'Перечень тарифов'!E36 &amp; "")</f>
        <v>Плата за услуги по поддержанию резервной тепловой мощности при отсутствии потребления тепловой энергии</v>
      </c>
      <c r="F26" s="1356" t="str">
        <f>IF('Перечень тарифов'!J36="","наименование отсутствует","" &amp; 'Перечень тарифов'!J36 &amp; "")</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G26" s="1110"/>
      <c r="H26" s="1169" t="s">
        <v>2665</v>
      </c>
      <c r="I26" s="1167" t="s">
        <v>2666</v>
      </c>
      <c r="J26" s="1132" t="s">
        <v>245</v>
      </c>
      <c r="K26" s="1110" t="s">
        <v>449</v>
      </c>
      <c r="L26" s="1304"/>
      <c r="M26" s="1157"/>
      <c r="N26" s="1102"/>
      <c r="O26" s="1102"/>
      <c r="P26" s="1074"/>
      <c r="Q26" s="1074"/>
      <c r="R26" s="1074"/>
      <c r="S26" s="1074"/>
      <c r="T26" s="1074"/>
      <c r="U26" s="1074"/>
      <c r="V26" s="1074"/>
      <c r="W26" s="1074"/>
      <c r="X26" s="1074"/>
      <c r="Y26" s="1074"/>
      <c r="Z26" s="1074"/>
      <c r="AA26" s="1074"/>
      <c r="AB26" s="1074"/>
      <c r="AC26" s="1074"/>
      <c r="AD26" s="1074"/>
      <c r="AE26" s="1074"/>
      <c r="AF26" s="1074"/>
      <c r="AG26" s="1074"/>
      <c r="AH26" s="1074"/>
      <c r="AI26" s="1074"/>
      <c r="AJ26" s="1074"/>
      <c r="AK26" s="1074"/>
      <c r="AL26" s="1074"/>
      <c r="AM26" s="1074"/>
      <c r="AN26" s="1074"/>
      <c r="AO26" s="1074"/>
      <c r="AP26" s="1074"/>
      <c r="AQ26" s="1074"/>
      <c r="AR26" s="1074"/>
      <c r="AS26" s="1074"/>
      <c r="AT26" s="1074"/>
      <c r="AU26" s="1074"/>
      <c r="AV26" s="1074"/>
      <c r="AW26" s="1074"/>
      <c r="AX26" s="1074"/>
      <c r="AY26" s="1074"/>
      <c r="AZ26" s="1074"/>
      <c r="BA26" s="1074"/>
      <c r="BB26" s="1074"/>
      <c r="BC26" s="1074"/>
      <c r="BD26" s="1074"/>
      <c r="BE26" s="1074"/>
      <c r="BF26" s="1074"/>
      <c r="BG26" s="1074"/>
      <c r="BH26" s="1074"/>
      <c r="BI26" s="1074"/>
      <c r="BJ26" s="1074"/>
      <c r="BK26" s="1074"/>
      <c r="BL26" s="1074"/>
      <c r="BM26" s="1074"/>
      <c r="BN26" s="1074"/>
      <c r="BO26" s="1074"/>
      <c r="BP26" s="1074"/>
      <c r="BQ26" s="1074"/>
      <c r="BR26" s="1074"/>
      <c r="BS26" s="1074"/>
      <c r="BT26" s="1074"/>
      <c r="BU26" s="1074"/>
      <c r="BV26" s="1074"/>
      <c r="BW26" s="1074"/>
      <c r="BX26" s="1074"/>
      <c r="BY26" s="1074"/>
      <c r="BZ26" s="1074"/>
      <c r="CA26" s="1074"/>
      <c r="CB26" s="1074"/>
      <c r="CC26" s="1074"/>
      <c r="CD26" s="1074"/>
      <c r="CE26" s="1074"/>
    </row>
    <row r="27" spans="1:83" s="1071" customFormat="1" ht="30" customHeight="1">
      <c r="A27" s="1107"/>
      <c r="B27" s="1096"/>
      <c r="C27" s="1080"/>
      <c r="D27" s="1354"/>
      <c r="E27" s="1355"/>
      <c r="F27" s="1356"/>
      <c r="G27" s="1086"/>
      <c r="H27" s="1154" t="s">
        <v>274</v>
      </c>
      <c r="I27" s="1149"/>
      <c r="J27" s="1149"/>
      <c r="K27" s="1147"/>
      <c r="L27" s="1305"/>
      <c r="M27" s="1157"/>
      <c r="N27" s="1102"/>
      <c r="O27" s="1102"/>
      <c r="P27" s="1074"/>
      <c r="Q27" s="1074"/>
      <c r="R27" s="1074"/>
      <c r="S27" s="1074"/>
      <c r="T27" s="1074"/>
      <c r="U27" s="1074"/>
      <c r="V27" s="1074"/>
      <c r="W27" s="1074"/>
      <c r="X27" s="1074"/>
      <c r="Y27" s="1074"/>
      <c r="Z27" s="1074"/>
      <c r="AA27" s="1074"/>
      <c r="AB27" s="1074"/>
      <c r="AC27" s="1074"/>
      <c r="AD27" s="1074"/>
      <c r="AE27" s="1074"/>
      <c r="AF27" s="1074"/>
      <c r="AG27" s="1074"/>
      <c r="AH27" s="1074"/>
      <c r="AI27" s="1074"/>
      <c r="AJ27" s="1074"/>
      <c r="AK27" s="1074"/>
      <c r="AL27" s="1074"/>
      <c r="AM27" s="1074"/>
      <c r="AN27" s="1074"/>
      <c r="AO27" s="1074"/>
      <c r="AP27" s="1074"/>
      <c r="AQ27" s="1074"/>
      <c r="AR27" s="1074"/>
      <c r="AS27" s="1074"/>
      <c r="AT27" s="1074"/>
      <c r="AU27" s="1074"/>
      <c r="AV27" s="1074"/>
      <c r="AW27" s="1074"/>
      <c r="AX27" s="1074"/>
      <c r="AY27" s="1074"/>
      <c r="AZ27" s="1074"/>
      <c r="BA27" s="1074"/>
      <c r="BB27" s="1074"/>
      <c r="BC27" s="1074"/>
      <c r="BD27" s="1074"/>
      <c r="BE27" s="1074"/>
      <c r="BF27" s="1074"/>
      <c r="BG27" s="1074"/>
      <c r="BH27" s="1074"/>
      <c r="BI27" s="1074"/>
      <c r="BJ27" s="1074"/>
      <c r="BK27" s="1074"/>
      <c r="BL27" s="1074"/>
      <c r="BM27" s="1074"/>
      <c r="BN27" s="1074"/>
      <c r="BO27" s="1074"/>
      <c r="BP27" s="1074"/>
      <c r="BQ27" s="1074"/>
      <c r="BR27" s="1074"/>
      <c r="BS27" s="1074"/>
      <c r="BT27" s="1074"/>
      <c r="BU27" s="1074"/>
      <c r="BV27" s="1074"/>
      <c r="BW27" s="1074"/>
      <c r="BX27" s="1074"/>
      <c r="BY27" s="1074"/>
      <c r="BZ27" s="1074"/>
      <c r="CA27" s="1074"/>
      <c r="CB27" s="1074"/>
      <c r="CC27" s="1074"/>
      <c r="CD27" s="1074"/>
      <c r="CE27" s="1074"/>
    </row>
    <row r="28" spans="1:83" ht="18.75">
      <c r="A28" s="1107"/>
      <c r="B28" s="1096">
        <v>3</v>
      </c>
      <c r="C28" s="1080"/>
      <c r="D28" s="1097" t="s">
        <v>49</v>
      </c>
      <c r="E28" s="1362" t="s">
        <v>691</v>
      </c>
      <c r="F28" s="1362"/>
      <c r="G28" s="1362"/>
      <c r="H28" s="1362"/>
      <c r="I28" s="1362"/>
      <c r="J28" s="1362"/>
      <c r="K28" s="1362"/>
      <c r="L28" s="1131"/>
      <c r="M28" s="1157"/>
    </row>
    <row r="29" spans="1:83" ht="33.75">
      <c r="A29" s="1107"/>
      <c r="C29" s="1080"/>
      <c r="D29" s="1155" t="s">
        <v>440</v>
      </c>
      <c r="E29" s="1110" t="s">
        <v>449</v>
      </c>
      <c r="F29" s="1110" t="s">
        <v>449</v>
      </c>
      <c r="G29" s="1367" t="s">
        <v>449</v>
      </c>
      <c r="H29" s="1368"/>
      <c r="I29" s="1110" t="s">
        <v>449</v>
      </c>
      <c r="J29" s="1110" t="s">
        <v>449</v>
      </c>
      <c r="K29" s="1037" t="s">
        <v>3402</v>
      </c>
      <c r="L29" s="1099" t="s">
        <v>692</v>
      </c>
      <c r="M29" s="1157"/>
    </row>
    <row r="30" spans="1:83" ht="18.75">
      <c r="A30" s="1107"/>
      <c r="B30" s="1096">
        <v>3</v>
      </c>
      <c r="C30" s="1080"/>
      <c r="D30" s="1097" t="s">
        <v>50</v>
      </c>
      <c r="E30" s="1362" t="s">
        <v>693</v>
      </c>
      <c r="F30" s="1362"/>
      <c r="G30" s="1362"/>
      <c r="H30" s="1362"/>
      <c r="I30" s="1362"/>
      <c r="J30" s="1362"/>
      <c r="K30" s="1362"/>
      <c r="L30" s="1131"/>
      <c r="M30" s="1157"/>
    </row>
    <row r="31" spans="1:83" ht="20.100000000000001" customHeight="1">
      <c r="A31" s="1107"/>
      <c r="C31" s="1372"/>
      <c r="D31" s="1354" t="s">
        <v>441</v>
      </c>
      <c r="E31" s="1355" t="str">
        <f>IF('Перечень тарифов'!E21="","наименование отсутствует","" &amp; 'Перечень тарифов'!E21 &amp; "")</f>
        <v>Тарифы на услуги по передаче тепловой энергии</v>
      </c>
      <c r="F31" s="1356" t="str">
        <f>IF('Перечень тарифов'!J21="","наименование отсутствует","" &amp; 'Перечень тарифов'!J21 &amp; "")</f>
        <v>Тариф на услуги по передаче тепловой энергии</v>
      </c>
      <c r="G31" s="1110"/>
      <c r="H31" s="1167" t="s">
        <v>2665</v>
      </c>
      <c r="I31" s="1167" t="s">
        <v>3400</v>
      </c>
      <c r="J31" s="1172">
        <v>896.9</v>
      </c>
      <c r="K31" s="1110" t="s">
        <v>449</v>
      </c>
      <c r="L31" s="1303" t="s">
        <v>712</v>
      </c>
      <c r="M31" s="1157"/>
    </row>
    <row r="32" spans="1:83" s="1071" customFormat="1" ht="20.100000000000001" customHeight="1">
      <c r="A32" s="1107"/>
      <c r="B32" s="1096"/>
      <c r="C32" s="1372"/>
      <c r="D32" s="1354"/>
      <c r="E32" s="1355"/>
      <c r="F32" s="1356"/>
      <c r="G32" s="1197" t="s">
        <v>3374</v>
      </c>
      <c r="H32" s="1169" t="s">
        <v>3401</v>
      </c>
      <c r="I32" s="1167" t="s">
        <v>2666</v>
      </c>
      <c r="J32" s="1172">
        <v>1695.21</v>
      </c>
      <c r="K32" s="1110" t="s">
        <v>449</v>
      </c>
      <c r="L32" s="1304"/>
      <c r="M32" s="1157"/>
      <c r="N32" s="1102"/>
      <c r="O32" s="1102"/>
    </row>
    <row r="33" spans="1:15" ht="20.100000000000001" customHeight="1">
      <c r="A33" s="1107"/>
      <c r="C33" s="1372"/>
      <c r="D33" s="1354"/>
      <c r="E33" s="1355"/>
      <c r="F33" s="1356"/>
      <c r="G33" s="1159"/>
      <c r="H33" s="1154" t="s">
        <v>274</v>
      </c>
      <c r="I33" s="1146"/>
      <c r="J33" s="1146"/>
      <c r="K33" s="1147"/>
      <c r="L33" s="1304"/>
      <c r="M33" s="1157"/>
    </row>
    <row r="34" spans="1:15" s="1071" customFormat="1" ht="20.100000000000001" customHeight="1">
      <c r="A34" s="1107"/>
      <c r="B34" s="1096"/>
      <c r="C34" s="1080"/>
      <c r="D34" s="1354" t="s">
        <v>3385</v>
      </c>
      <c r="E34" s="1355" t="str">
        <f>IF('Перечень тарифов'!E26="","наименование отсутствует","" &amp; 'Перечень тарифов'!E26 &amp; "")</f>
        <v>Тарифы на услуги по передаче теплоносителя</v>
      </c>
      <c r="F34" s="1356" t="str">
        <f>IF('Перечень тарифов'!J26="","наименование отсутствует","" &amp; 'Перечень тарифов'!J26 &amp; "")</f>
        <v>Тариф на услуги по передаче тепловой энергии в зоне действия ЕТО-2 города Казани</v>
      </c>
      <c r="G34" s="1110"/>
      <c r="H34" s="1169" t="s">
        <v>2665</v>
      </c>
      <c r="I34" s="1167" t="s">
        <v>3400</v>
      </c>
      <c r="J34" s="1172">
        <v>60.18</v>
      </c>
      <c r="K34" s="1110" t="s">
        <v>449</v>
      </c>
      <c r="L34" s="1304"/>
      <c r="M34" s="1157"/>
      <c r="N34" s="1102"/>
      <c r="O34" s="1102"/>
    </row>
    <row r="35" spans="1:15" s="1071" customFormat="1" ht="20.100000000000001" customHeight="1">
      <c r="A35" s="1107"/>
      <c r="B35" s="1096"/>
      <c r="C35" s="1080"/>
      <c r="D35" s="1354"/>
      <c r="E35" s="1355"/>
      <c r="F35" s="1356"/>
      <c r="G35" s="1197" t="s">
        <v>3374</v>
      </c>
      <c r="H35" s="1169" t="s">
        <v>3401</v>
      </c>
      <c r="I35" s="1167" t="s">
        <v>2666</v>
      </c>
      <c r="J35" s="1172">
        <v>71.91</v>
      </c>
      <c r="K35" s="1110" t="s">
        <v>449</v>
      </c>
      <c r="L35" s="1304"/>
      <c r="M35" s="1157"/>
      <c r="N35" s="1102"/>
      <c r="O35" s="1102"/>
    </row>
    <row r="36" spans="1:15" s="1071" customFormat="1" ht="20.100000000000001" customHeight="1">
      <c r="A36" s="1107"/>
      <c r="B36" s="1096"/>
      <c r="C36" s="1080"/>
      <c r="D36" s="1354"/>
      <c r="E36" s="1355"/>
      <c r="F36" s="1356"/>
      <c r="G36" s="1086"/>
      <c r="H36" s="1154" t="s">
        <v>274</v>
      </c>
      <c r="I36" s="1149"/>
      <c r="J36" s="1149"/>
      <c r="K36" s="1147"/>
      <c r="L36" s="1304"/>
      <c r="M36" s="1157"/>
      <c r="N36" s="1102"/>
      <c r="O36" s="1102"/>
    </row>
    <row r="37" spans="1:15" s="1071" customFormat="1" ht="20.100000000000001" customHeight="1">
      <c r="A37" s="1107"/>
      <c r="B37" s="1096"/>
      <c r="C37" s="1080"/>
      <c r="D37" s="1354" t="s">
        <v>3390</v>
      </c>
      <c r="E37" s="1355" t="str">
        <f>IF('Перечень тарифов'!E31="","наименование отсутствует","" &amp; 'Перечень тарифов'!E31 &amp; "")</f>
        <v>Тарифы на тепловую энергию (мощность), поставляемую другим теплоснабжающим организациям теплоснабжающими организациями</v>
      </c>
      <c r="F37" s="1356" t="str">
        <f>IF('Перечень тарифов'!J31="","наименование отсутствует","" &amp; 'Перечень тарифов'!J31 &amp; "")</f>
        <v>Тариф на тепловую энергию, поставляемую теплосетевым организациям, приобретающим тепловую энергию с целью компенсации потерь тепловой энергии</v>
      </c>
      <c r="G37" s="1110"/>
      <c r="H37" s="1169" t="s">
        <v>2665</v>
      </c>
      <c r="I37" s="1167" t="s">
        <v>3400</v>
      </c>
      <c r="J37" s="1172">
        <v>1509586.96</v>
      </c>
      <c r="K37" s="1110" t="s">
        <v>449</v>
      </c>
      <c r="L37" s="1304"/>
      <c r="M37" s="1157"/>
      <c r="N37" s="1102"/>
      <c r="O37" s="1102"/>
    </row>
    <row r="38" spans="1:15" s="1071" customFormat="1" ht="20.100000000000001" customHeight="1">
      <c r="A38" s="1107"/>
      <c r="B38" s="1096"/>
      <c r="C38" s="1080"/>
      <c r="D38" s="1354"/>
      <c r="E38" s="1355"/>
      <c r="F38" s="1356"/>
      <c r="G38" s="1197" t="s">
        <v>3374</v>
      </c>
      <c r="H38" s="1169" t="s">
        <v>3401</v>
      </c>
      <c r="I38" s="1167" t="s">
        <v>2666</v>
      </c>
      <c r="J38" s="1172">
        <v>1319013.04</v>
      </c>
      <c r="K38" s="1110" t="s">
        <v>449</v>
      </c>
      <c r="L38" s="1304"/>
      <c r="M38" s="1157"/>
      <c r="N38" s="1102"/>
      <c r="O38" s="1102"/>
    </row>
    <row r="39" spans="1:15" s="1071" customFormat="1" ht="20.100000000000001" customHeight="1">
      <c r="A39" s="1107"/>
      <c r="B39" s="1096"/>
      <c r="C39" s="1080"/>
      <c r="D39" s="1354"/>
      <c r="E39" s="1355"/>
      <c r="F39" s="1356"/>
      <c r="G39" s="1086"/>
      <c r="H39" s="1154" t="s">
        <v>274</v>
      </c>
      <c r="I39" s="1149"/>
      <c r="J39" s="1149"/>
      <c r="K39" s="1147"/>
      <c r="L39" s="1304"/>
      <c r="M39" s="1157"/>
      <c r="N39" s="1102"/>
      <c r="O39" s="1102"/>
    </row>
    <row r="40" spans="1:15" s="1071" customFormat="1" ht="18.95" customHeight="1">
      <c r="A40" s="1107"/>
      <c r="B40" s="1096"/>
      <c r="C40" s="1080"/>
      <c r="D40" s="1354" t="s">
        <v>3395</v>
      </c>
      <c r="E40" s="1355" t="str">
        <f>IF('Перечень тарифов'!E36="","наименование отсутствует","" &amp; 'Перечень тарифов'!E36 &amp; "")</f>
        <v>Плата за услуги по поддержанию резервной тепловой мощности при отсутствии потребления тепловой энергии</v>
      </c>
      <c r="F40" s="1356" t="str">
        <f>IF('Перечень тарифов'!J36="","наименование отсутствует","" &amp; 'Перечень тарифов'!J36 &amp; "")</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G40" s="1110"/>
      <c r="H40" s="1169" t="s">
        <v>2665</v>
      </c>
      <c r="I40" s="1167" t="s">
        <v>2666</v>
      </c>
      <c r="J40" s="1172">
        <v>776.53</v>
      </c>
      <c r="K40" s="1110" t="s">
        <v>449</v>
      </c>
      <c r="L40" s="1304"/>
      <c r="M40" s="1157"/>
      <c r="N40" s="1102"/>
      <c r="O40" s="1102"/>
    </row>
    <row r="41" spans="1:15" s="1071" customFormat="1" ht="15" customHeight="1">
      <c r="A41" s="1107"/>
      <c r="B41" s="1096"/>
      <c r="C41" s="1080"/>
      <c r="D41" s="1354"/>
      <c r="E41" s="1355"/>
      <c r="F41" s="1356"/>
      <c r="G41" s="1086"/>
      <c r="H41" s="1154" t="s">
        <v>274</v>
      </c>
      <c r="I41" s="1149"/>
      <c r="J41" s="1149"/>
      <c r="K41" s="1147"/>
      <c r="L41" s="1305"/>
      <c r="M41" s="1157"/>
      <c r="N41" s="1102"/>
      <c r="O41" s="1102"/>
    </row>
    <row r="42" spans="1:15" ht="18.75">
      <c r="A42" s="1107"/>
      <c r="C42" s="1080"/>
      <c r="D42" s="1097" t="s">
        <v>67</v>
      </c>
      <c r="E42" s="1362" t="s">
        <v>766</v>
      </c>
      <c r="F42" s="1362"/>
      <c r="G42" s="1362"/>
      <c r="H42" s="1362"/>
      <c r="I42" s="1362"/>
      <c r="J42" s="1362"/>
      <c r="K42" s="1362"/>
      <c r="L42" s="1131"/>
      <c r="M42" s="1157"/>
    </row>
    <row r="43" spans="1:15" ht="20.100000000000001" customHeight="1">
      <c r="A43" s="1107"/>
      <c r="C43" s="1372"/>
      <c r="D43" s="1373" t="s">
        <v>442</v>
      </c>
      <c r="E43" s="1355" t="str">
        <f>IF('Перечень тарифов'!E21="","наименование отсутствует","" &amp; 'Перечень тарифов'!E21 &amp; "")</f>
        <v>Тарифы на услуги по передаче тепловой энергии</v>
      </c>
      <c r="F43" s="1356" t="str">
        <f>IF('Перечень тарифов'!J21="","наименование отсутствует","" &amp; 'Перечень тарифов'!J21 &amp; "")</f>
        <v>Тариф на услуги по передаче тепловой энергии</v>
      </c>
      <c r="G43" s="1110"/>
      <c r="H43" s="1169" t="s">
        <v>2665</v>
      </c>
      <c r="I43" s="1167" t="s">
        <v>3400</v>
      </c>
      <c r="J43" s="1172">
        <v>13433.25</v>
      </c>
      <c r="K43" s="1110" t="s">
        <v>449</v>
      </c>
      <c r="L43" s="1303" t="s">
        <v>767</v>
      </c>
      <c r="M43" s="1157"/>
    </row>
    <row r="44" spans="1:15" s="1071" customFormat="1" ht="20.100000000000001" customHeight="1">
      <c r="A44" s="1107"/>
      <c r="B44" s="1096"/>
      <c r="C44" s="1372"/>
      <c r="D44" s="1374"/>
      <c r="E44" s="1355"/>
      <c r="F44" s="1356"/>
      <c r="G44" s="1197" t="s">
        <v>3374</v>
      </c>
      <c r="H44" s="1169" t="s">
        <v>3401</v>
      </c>
      <c r="I44" s="1167" t="s">
        <v>2666</v>
      </c>
      <c r="J44" s="1172">
        <v>10116.23</v>
      </c>
      <c r="K44" s="1110" t="s">
        <v>449</v>
      </c>
      <c r="L44" s="1304"/>
      <c r="M44" s="1157"/>
      <c r="N44" s="1102"/>
      <c r="O44" s="1102"/>
    </row>
    <row r="45" spans="1:15" ht="20.100000000000001" customHeight="1">
      <c r="A45" s="1107"/>
      <c r="C45" s="1372"/>
      <c r="D45" s="1375"/>
      <c r="E45" s="1355"/>
      <c r="F45" s="1356"/>
      <c r="G45" s="1159"/>
      <c r="H45" s="1154" t="s">
        <v>274</v>
      </c>
      <c r="I45" s="1146"/>
      <c r="J45" s="1146"/>
      <c r="K45" s="1147"/>
      <c r="L45" s="1304"/>
      <c r="M45" s="1157"/>
    </row>
    <row r="46" spans="1:15" s="1071" customFormat="1" ht="20.100000000000001" customHeight="1">
      <c r="A46" s="1107"/>
      <c r="B46" s="1096"/>
      <c r="C46" s="1080"/>
      <c r="D46" s="1354" t="s">
        <v>3386</v>
      </c>
      <c r="E46" s="1355" t="str">
        <f>IF('Перечень тарифов'!E26="","наименование отсутствует","" &amp; 'Перечень тарифов'!E26 &amp; "")</f>
        <v>Тарифы на услуги по передаче теплоносителя</v>
      </c>
      <c r="F46" s="1356" t="str">
        <f>IF('Перечень тарифов'!J26="","наименование отсутствует","" &amp; 'Перечень тарифов'!J26 &amp; "")</f>
        <v>Тариф на услуги по передаче тепловой энергии в зоне действия ЕТО-2 города Казани</v>
      </c>
      <c r="G46" s="1110"/>
      <c r="H46" s="1169" t="s">
        <v>2665</v>
      </c>
      <c r="I46" s="1167" t="s">
        <v>3400</v>
      </c>
      <c r="J46" s="1172">
        <v>100.2</v>
      </c>
      <c r="K46" s="1110" t="s">
        <v>449</v>
      </c>
      <c r="L46" s="1304"/>
      <c r="M46" s="1157"/>
      <c r="N46" s="1102"/>
      <c r="O46" s="1102"/>
    </row>
    <row r="47" spans="1:15" s="1071" customFormat="1" ht="20.100000000000001" customHeight="1">
      <c r="A47" s="1107"/>
      <c r="B47" s="1096"/>
      <c r="C47" s="1080"/>
      <c r="D47" s="1354"/>
      <c r="E47" s="1355"/>
      <c r="F47" s="1356"/>
      <c r="G47" s="1197" t="s">
        <v>3374</v>
      </c>
      <c r="H47" s="1169" t="s">
        <v>3401</v>
      </c>
      <c r="I47" s="1167" t="s">
        <v>2666</v>
      </c>
      <c r="J47" s="1172">
        <v>100.2</v>
      </c>
      <c r="K47" s="1110" t="s">
        <v>449</v>
      </c>
      <c r="L47" s="1304"/>
      <c r="M47" s="1157"/>
      <c r="N47" s="1102"/>
      <c r="O47" s="1102"/>
    </row>
    <row r="48" spans="1:15" s="1071" customFormat="1" ht="20.100000000000001" customHeight="1">
      <c r="A48" s="1107"/>
      <c r="B48" s="1096"/>
      <c r="C48" s="1080"/>
      <c r="D48" s="1354"/>
      <c r="E48" s="1355"/>
      <c r="F48" s="1356"/>
      <c r="G48" s="1086"/>
      <c r="H48" s="1154" t="s">
        <v>274</v>
      </c>
      <c r="I48" s="1149"/>
      <c r="J48" s="1149"/>
      <c r="K48" s="1147"/>
      <c r="L48" s="1304"/>
      <c r="M48" s="1157"/>
      <c r="N48" s="1102"/>
      <c r="O48" s="1102"/>
    </row>
    <row r="49" spans="1:15" s="1071" customFormat="1" ht="20.100000000000001" customHeight="1">
      <c r="A49" s="1107"/>
      <c r="B49" s="1096"/>
      <c r="C49" s="1080"/>
      <c r="D49" s="1354" t="s">
        <v>3391</v>
      </c>
      <c r="E49" s="1355" t="str">
        <f>IF('Перечень тарифов'!E31="","наименование отсутствует","" &amp; 'Перечень тарифов'!E31 &amp; "")</f>
        <v>Тарифы на тепловую энергию (мощность), поставляемую другим теплоснабжающим организациям теплоснабжающими организациями</v>
      </c>
      <c r="F49" s="1356" t="str">
        <f>IF('Перечень тарифов'!J31="","наименование отсутствует","" &amp; 'Перечень тарифов'!J31 &amp; "")</f>
        <v>Тариф на тепловую энергию, поставляемую теплосетевым организациям, приобретающим тепловую энергию с целью компенсации потерь тепловой энергии</v>
      </c>
      <c r="G49" s="1110"/>
      <c r="H49" s="1169" t="s">
        <v>2665</v>
      </c>
      <c r="I49" s="1167" t="s">
        <v>3400</v>
      </c>
      <c r="J49" s="1172">
        <v>1089775.81</v>
      </c>
      <c r="K49" s="1110" t="s">
        <v>449</v>
      </c>
      <c r="L49" s="1304"/>
      <c r="M49" s="1157"/>
      <c r="N49" s="1102"/>
      <c r="O49" s="1102"/>
    </row>
    <row r="50" spans="1:15" s="1071" customFormat="1" ht="20.100000000000001" customHeight="1">
      <c r="A50" s="1107"/>
      <c r="B50" s="1096"/>
      <c r="C50" s="1080"/>
      <c r="D50" s="1354"/>
      <c r="E50" s="1355"/>
      <c r="F50" s="1356"/>
      <c r="G50" s="1197" t="s">
        <v>3374</v>
      </c>
      <c r="H50" s="1169" t="s">
        <v>3401</v>
      </c>
      <c r="I50" s="1167" t="s">
        <v>2666</v>
      </c>
      <c r="J50" s="1172">
        <v>767880.64</v>
      </c>
      <c r="K50" s="1110" t="s">
        <v>449</v>
      </c>
      <c r="L50" s="1304"/>
      <c r="M50" s="1157"/>
      <c r="N50" s="1102"/>
      <c r="O50" s="1102"/>
    </row>
    <row r="51" spans="1:15" s="1071" customFormat="1" ht="20.100000000000001" customHeight="1">
      <c r="A51" s="1107"/>
      <c r="B51" s="1096"/>
      <c r="C51" s="1080"/>
      <c r="D51" s="1354"/>
      <c r="E51" s="1355"/>
      <c r="F51" s="1356"/>
      <c r="G51" s="1086"/>
      <c r="H51" s="1154" t="s">
        <v>274</v>
      </c>
      <c r="I51" s="1149"/>
      <c r="J51" s="1149"/>
      <c r="K51" s="1147"/>
      <c r="L51" s="1304"/>
      <c r="M51" s="1157"/>
      <c r="N51" s="1102"/>
      <c r="O51" s="1102"/>
    </row>
    <row r="52" spans="1:15" s="1071" customFormat="1" ht="18.95" customHeight="1">
      <c r="A52" s="1107"/>
      <c r="B52" s="1096"/>
      <c r="C52" s="1080"/>
      <c r="D52" s="1354" t="s">
        <v>3396</v>
      </c>
      <c r="E52" s="1355" t="str">
        <f>IF('Перечень тарифов'!E36="","наименование отсутствует","" &amp; 'Перечень тарифов'!E36 &amp; "")</f>
        <v>Плата за услуги по поддержанию резервной тепловой мощности при отсутствии потребления тепловой энергии</v>
      </c>
      <c r="F52" s="1356" t="str">
        <f>IF('Перечень тарифов'!J36="","наименование отсутствует","" &amp; 'Перечень тарифов'!J36 &amp; "")</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G52" s="1110"/>
      <c r="H52" s="1169" t="s">
        <v>2665</v>
      </c>
      <c r="I52" s="1167" t="s">
        <v>2666</v>
      </c>
      <c r="J52" s="1172">
        <v>0</v>
      </c>
      <c r="K52" s="1110" t="s">
        <v>449</v>
      </c>
      <c r="L52" s="1304"/>
      <c r="M52" s="1157"/>
      <c r="N52" s="1102"/>
      <c r="O52" s="1102"/>
    </row>
    <row r="53" spans="1:15" s="1071" customFormat="1" ht="15" customHeight="1">
      <c r="A53" s="1107"/>
      <c r="B53" s="1096"/>
      <c r="C53" s="1080"/>
      <c r="D53" s="1354"/>
      <c r="E53" s="1355"/>
      <c r="F53" s="1356"/>
      <c r="G53" s="1086"/>
      <c r="H53" s="1154" t="s">
        <v>274</v>
      </c>
      <c r="I53" s="1149"/>
      <c r="J53" s="1149"/>
      <c r="K53" s="1147"/>
      <c r="L53" s="1305"/>
      <c r="M53" s="1157"/>
      <c r="N53" s="1102"/>
      <c r="O53" s="1102"/>
    </row>
    <row r="54" spans="1:15" ht="26.1" customHeight="1">
      <c r="A54" s="1107"/>
      <c r="C54" s="1080"/>
      <c r="D54" s="1097" t="s">
        <v>68</v>
      </c>
      <c r="E54" s="1362" t="s">
        <v>714</v>
      </c>
      <c r="F54" s="1362"/>
      <c r="G54" s="1362"/>
      <c r="H54" s="1362"/>
      <c r="I54" s="1362"/>
      <c r="J54" s="1362"/>
      <c r="K54" s="1362"/>
      <c r="L54" s="1131"/>
      <c r="M54" s="1157"/>
    </row>
    <row r="55" spans="1:15" ht="20.100000000000001" customHeight="1">
      <c r="A55" s="1107"/>
      <c r="C55" s="1372"/>
      <c r="D55" s="1373" t="s">
        <v>443</v>
      </c>
      <c r="E55" s="1355" t="str">
        <f>IF('Перечень тарифов'!E21="","наименование отсутствует","" &amp; 'Перечень тарифов'!E21 &amp; "")</f>
        <v>Тарифы на услуги по передаче тепловой энергии</v>
      </c>
      <c r="F55" s="1356" t="str">
        <f>IF('Перечень тарифов'!J21="","наименование отсутствует","" &amp; 'Перечень тарифов'!J21 &amp; "")</f>
        <v>Тариф на услуги по передаче тепловой энергии</v>
      </c>
      <c r="G55" s="1110"/>
      <c r="H55" s="1169" t="s">
        <v>2665</v>
      </c>
      <c r="I55" s="1167" t="s">
        <v>3400</v>
      </c>
      <c r="J55" s="1172">
        <v>0</v>
      </c>
      <c r="K55" s="1110" t="s">
        <v>449</v>
      </c>
      <c r="L55" s="1303" t="s">
        <v>715</v>
      </c>
      <c r="M55" s="1157"/>
      <c r="O55" s="1102" t="s">
        <v>553</v>
      </c>
    </row>
    <row r="56" spans="1:15" s="1071" customFormat="1" ht="20.100000000000001" customHeight="1">
      <c r="A56" s="1107"/>
      <c r="B56" s="1096"/>
      <c r="C56" s="1372"/>
      <c r="D56" s="1374"/>
      <c r="E56" s="1355"/>
      <c r="F56" s="1356"/>
      <c r="G56" s="1197" t="s">
        <v>3374</v>
      </c>
      <c r="H56" s="1169" t="s">
        <v>3401</v>
      </c>
      <c r="I56" s="1167" t="s">
        <v>2666</v>
      </c>
      <c r="J56" s="1172">
        <v>273.04000000000002</v>
      </c>
      <c r="K56" s="1110" t="s">
        <v>449</v>
      </c>
      <c r="L56" s="1304"/>
      <c r="M56" s="1157"/>
      <c r="N56" s="1102"/>
      <c r="O56" s="1102"/>
    </row>
    <row r="57" spans="1:15" ht="20.100000000000001" customHeight="1">
      <c r="A57" s="1107"/>
      <c r="C57" s="1372"/>
      <c r="D57" s="1375"/>
      <c r="E57" s="1355"/>
      <c r="F57" s="1356"/>
      <c r="G57" s="1159"/>
      <c r="H57" s="1154" t="s">
        <v>274</v>
      </c>
      <c r="I57" s="1146"/>
      <c r="J57" s="1146"/>
      <c r="K57" s="1147"/>
      <c r="L57" s="1304"/>
      <c r="M57" s="1157"/>
    </row>
    <row r="58" spans="1:15" s="1071" customFormat="1" ht="20.100000000000001" customHeight="1">
      <c r="A58" s="1107"/>
      <c r="B58" s="1096"/>
      <c r="C58" s="1080"/>
      <c r="D58" s="1354" t="s">
        <v>3387</v>
      </c>
      <c r="E58" s="1355" t="str">
        <f>IF('Перечень тарифов'!E26="","наименование отсутствует","" &amp; 'Перечень тарифов'!E26 &amp; "")</f>
        <v>Тарифы на услуги по передаче теплоносителя</v>
      </c>
      <c r="F58" s="1356" t="str">
        <f>IF('Перечень тарифов'!J26="","наименование отсутствует","" &amp; 'Перечень тарифов'!J26 &amp; "")</f>
        <v>Тариф на услуги по передаче тепловой энергии в зоне действия ЕТО-2 города Казани</v>
      </c>
      <c r="G58" s="1110"/>
      <c r="H58" s="1169" t="s">
        <v>2665</v>
      </c>
      <c r="I58" s="1167" t="s">
        <v>3400</v>
      </c>
      <c r="J58" s="1172">
        <v>0</v>
      </c>
      <c r="K58" s="1110" t="s">
        <v>449</v>
      </c>
      <c r="L58" s="1304"/>
      <c r="M58" s="1157"/>
      <c r="N58" s="1102"/>
      <c r="O58" s="1102"/>
    </row>
    <row r="59" spans="1:15" s="1071" customFormat="1" ht="20.100000000000001" customHeight="1">
      <c r="A59" s="1107"/>
      <c r="B59" s="1096"/>
      <c r="C59" s="1080"/>
      <c r="D59" s="1354"/>
      <c r="E59" s="1355"/>
      <c r="F59" s="1356"/>
      <c r="G59" s="1197" t="s">
        <v>3374</v>
      </c>
      <c r="H59" s="1169" t="s">
        <v>3401</v>
      </c>
      <c r="I59" s="1167" t="s">
        <v>2666</v>
      </c>
      <c r="J59" s="1172">
        <v>10.53</v>
      </c>
      <c r="K59" s="1110" t="s">
        <v>449</v>
      </c>
      <c r="L59" s="1304"/>
      <c r="M59" s="1157"/>
      <c r="N59" s="1102"/>
      <c r="O59" s="1102"/>
    </row>
    <row r="60" spans="1:15" s="1071" customFormat="1" ht="20.100000000000001" customHeight="1">
      <c r="A60" s="1107"/>
      <c r="B60" s="1096"/>
      <c r="C60" s="1080"/>
      <c r="D60" s="1354"/>
      <c r="E60" s="1355"/>
      <c r="F60" s="1356"/>
      <c r="G60" s="1086"/>
      <c r="H60" s="1154" t="s">
        <v>274</v>
      </c>
      <c r="I60" s="1149"/>
      <c r="J60" s="1149"/>
      <c r="K60" s="1147"/>
      <c r="L60" s="1304"/>
      <c r="M60" s="1157"/>
      <c r="N60" s="1102"/>
      <c r="O60" s="1102"/>
    </row>
    <row r="61" spans="1:15" s="1071" customFormat="1" ht="20.100000000000001" customHeight="1">
      <c r="A61" s="1107"/>
      <c r="B61" s="1096"/>
      <c r="C61" s="1080"/>
      <c r="D61" s="1354" t="s">
        <v>3392</v>
      </c>
      <c r="E61" s="1355" t="str">
        <f>IF('Перечень тарифов'!E31="","наименование отсутствует","" &amp; 'Перечень тарифов'!E31 &amp; "")</f>
        <v>Тарифы на тепловую энергию (мощность), поставляемую другим теплоснабжающим организациям теплоснабжающими организациями</v>
      </c>
      <c r="F61" s="1356" t="str">
        <f>IF('Перечень тарифов'!J31="","наименование отсутствует","" &amp; 'Перечень тарифов'!J31 &amp; "")</f>
        <v>Тариф на тепловую энергию, поставляемую теплосетевым организациям, приобретающим тепловую энергию с целью компенсации потерь тепловой энергии</v>
      </c>
      <c r="G61" s="1110"/>
      <c r="H61" s="1169" t="s">
        <v>2665</v>
      </c>
      <c r="I61" s="1167" t="s">
        <v>3400</v>
      </c>
      <c r="J61" s="1172">
        <v>0</v>
      </c>
      <c r="K61" s="1110" t="s">
        <v>449</v>
      </c>
      <c r="L61" s="1304"/>
      <c r="M61" s="1157"/>
      <c r="N61" s="1102"/>
      <c r="O61" s="1102"/>
    </row>
    <row r="62" spans="1:15" s="1071" customFormat="1" ht="20.100000000000001" customHeight="1">
      <c r="A62" s="1107"/>
      <c r="B62" s="1096"/>
      <c r="C62" s="1080"/>
      <c r="D62" s="1354"/>
      <c r="E62" s="1355"/>
      <c r="F62" s="1356"/>
      <c r="G62" s="1197" t="s">
        <v>3374</v>
      </c>
      <c r="H62" s="1169" t="s">
        <v>3401</v>
      </c>
      <c r="I62" s="1167" t="s">
        <v>2666</v>
      </c>
      <c r="J62" s="1172">
        <v>0</v>
      </c>
      <c r="K62" s="1110" t="s">
        <v>449</v>
      </c>
      <c r="L62" s="1304"/>
      <c r="M62" s="1157"/>
      <c r="N62" s="1102"/>
      <c r="O62" s="1102"/>
    </row>
    <row r="63" spans="1:15" s="1071" customFormat="1" ht="20.100000000000001" customHeight="1">
      <c r="A63" s="1107"/>
      <c r="B63" s="1096"/>
      <c r="C63" s="1080"/>
      <c r="D63" s="1354"/>
      <c r="E63" s="1355"/>
      <c r="F63" s="1356"/>
      <c r="G63" s="1086"/>
      <c r="H63" s="1154" t="s">
        <v>274</v>
      </c>
      <c r="I63" s="1149"/>
      <c r="J63" s="1149"/>
      <c r="K63" s="1147"/>
      <c r="L63" s="1304"/>
      <c r="M63" s="1157"/>
      <c r="N63" s="1102"/>
      <c r="O63" s="1102"/>
    </row>
    <row r="64" spans="1:15" s="1071" customFormat="1" ht="18.95" customHeight="1">
      <c r="A64" s="1107"/>
      <c r="B64" s="1096"/>
      <c r="C64" s="1080"/>
      <c r="D64" s="1354" t="s">
        <v>3397</v>
      </c>
      <c r="E64" s="1355" t="str">
        <f>IF('Перечень тарифов'!E36="","наименование отсутствует","" &amp; 'Перечень тарифов'!E36 &amp; "")</f>
        <v>Плата за услуги по поддержанию резервной тепловой мощности при отсутствии потребления тепловой энергии</v>
      </c>
      <c r="F64" s="1356" t="str">
        <f>IF('Перечень тарифов'!J36="","наименование отсутствует","" &amp; 'Перечень тарифов'!J36 &amp; "")</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G64" s="1110"/>
      <c r="H64" s="1169" t="s">
        <v>2665</v>
      </c>
      <c r="I64" s="1167" t="s">
        <v>2666</v>
      </c>
      <c r="J64" s="1172">
        <v>0</v>
      </c>
      <c r="K64" s="1110" t="s">
        <v>449</v>
      </c>
      <c r="L64" s="1304"/>
      <c r="M64" s="1157"/>
      <c r="N64" s="1102"/>
      <c r="O64" s="1102"/>
    </row>
    <row r="65" spans="1:15" s="1071" customFormat="1" ht="15" customHeight="1">
      <c r="A65" s="1107"/>
      <c r="B65" s="1096"/>
      <c r="C65" s="1080"/>
      <c r="D65" s="1354"/>
      <c r="E65" s="1355"/>
      <c r="F65" s="1356"/>
      <c r="G65" s="1086"/>
      <c r="H65" s="1154" t="s">
        <v>274</v>
      </c>
      <c r="I65" s="1149"/>
      <c r="J65" s="1149"/>
      <c r="K65" s="1147"/>
      <c r="L65" s="1305"/>
      <c r="M65" s="1157"/>
      <c r="N65" s="1102"/>
      <c r="O65" s="1102"/>
    </row>
    <row r="66" spans="1:15" ht="25.5" customHeight="1">
      <c r="A66" s="1107"/>
      <c r="B66" s="1096">
        <v>3</v>
      </c>
      <c r="C66" s="1080"/>
      <c r="D66" s="1097" t="s">
        <v>182</v>
      </c>
      <c r="E66" s="1362" t="s">
        <v>713</v>
      </c>
      <c r="F66" s="1362"/>
      <c r="G66" s="1362"/>
      <c r="H66" s="1362"/>
      <c r="I66" s="1362"/>
      <c r="J66" s="1362"/>
      <c r="K66" s="1362"/>
      <c r="L66" s="1131"/>
      <c r="M66" s="1157"/>
    </row>
    <row r="67" spans="1:15" ht="20.100000000000001" customHeight="1">
      <c r="A67" s="1107"/>
      <c r="C67" s="1372"/>
      <c r="D67" s="1373" t="s">
        <v>694</v>
      </c>
      <c r="E67" s="1355" t="str">
        <f>IF('Перечень тарифов'!E21="","наименование отсутствует","" &amp; 'Перечень тарифов'!E21 &amp; "")</f>
        <v>Тарифы на услуги по передаче тепловой энергии</v>
      </c>
      <c r="F67" s="1356" t="str">
        <f>IF('Перечень тарифов'!J21="","наименование отсутствует","" &amp; 'Перечень тарифов'!J21 &amp; "")</f>
        <v>Тариф на услуги по передаче тепловой энергии</v>
      </c>
      <c r="G67" s="1110"/>
      <c r="H67" s="1169" t="s">
        <v>2665</v>
      </c>
      <c r="I67" s="1167" t="s">
        <v>3400</v>
      </c>
      <c r="J67" s="1172">
        <v>0</v>
      </c>
      <c r="K67" s="1110" t="s">
        <v>449</v>
      </c>
      <c r="L67" s="1303" t="s">
        <v>716</v>
      </c>
      <c r="M67" s="1157"/>
    </row>
    <row r="68" spans="1:15" s="1071" customFormat="1" ht="20.100000000000001" customHeight="1">
      <c r="A68" s="1107"/>
      <c r="B68" s="1096"/>
      <c r="C68" s="1372"/>
      <c r="D68" s="1374"/>
      <c r="E68" s="1355"/>
      <c r="F68" s="1356"/>
      <c r="G68" s="1197" t="s">
        <v>3374</v>
      </c>
      <c r="H68" s="1169" t="s">
        <v>3401</v>
      </c>
      <c r="I68" s="1167" t="s">
        <v>2666</v>
      </c>
      <c r="J68" s="1172">
        <v>0</v>
      </c>
      <c r="K68" s="1110" t="s">
        <v>449</v>
      </c>
      <c r="L68" s="1304"/>
      <c r="M68" s="1157"/>
      <c r="N68" s="1102"/>
      <c r="O68" s="1102"/>
    </row>
    <row r="69" spans="1:15" ht="20.100000000000001" customHeight="1">
      <c r="A69" s="1107"/>
      <c r="C69" s="1372"/>
      <c r="D69" s="1375"/>
      <c r="E69" s="1355"/>
      <c r="F69" s="1356"/>
      <c r="G69" s="1159"/>
      <c r="H69" s="1154" t="s">
        <v>274</v>
      </c>
      <c r="I69" s="1146"/>
      <c r="J69" s="1146"/>
      <c r="K69" s="1147"/>
      <c r="L69" s="1304"/>
      <c r="M69" s="1157"/>
    </row>
    <row r="70" spans="1:15" s="1071" customFormat="1" ht="20.100000000000001" customHeight="1">
      <c r="A70" s="1107"/>
      <c r="B70" s="1096"/>
      <c r="C70" s="1080"/>
      <c r="D70" s="1354" t="s">
        <v>3388</v>
      </c>
      <c r="E70" s="1355" t="str">
        <f>IF('Перечень тарифов'!E26="","наименование отсутствует","" &amp; 'Перечень тарифов'!E26 &amp; "")</f>
        <v>Тарифы на услуги по передаче теплоносителя</v>
      </c>
      <c r="F70" s="1356" t="str">
        <f>IF('Перечень тарифов'!J26="","наименование отсутствует","" &amp; 'Перечень тарифов'!J26 &amp; "")</f>
        <v>Тариф на услуги по передаче тепловой энергии в зоне действия ЕТО-2 города Казани</v>
      </c>
      <c r="G70" s="1110"/>
      <c r="H70" s="1169" t="s">
        <v>2665</v>
      </c>
      <c r="I70" s="1167" t="s">
        <v>3400</v>
      </c>
      <c r="J70" s="1172">
        <v>0</v>
      </c>
      <c r="K70" s="1110" t="s">
        <v>449</v>
      </c>
      <c r="L70" s="1304"/>
      <c r="M70" s="1157"/>
      <c r="N70" s="1102"/>
      <c r="O70" s="1102"/>
    </row>
    <row r="71" spans="1:15" s="1071" customFormat="1" ht="20.100000000000001" customHeight="1">
      <c r="A71" s="1107"/>
      <c r="B71" s="1096"/>
      <c r="C71" s="1080"/>
      <c r="D71" s="1354"/>
      <c r="E71" s="1355"/>
      <c r="F71" s="1356"/>
      <c r="G71" s="1197" t="s">
        <v>3374</v>
      </c>
      <c r="H71" s="1169" t="s">
        <v>3401</v>
      </c>
      <c r="I71" s="1167" t="s">
        <v>2666</v>
      </c>
      <c r="J71" s="1172">
        <v>0</v>
      </c>
      <c r="K71" s="1110" t="s">
        <v>449</v>
      </c>
      <c r="L71" s="1304"/>
      <c r="M71" s="1157"/>
      <c r="N71" s="1102"/>
      <c r="O71" s="1102"/>
    </row>
    <row r="72" spans="1:15" s="1071" customFormat="1" ht="20.100000000000001" customHeight="1">
      <c r="A72" s="1107"/>
      <c r="B72" s="1096"/>
      <c r="C72" s="1080"/>
      <c r="D72" s="1354"/>
      <c r="E72" s="1355"/>
      <c r="F72" s="1356"/>
      <c r="G72" s="1086"/>
      <c r="H72" s="1154" t="s">
        <v>274</v>
      </c>
      <c r="I72" s="1149"/>
      <c r="J72" s="1149"/>
      <c r="K72" s="1147"/>
      <c r="L72" s="1304"/>
      <c r="M72" s="1157"/>
      <c r="N72" s="1102"/>
      <c r="O72" s="1102"/>
    </row>
    <row r="73" spans="1:15" s="1071" customFormat="1" ht="20.100000000000001" customHeight="1">
      <c r="A73" s="1107"/>
      <c r="B73" s="1096"/>
      <c r="C73" s="1080"/>
      <c r="D73" s="1354" t="s">
        <v>3393</v>
      </c>
      <c r="E73" s="1355" t="str">
        <f>IF('Перечень тарифов'!E31="","наименование отсутствует","" &amp; 'Перечень тарифов'!E31 &amp; "")</f>
        <v>Тарифы на тепловую энергию (мощность), поставляемую другим теплоснабжающим организациям теплоснабжающими организациями</v>
      </c>
      <c r="F73" s="1356" t="str">
        <f>IF('Перечень тарифов'!J31="","наименование отсутствует","" &amp; 'Перечень тарифов'!J31 &amp; "")</f>
        <v>Тариф на тепловую энергию, поставляемую теплосетевым организациям, приобретающим тепловую энергию с целью компенсации потерь тепловой энергии</v>
      </c>
      <c r="G73" s="1110"/>
      <c r="H73" s="1169" t="s">
        <v>2665</v>
      </c>
      <c r="I73" s="1167" t="s">
        <v>3400</v>
      </c>
      <c r="J73" s="1172">
        <v>0</v>
      </c>
      <c r="K73" s="1110" t="s">
        <v>449</v>
      </c>
      <c r="L73" s="1304"/>
      <c r="M73" s="1157"/>
      <c r="N73" s="1102"/>
      <c r="O73" s="1102"/>
    </row>
    <row r="74" spans="1:15" s="1071" customFormat="1" ht="20.100000000000001" customHeight="1">
      <c r="A74" s="1107"/>
      <c r="B74" s="1096"/>
      <c r="C74" s="1080"/>
      <c r="D74" s="1354"/>
      <c r="E74" s="1355"/>
      <c r="F74" s="1356"/>
      <c r="G74" s="1197" t="s">
        <v>3374</v>
      </c>
      <c r="H74" s="1169" t="s">
        <v>3401</v>
      </c>
      <c r="I74" s="1167" t="s">
        <v>2666</v>
      </c>
      <c r="J74" s="1172">
        <v>0</v>
      </c>
      <c r="K74" s="1110" t="s">
        <v>449</v>
      </c>
      <c r="L74" s="1304"/>
      <c r="M74" s="1157"/>
      <c r="N74" s="1102"/>
      <c r="O74" s="1102"/>
    </row>
    <row r="75" spans="1:15" s="1071" customFormat="1" ht="20.100000000000001" customHeight="1">
      <c r="A75" s="1107"/>
      <c r="B75" s="1096"/>
      <c r="C75" s="1080"/>
      <c r="D75" s="1354"/>
      <c r="E75" s="1355"/>
      <c r="F75" s="1356"/>
      <c r="G75" s="1086"/>
      <c r="H75" s="1154" t="s">
        <v>274</v>
      </c>
      <c r="I75" s="1149"/>
      <c r="J75" s="1149"/>
      <c r="K75" s="1147"/>
      <c r="L75" s="1304"/>
      <c r="M75" s="1157"/>
      <c r="N75" s="1102"/>
      <c r="O75" s="1102"/>
    </row>
    <row r="76" spans="1:15" s="1071" customFormat="1" ht="18.95" customHeight="1">
      <c r="A76" s="1107"/>
      <c r="B76" s="1096"/>
      <c r="C76" s="1080"/>
      <c r="D76" s="1354" t="s">
        <v>3398</v>
      </c>
      <c r="E76" s="1355" t="str">
        <f>IF('Перечень тарифов'!E36="","наименование отсутствует","" &amp; 'Перечень тарифов'!E36 &amp; "")</f>
        <v>Плата за услуги по поддержанию резервной тепловой мощности при отсутствии потребления тепловой энергии</v>
      </c>
      <c r="F76" s="1356" t="str">
        <f>IF('Перечень тарифов'!J36="","наименование отсутствует","" &amp; 'Перечень тарифов'!J36 &amp; "")</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G76" s="1110"/>
      <c r="H76" s="1169" t="s">
        <v>2665</v>
      </c>
      <c r="I76" s="1167" t="s">
        <v>2666</v>
      </c>
      <c r="J76" s="1172">
        <v>0</v>
      </c>
      <c r="K76" s="1110" t="s">
        <v>449</v>
      </c>
      <c r="L76" s="1304"/>
      <c r="M76" s="1157"/>
      <c r="N76" s="1102"/>
      <c r="O76" s="1102"/>
    </row>
    <row r="77" spans="1:15" s="1071" customFormat="1" ht="15" customHeight="1">
      <c r="A77" s="1107"/>
      <c r="B77" s="1096"/>
      <c r="C77" s="1080"/>
      <c r="D77" s="1354"/>
      <c r="E77" s="1355"/>
      <c r="F77" s="1356"/>
      <c r="G77" s="1086"/>
      <c r="H77" s="1154" t="s">
        <v>274</v>
      </c>
      <c r="I77" s="1149"/>
      <c r="J77" s="1149"/>
      <c r="K77" s="1147"/>
      <c r="L77" s="1305"/>
      <c r="M77" s="1157"/>
      <c r="N77" s="1102"/>
      <c r="O77" s="1102"/>
    </row>
    <row r="78" spans="1:15" s="1094" customFormat="1" ht="12.75" customHeight="1">
      <c r="A78" s="1107"/>
      <c r="D78" s="1161"/>
      <c r="E78" s="1161"/>
      <c r="F78" s="1161"/>
      <c r="G78" s="1161"/>
      <c r="H78" s="1161"/>
      <c r="I78" s="1161"/>
      <c r="J78" s="1161"/>
      <c r="K78" s="1161"/>
      <c r="L78" s="1161"/>
      <c r="N78" s="1145"/>
      <c r="O78" s="1145"/>
    </row>
    <row r="79" spans="1:15" ht="24.75" customHeight="1">
      <c r="D79" s="1148">
        <v>1</v>
      </c>
      <c r="E79" s="1278" t="s">
        <v>710</v>
      </c>
      <c r="F79" s="1278"/>
      <c r="G79" s="1278"/>
      <c r="H79" s="1278"/>
      <c r="I79" s="1278"/>
      <c r="J79" s="1278"/>
      <c r="K79" s="1278"/>
      <c r="L79" s="1278"/>
    </row>
  </sheetData>
  <sheetProtection algorithmName="SHA-512" hashValue="pYR07p730gVRN77+MG1Az1CpuNviVhX2fJf0gP5l75xlx/qMl+ATE32hb9NfEyNPXxyBI/nWc2ioDQynpXQfpw==" saltValue="JDnaKCK4ql7QzWr8jSyuVA==" spinCount="100000" sheet="1" objects="1" scenarios="1" formatColumns="0" formatRows="0"/>
  <mergeCells count="93">
    <mergeCell ref="E79:L79"/>
    <mergeCell ref="E66:K66"/>
    <mergeCell ref="C67:C69"/>
    <mergeCell ref="D67:D69"/>
    <mergeCell ref="E67:E69"/>
    <mergeCell ref="F67:F69"/>
    <mergeCell ref="L67:L77"/>
    <mergeCell ref="D70:D72"/>
    <mergeCell ref="E70:E72"/>
    <mergeCell ref="F70:F72"/>
    <mergeCell ref="D76:D77"/>
    <mergeCell ref="E76:E77"/>
    <mergeCell ref="F76:F77"/>
    <mergeCell ref="L55:L65"/>
    <mergeCell ref="L31:L41"/>
    <mergeCell ref="E42:K42"/>
    <mergeCell ref="C43:C45"/>
    <mergeCell ref="D43:D45"/>
    <mergeCell ref="E43:E45"/>
    <mergeCell ref="F43:F45"/>
    <mergeCell ref="L43:L53"/>
    <mergeCell ref="E54:K54"/>
    <mergeCell ref="C55:C57"/>
    <mergeCell ref="D55:D57"/>
    <mergeCell ref="E55:E57"/>
    <mergeCell ref="F55:F57"/>
    <mergeCell ref="D34:D36"/>
    <mergeCell ref="E34:E36"/>
    <mergeCell ref="F34:F36"/>
    <mergeCell ref="G29:H29"/>
    <mergeCell ref="E30:K30"/>
    <mergeCell ref="C31:C33"/>
    <mergeCell ref="D31:D33"/>
    <mergeCell ref="E31:E33"/>
    <mergeCell ref="F31:F33"/>
    <mergeCell ref="C17:C19"/>
    <mergeCell ref="D17:D19"/>
    <mergeCell ref="E17:E19"/>
    <mergeCell ref="F17:F19"/>
    <mergeCell ref="L17:L27"/>
    <mergeCell ref="D20:D22"/>
    <mergeCell ref="D23:D25"/>
    <mergeCell ref="D26:D27"/>
    <mergeCell ref="E28:K28"/>
    <mergeCell ref="K11:K12"/>
    <mergeCell ref="G12:H12"/>
    <mergeCell ref="G13:H13"/>
    <mergeCell ref="E14:K14"/>
    <mergeCell ref="G15:H15"/>
    <mergeCell ref="E16:K16"/>
    <mergeCell ref="E20:E22"/>
    <mergeCell ref="F20:F22"/>
    <mergeCell ref="E23:E25"/>
    <mergeCell ref="F23:F25"/>
    <mergeCell ref="E26:E27"/>
    <mergeCell ref="F26:F27"/>
    <mergeCell ref="D5:K5"/>
    <mergeCell ref="F7:K7"/>
    <mergeCell ref="F8:K8"/>
    <mergeCell ref="D10:K10"/>
    <mergeCell ref="L10:L12"/>
    <mergeCell ref="D11:D12"/>
    <mergeCell ref="E11:E12"/>
    <mergeCell ref="F11:F12"/>
    <mergeCell ref="G11:I11"/>
    <mergeCell ref="J11:J12"/>
    <mergeCell ref="D58:D60"/>
    <mergeCell ref="E58:E60"/>
    <mergeCell ref="F58:F60"/>
    <mergeCell ref="D52:D53"/>
    <mergeCell ref="E52:E53"/>
    <mergeCell ref="F52:F53"/>
    <mergeCell ref="D37:D39"/>
    <mergeCell ref="E37:E39"/>
    <mergeCell ref="F37:F39"/>
    <mergeCell ref="D49:D51"/>
    <mergeCell ref="E49:E51"/>
    <mergeCell ref="F49:F51"/>
    <mergeCell ref="D40:D41"/>
    <mergeCell ref="E40:E41"/>
    <mergeCell ref="F40:F41"/>
    <mergeCell ref="D46:D48"/>
    <mergeCell ref="E46:E48"/>
    <mergeCell ref="F46:F48"/>
    <mergeCell ref="D61:D63"/>
    <mergeCell ref="E61:E63"/>
    <mergeCell ref="F61:F63"/>
    <mergeCell ref="D73:D75"/>
    <mergeCell ref="E73:E75"/>
    <mergeCell ref="F73:F75"/>
    <mergeCell ref="D64:D65"/>
    <mergeCell ref="E64:E65"/>
    <mergeCell ref="F64:F65"/>
  </mergeCells>
  <dataValidations xWindow="480" yWindow="759"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31 L43 L55 L16:L17 L6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43:I44 H23:I24 H26:I26 H31:I32 H55:I56 H17:I18 H67:I68 H34:I35 H46:I47 H58:I59 H76:I76 H70:I71 H37:I38 H49:I50 H61:I62 H20:I21 H40:I40 H52:I52 H64:I64 H73:I74"/>
    <dataValidation type="list" allowBlank="1" showInputMessage="1" showErrorMessage="1" errorTitle="Ошибка" error="Выберите значение из списка" prompt="Выберите значение из списка" sqref="J23:J24 J17:J18 J20:J21 J26">
      <formula1>kind_of_control_method</formula1>
    </dataValidation>
    <dataValidation type="decimal" allowBlank="1" showErrorMessage="1" errorTitle="Ошибка" error="Допускается ввод только действительных чисел!" sqref="J31:J32 J43:J44 J76 J55:J56 J67:J68 J34:J35 J46:J47 J58:J59 J70:J71 J37:J38 J49:J50 J61:J62 J40 J52 J64 J73:J74">
      <formula1>-9.99999999999999E+23</formula1>
      <formula2>9.99999999999999E+23</formula2>
    </dataValidation>
  </dataValidations>
  <hyperlinks>
    <hyperlink ref="K29" location="'Форма 4.10.1'!$K$30" tooltip="Кликните по гиперссылке, чтобы перейти по гиперссылке или отредактировать её" display="https://portal.eias.ru/Portal/DownloadPage.aspx?type=12&amp;guid=248e106c-df3a-476e-9421-9a91f10e6a66"/>
    <hyperlink ref="J15" location="'Форма 4.10.1'!$J$15" tooltip="Кликните по гиперссылке, чтобы перейти по гиперссылке или отредактировать её" display="ОвнесенииизмененийвприложениекприказуГКРТТот30.10.2017№297&quot;Обутвержденииинвестиционнойпрограммыакционерногообщества&quot;Казэнерго&quot;всферетеплоснабженияна2018-2022годы"/>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6" t="s">
        <v>460</v>
      </c>
      <c r="E5" s="1376"/>
      <c r="F5" s="1376"/>
      <c r="G5" s="1376"/>
      <c r="H5" s="1376"/>
      <c r="I5" s="1376"/>
      <c r="J5" s="1376"/>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8" t="s">
        <v>445</v>
      </c>
      <c r="E8" s="1378"/>
      <c r="F8" s="1378"/>
      <c r="G8" s="1378"/>
      <c r="H8" s="1378"/>
      <c r="I8" s="1378"/>
      <c r="J8" s="1378"/>
      <c r="K8" s="1378" t="s">
        <v>446</v>
      </c>
    </row>
    <row r="9" spans="1:14">
      <c r="D9" s="1378" t="s">
        <v>91</v>
      </c>
      <c r="E9" s="1378" t="s">
        <v>462</v>
      </c>
      <c r="F9" s="1378"/>
      <c r="G9" s="1378" t="s">
        <v>463</v>
      </c>
      <c r="H9" s="1378"/>
      <c r="I9" s="1378"/>
      <c r="J9" s="1378"/>
      <c r="K9" s="1378"/>
    </row>
    <row r="10" spans="1:14" ht="22.5">
      <c r="D10" s="1378"/>
      <c r="E10" s="131" t="s">
        <v>464</v>
      </c>
      <c r="F10" s="131" t="s">
        <v>398</v>
      </c>
      <c r="G10" s="131" t="s">
        <v>398</v>
      </c>
      <c r="H10" s="131" t="s">
        <v>464</v>
      </c>
      <c r="I10" s="131" t="s">
        <v>465</v>
      </c>
      <c r="J10" s="131" t="s">
        <v>447</v>
      </c>
      <c r="K10" s="1378"/>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40"/>
      <c r="F12" s="1111"/>
      <c r="G12" s="1111"/>
      <c r="H12" s="1111"/>
      <c r="I12" s="1177"/>
      <c r="J12" s="1037"/>
      <c r="K12" s="1303"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5"/>
    </row>
    <row r="14" spans="1:14" ht="3" customHeight="1">
      <c r="A14" s="125"/>
      <c r="B14" s="125"/>
      <c r="C14" s="125"/>
    </row>
    <row r="15" spans="1:14" ht="27.75" customHeight="1">
      <c r="E15" s="1377" t="s">
        <v>572</v>
      </c>
      <c r="F15" s="1377"/>
      <c r="G15" s="1377"/>
      <c r="H15" s="1377"/>
      <c r="I15" s="1377"/>
      <c r="J15" s="137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5" t="s">
        <v>313</v>
      </c>
      <c r="E7" s="1237"/>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3"/>
    </row>
    <row r="13" spans="3:9" ht="12" customHeight="1">
      <c r="C13" s="47"/>
      <c r="D13" s="401"/>
      <c r="E13" s="402" t="s">
        <v>176</v>
      </c>
    </row>
    <row r="14" spans="3:9" ht="3" customHeight="1"/>
    <row r="15" spans="3:9" ht="22.5" customHeight="1">
      <c r="C15" s="161"/>
      <c r="D15" s="1379" t="s">
        <v>314</v>
      </c>
      <c r="E15" s="1379"/>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6" t="s">
        <v>54</v>
      </c>
      <c r="E7" s="1376"/>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80" t="s">
        <v>55</v>
      </c>
      <c r="C2" s="1380"/>
      <c r="D2" s="1380"/>
      <c r="E2" s="410"/>
    </row>
    <row r="3" spans="2:5" ht="3" customHeight="1"/>
    <row r="4" spans="2:5" ht="21.75" customHeight="1" thickBot="1">
      <c r="B4" s="1206" t="s">
        <v>1</v>
      </c>
      <c r="C4" s="1206" t="s">
        <v>90</v>
      </c>
      <c r="D4" s="1206" t="s">
        <v>71</v>
      </c>
    </row>
    <row r="5" spans="2:5" ht="12" thickTop="1"/>
  </sheetData>
  <sheetProtection algorithmName="SHA-512" hashValue="mQ/KUFvgsGcEGOuS8rhiilBEoepWjSqBtln4v7vhVz4bNIurH25d+RnJkVcyxpwBXO54KiqW0h4nPAt3vhru8g==" saltValue="czRu3J86zwXLJseIVCDGkA==" spinCount="100000"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9">
        <v>1</v>
      </c>
      <c r="E9" s="1412"/>
      <c r="F9" s="1414"/>
      <c r="G9" s="1402" t="s">
        <v>84</v>
      </c>
      <c r="H9" s="1249"/>
      <c r="I9" s="1249">
        <v>1</v>
      </c>
      <c r="J9" s="1408"/>
      <c r="K9" s="1293" t="s">
        <v>84</v>
      </c>
      <c r="L9" s="1261"/>
      <c r="M9" s="1261" t="s">
        <v>92</v>
      </c>
      <c r="N9" s="1411"/>
      <c r="O9" s="1293" t="s">
        <v>84</v>
      </c>
      <c r="P9" s="1261"/>
      <c r="Q9" s="1261" t="s">
        <v>92</v>
      </c>
      <c r="R9" s="1406"/>
      <c r="S9" s="1293" t="s">
        <v>84</v>
      </c>
      <c r="T9" s="1034"/>
      <c r="U9" s="1034" t="s">
        <v>92</v>
      </c>
      <c r="V9" s="1200"/>
      <c r="W9" s="288"/>
    </row>
    <row r="10" spans="1:23" s="702" customFormat="1" ht="17.100000000000001" customHeight="1">
      <c r="A10" s="197"/>
      <c r="C10" s="152"/>
      <c r="D10" s="1249"/>
      <c r="E10" s="1412"/>
      <c r="F10" s="1414"/>
      <c r="G10" s="1402"/>
      <c r="H10" s="1249"/>
      <c r="I10" s="1249"/>
      <c r="J10" s="1408"/>
      <c r="K10" s="1293"/>
      <c r="L10" s="1261"/>
      <c r="M10" s="1261"/>
      <c r="N10" s="1411"/>
      <c r="O10" s="1293"/>
      <c r="P10" s="1261"/>
      <c r="Q10" s="1261"/>
      <c r="R10" s="1406"/>
      <c r="S10" s="1293"/>
      <c r="T10" s="1036"/>
      <c r="U10" s="707"/>
      <c r="V10" s="708" t="s">
        <v>630</v>
      </c>
      <c r="W10" s="709"/>
    </row>
    <row r="11" spans="1:23" s="96" customFormat="1" ht="17.100000000000001" customHeight="1">
      <c r="A11" s="197"/>
      <c r="C11" s="152"/>
      <c r="D11" s="1250"/>
      <c r="E11" s="1413"/>
      <c r="F11" s="1415"/>
      <c r="G11" s="1250"/>
      <c r="H11" s="1250"/>
      <c r="I11" s="1250"/>
      <c r="J11" s="1409"/>
      <c r="K11" s="1250"/>
      <c r="L11" s="1250"/>
      <c r="M11" s="1250"/>
      <c r="N11" s="1406"/>
      <c r="O11" s="1250"/>
      <c r="P11" s="1035"/>
      <c r="Q11" s="707"/>
      <c r="R11" s="708" t="s">
        <v>629</v>
      </c>
      <c r="S11" s="704"/>
      <c r="T11" s="704"/>
      <c r="U11" s="704"/>
      <c r="V11" s="704"/>
      <c r="W11" s="709"/>
    </row>
    <row r="12" spans="1:23" s="96" customFormat="1" ht="17.100000000000001" customHeight="1">
      <c r="A12" s="197"/>
      <c r="C12" s="152"/>
      <c r="D12" s="1250"/>
      <c r="E12" s="1413"/>
      <c r="F12" s="1415"/>
      <c r="G12" s="1250"/>
      <c r="H12" s="1250"/>
      <c r="I12" s="1250"/>
      <c r="J12" s="1409"/>
      <c r="K12" s="1250"/>
      <c r="L12" s="707"/>
      <c r="M12" s="708"/>
      <c r="N12" s="708" t="s">
        <v>410</v>
      </c>
      <c r="O12" s="708"/>
      <c r="P12" s="708"/>
      <c r="Q12" s="708"/>
      <c r="R12" s="708"/>
      <c r="S12" s="704"/>
      <c r="T12" s="704"/>
      <c r="U12" s="704"/>
      <c r="V12" s="704"/>
      <c r="W12" s="709"/>
    </row>
    <row r="13" spans="1:23" s="96" customFormat="1" ht="17.25" customHeight="1">
      <c r="A13" s="197"/>
      <c r="C13" s="152"/>
      <c r="D13" s="1250"/>
      <c r="E13" s="1413"/>
      <c r="F13" s="1415"/>
      <c r="G13" s="1250"/>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7"/>
      <c r="E15" s="1416"/>
      <c r="F15" s="1401"/>
      <c r="G15" s="1403"/>
      <c r="H15" s="1249"/>
      <c r="I15" s="1249">
        <v>1</v>
      </c>
      <c r="J15" s="1408"/>
      <c r="K15" s="1293" t="s">
        <v>84</v>
      </c>
      <c r="L15" s="1261"/>
      <c r="M15" s="1261" t="s">
        <v>92</v>
      </c>
      <c r="N15" s="1411"/>
      <c r="O15" s="1293" t="s">
        <v>84</v>
      </c>
      <c r="P15" s="1261"/>
      <c r="Q15" s="1261" t="s">
        <v>92</v>
      </c>
      <c r="R15" s="1406"/>
      <c r="S15" s="1293" t="s">
        <v>84</v>
      </c>
      <c r="T15" s="1034"/>
      <c r="U15" s="1034" t="s">
        <v>92</v>
      </c>
      <c r="V15" s="1200"/>
      <c r="W15" s="288"/>
    </row>
    <row r="16" spans="1:23" s="705" customFormat="1" ht="16.5" customHeight="1">
      <c r="A16" s="711"/>
      <c r="B16" s="706"/>
      <c r="C16" s="710"/>
      <c r="D16" s="1407"/>
      <c r="E16" s="1416"/>
      <c r="F16" s="1401"/>
      <c r="G16" s="1403"/>
      <c r="H16" s="1249"/>
      <c r="I16" s="1249"/>
      <c r="J16" s="1408"/>
      <c r="K16" s="1293"/>
      <c r="L16" s="1261"/>
      <c r="M16" s="1261"/>
      <c r="N16" s="1411"/>
      <c r="O16" s="1293"/>
      <c r="P16" s="1261"/>
      <c r="Q16" s="1261"/>
      <c r="R16" s="1406"/>
      <c r="S16" s="1293"/>
      <c r="T16" s="1036"/>
      <c r="U16" s="707"/>
      <c r="V16" s="708" t="s">
        <v>630</v>
      </c>
      <c r="W16" s="709"/>
    </row>
    <row r="17" spans="1:36" ht="17.100000000000001" customHeight="1">
      <c r="A17" s="197"/>
      <c r="B17" s="96"/>
      <c r="C17" s="152"/>
      <c r="D17" s="1407"/>
      <c r="E17" s="1416"/>
      <c r="F17" s="1401"/>
      <c r="G17" s="1403"/>
      <c r="H17" s="1249"/>
      <c r="I17" s="1249"/>
      <c r="J17" s="1409"/>
      <c r="K17" s="1293"/>
      <c r="L17" s="1261"/>
      <c r="M17" s="1261"/>
      <c r="N17" s="1406"/>
      <c r="O17" s="1293"/>
      <c r="P17" s="1035"/>
      <c r="Q17" s="707"/>
      <c r="R17" s="708" t="s">
        <v>629</v>
      </c>
      <c r="S17" s="704"/>
      <c r="T17" s="704"/>
      <c r="U17" s="704"/>
      <c r="V17" s="704"/>
      <c r="W17" s="709"/>
    </row>
    <row r="18" spans="1:36" ht="17.100000000000001" customHeight="1">
      <c r="A18" s="197"/>
      <c r="B18" s="96"/>
      <c r="C18" s="152"/>
      <c r="D18" s="1407"/>
      <c r="E18" s="1416"/>
      <c r="F18" s="1401"/>
      <c r="G18" s="1403"/>
      <c r="H18" s="1249"/>
      <c r="I18" s="1249"/>
      <c r="J18" s="1409"/>
      <c r="K18" s="1293"/>
      <c r="L18" s="707"/>
      <c r="M18" s="708"/>
      <c r="N18" s="708" t="s">
        <v>410</v>
      </c>
      <c r="O18" s="708"/>
      <c r="P18" s="708"/>
      <c r="Q18" s="708"/>
      <c r="R18" s="708"/>
      <c r="S18" s="704"/>
      <c r="T18" s="704"/>
      <c r="U18" s="704"/>
      <c r="V18" s="704"/>
      <c r="W18" s="709"/>
    </row>
    <row r="19" spans="1:36" ht="17.100000000000001" customHeight="1">
      <c r="A19" s="197"/>
      <c r="B19" s="96"/>
      <c r="C19" s="152"/>
      <c r="D19" s="1407"/>
      <c r="E19" s="1416"/>
      <c r="F19" s="1401"/>
      <c r="G19" s="1403"/>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10" t="s">
        <v>297</v>
      </c>
      <c r="P27" s="1410"/>
      <c r="Q27" s="1410"/>
      <c r="R27" s="1337" t="s">
        <v>269</v>
      </c>
      <c r="S27" s="1337"/>
      <c r="T27" s="1337"/>
      <c r="U27" s="1314" t="s">
        <v>339</v>
      </c>
      <c r="W27" s="1404"/>
    </row>
    <row r="28" spans="1:36" ht="17.100000000000001" customHeight="1">
      <c r="O28" s="1338" t="s">
        <v>578</v>
      </c>
      <c r="P28" s="1338" t="s">
        <v>270</v>
      </c>
      <c r="Q28" s="1338"/>
      <c r="R28" s="1337"/>
      <c r="S28" s="1337"/>
      <c r="T28" s="1337"/>
      <c r="U28" s="1314"/>
      <c r="W28" s="1404"/>
    </row>
    <row r="29" spans="1:36" ht="37.5" customHeight="1">
      <c r="O29" s="1338"/>
      <c r="P29" s="98" t="s">
        <v>579</v>
      </c>
      <c r="Q29" s="98" t="s">
        <v>6</v>
      </c>
      <c r="R29" s="99" t="s">
        <v>273</v>
      </c>
      <c r="S29" s="1334" t="s">
        <v>272</v>
      </c>
      <c r="T29" s="1334"/>
      <c r="U29" s="1314"/>
      <c r="W29" s="1404"/>
    </row>
    <row r="30" spans="1:36" ht="17.100000000000001" customHeight="1">
      <c r="G30" s="150"/>
      <c r="H30" s="150"/>
      <c r="I30" s="150"/>
      <c r="J30" s="150"/>
      <c r="K30" s="150"/>
      <c r="L30" s="116"/>
      <c r="M30" s="404" t="s">
        <v>182</v>
      </c>
      <c r="N30" s="405"/>
      <c r="O30" s="1405"/>
      <c r="P30" s="1405"/>
      <c r="Q30" s="1405"/>
      <c r="R30" s="1405"/>
      <c r="S30" s="1405"/>
      <c r="T30" s="1405"/>
      <c r="U30" s="1405"/>
      <c r="V30" s="116"/>
      <c r="W30" s="116"/>
      <c r="X30" s="196"/>
      <c r="Y30" s="196"/>
      <c r="Z30" s="196"/>
      <c r="AA30" s="196"/>
      <c r="AB30" s="196"/>
      <c r="AC30" s="196"/>
      <c r="AD30" s="196"/>
      <c r="AE30" s="196"/>
      <c r="AF30" s="196"/>
      <c r="AG30" s="196"/>
      <c r="AH30" s="196"/>
      <c r="AI30" s="196"/>
      <c r="AJ30" s="196"/>
    </row>
    <row r="31" spans="1:36" s="493" customFormat="1" ht="22.5">
      <c r="A31" s="1285">
        <v>1</v>
      </c>
      <c r="B31" s="795"/>
      <c r="C31" s="795"/>
      <c r="D31" s="795"/>
      <c r="E31" s="796"/>
      <c r="F31" s="797"/>
      <c r="G31" s="797"/>
      <c r="H31" s="797"/>
      <c r="I31" s="798"/>
      <c r="J31" s="793"/>
      <c r="K31" s="800"/>
      <c r="L31" s="562" t="e">
        <f ca="1">mergeValue(A31)</f>
        <v>#NAME?</v>
      </c>
      <c r="M31" s="610" t="s">
        <v>19</v>
      </c>
      <c r="N31" s="615"/>
      <c r="O31" s="1387"/>
      <c r="P31" s="1388"/>
      <c r="Q31" s="1388"/>
      <c r="R31" s="1388"/>
      <c r="S31" s="1388"/>
      <c r="T31" s="1388"/>
      <c r="U31" s="1388"/>
      <c r="V31" s="1389"/>
      <c r="W31" s="1131"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85"/>
      <c r="B32" s="1285">
        <v>1</v>
      </c>
      <c r="C32" s="795"/>
      <c r="D32" s="795"/>
      <c r="E32" s="797"/>
      <c r="F32" s="797"/>
      <c r="G32" s="797"/>
      <c r="H32" s="797"/>
      <c r="I32" s="792"/>
      <c r="J32" s="791"/>
      <c r="K32" s="794"/>
      <c r="L32" s="562" t="e">
        <f ca="1">mergeValue(A32) &amp;"."&amp; mergeValue(B32)</f>
        <v>#NAME?</v>
      </c>
      <c r="M32" s="516" t="s">
        <v>15</v>
      </c>
      <c r="N32" s="615"/>
      <c r="O32" s="1387"/>
      <c r="P32" s="1388"/>
      <c r="Q32" s="1388"/>
      <c r="R32" s="1388"/>
      <c r="S32" s="1388"/>
      <c r="T32" s="1388"/>
      <c r="U32" s="1388"/>
      <c r="V32" s="1389"/>
      <c r="W32" s="1131"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5"/>
      <c r="B33" s="1285"/>
      <c r="C33" s="1285">
        <v>1</v>
      </c>
      <c r="D33" s="795"/>
      <c r="E33" s="797"/>
      <c r="F33" s="797"/>
      <c r="G33" s="797"/>
      <c r="H33" s="797"/>
      <c r="I33" s="799"/>
      <c r="J33" s="791"/>
      <c r="K33" s="794"/>
      <c r="L33" s="562" t="e">
        <f ca="1">mergeValue(A33) &amp;"."&amp; mergeValue(B33)&amp;"."&amp; mergeValue(C33)</f>
        <v>#NAME?</v>
      </c>
      <c r="M33" s="517" t="s">
        <v>7</v>
      </c>
      <c r="N33" s="615"/>
      <c r="O33" s="1387"/>
      <c r="P33" s="1388"/>
      <c r="Q33" s="1388"/>
      <c r="R33" s="1388"/>
      <c r="S33" s="1388"/>
      <c r="T33" s="1388"/>
      <c r="U33" s="1388"/>
      <c r="V33" s="1389"/>
      <c r="W33" s="1131"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5"/>
      <c r="B34" s="1285"/>
      <c r="C34" s="1285"/>
      <c r="D34" s="1285">
        <v>1</v>
      </c>
      <c r="E34" s="797"/>
      <c r="F34" s="797"/>
      <c r="G34" s="797"/>
      <c r="H34" s="797"/>
      <c r="I34" s="799"/>
      <c r="J34" s="791"/>
      <c r="K34" s="794"/>
      <c r="L34" s="562" t="e">
        <f ca="1">mergeValue(A34) &amp;"."&amp; mergeValue(B34)&amp;"."&amp; mergeValue(C34)&amp;"."&amp; mergeValue(D34)</f>
        <v>#NAME?</v>
      </c>
      <c r="M34" s="518" t="s">
        <v>21</v>
      </c>
      <c r="N34" s="615"/>
      <c r="O34" s="1387"/>
      <c r="P34" s="1388"/>
      <c r="Q34" s="1388"/>
      <c r="R34" s="1388"/>
      <c r="S34" s="1388"/>
      <c r="T34" s="1388"/>
      <c r="U34" s="1388"/>
      <c r="V34" s="1389"/>
      <c r="W34" s="1131"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5"/>
      <c r="B35" s="1285"/>
      <c r="C35" s="1285"/>
      <c r="D35" s="1285"/>
      <c r="E35" s="1285">
        <v>1</v>
      </c>
      <c r="F35" s="797"/>
      <c r="G35" s="797"/>
      <c r="H35" s="795">
        <v>1</v>
      </c>
      <c r="I35" s="1285">
        <v>1</v>
      </c>
      <c r="J35" s="797"/>
      <c r="K35" s="802"/>
      <c r="L35" s="562" t="e">
        <f ca="1">mergeValue(A35) &amp;"."&amp; mergeValue(B35)&amp;"."&amp; mergeValue(C35)&amp;"."&amp; mergeValue(D35)&amp;"."&amp; mergeValue(E35)</f>
        <v>#NAME?</v>
      </c>
      <c r="M35" s="524" t="s">
        <v>8</v>
      </c>
      <c r="N35" s="615"/>
      <c r="O35" s="1288"/>
      <c r="P35" s="1289"/>
      <c r="Q35" s="1289"/>
      <c r="R35" s="1289"/>
      <c r="S35" s="1289"/>
      <c r="T35" s="1289"/>
      <c r="U35" s="1289"/>
      <c r="V35" s="1290"/>
      <c r="W35" s="1131"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85"/>
      <c r="B36" s="1285"/>
      <c r="C36" s="1285"/>
      <c r="D36" s="1285"/>
      <c r="E36" s="1285"/>
      <c r="F36" s="1285">
        <v>1</v>
      </c>
      <c r="G36" s="795"/>
      <c r="H36" s="795"/>
      <c r="I36" s="1285"/>
      <c r="J36" s="1285">
        <v>1</v>
      </c>
      <c r="K36" s="803"/>
      <c r="L36" s="562" t="e">
        <f ca="1">mergeValue(A36) &amp;"."&amp; mergeValue(B36)&amp;"."&amp; mergeValue(C36)&amp;"."&amp; mergeValue(D36)&amp;"."&amp; mergeValue(E36)&amp;"."&amp; mergeValue(F36)</f>
        <v>#NAME?</v>
      </c>
      <c r="M36" s="525" t="s">
        <v>9</v>
      </c>
      <c r="N36" s="615"/>
      <c r="O36" s="1288"/>
      <c r="P36" s="1289"/>
      <c r="Q36" s="1289"/>
      <c r="R36" s="1289"/>
      <c r="S36" s="1289"/>
      <c r="T36" s="1289"/>
      <c r="U36" s="1289"/>
      <c r="V36" s="1290"/>
      <c r="W36" s="1131"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5"/>
      <c r="B37" s="1285"/>
      <c r="C37" s="1285"/>
      <c r="D37" s="1285"/>
      <c r="E37" s="1285"/>
      <c r="F37" s="1285"/>
      <c r="G37" s="795">
        <v>1</v>
      </c>
      <c r="H37" s="795"/>
      <c r="I37" s="1285"/>
      <c r="J37" s="1285"/>
      <c r="K37" s="803">
        <v>1</v>
      </c>
      <c r="L37" s="562" t="e">
        <f ca="1">mergeValue(A37) &amp;"."&amp; mergeValue(B37)&amp;"."&amp; mergeValue(C37)&amp;"."&amp; mergeValue(D37)&amp;"."&amp; mergeValue(E37)&amp;"."&amp; mergeValue(F37)&amp;"."&amp; mergeValue(G37)</f>
        <v>#NAME?</v>
      </c>
      <c r="M37" s="1016"/>
      <c r="N37" s="615"/>
      <c r="O37" s="532"/>
      <c r="P37" s="532"/>
      <c r="Q37" s="1040"/>
      <c r="R37" s="1292"/>
      <c r="S37" s="1293" t="s">
        <v>83</v>
      </c>
      <c r="T37" s="1292"/>
      <c r="U37" s="1293" t="s">
        <v>83</v>
      </c>
      <c r="V37" s="532"/>
      <c r="W37" s="1303" t="s">
        <v>721</v>
      </c>
      <c r="X37" s="554" t="e">
        <f ca="1">strCheckDate(O38:V38)</f>
        <v>#NAME?</v>
      </c>
      <c r="Y37" s="558"/>
      <c r="Z37" s="558" t="str">
        <f t="shared" si="0"/>
        <v/>
      </c>
      <c r="AA37" s="558"/>
      <c r="AB37" s="558"/>
      <c r="AC37" s="558"/>
      <c r="AD37" s="554"/>
      <c r="AE37" s="554"/>
      <c r="AF37" s="554"/>
      <c r="AG37" s="554"/>
      <c r="AH37" s="554"/>
      <c r="AI37" s="554"/>
      <c r="AJ37" s="554"/>
    </row>
    <row r="38" spans="1:36" s="493" customFormat="1" ht="14.25" hidden="1" customHeight="1">
      <c r="A38" s="1285"/>
      <c r="B38" s="1285"/>
      <c r="C38" s="1285"/>
      <c r="D38" s="1285"/>
      <c r="E38" s="1285"/>
      <c r="F38" s="1285"/>
      <c r="G38" s="795"/>
      <c r="H38" s="795"/>
      <c r="I38" s="1285"/>
      <c r="J38" s="1285"/>
      <c r="K38" s="803"/>
      <c r="L38" s="569"/>
      <c r="M38" s="615"/>
      <c r="N38" s="615"/>
      <c r="O38" s="532"/>
      <c r="P38" s="532"/>
      <c r="Q38" s="553" t="str">
        <f>R37 &amp; "-" &amp; T37</f>
        <v>-</v>
      </c>
      <c r="R38" s="1292"/>
      <c r="S38" s="1293"/>
      <c r="T38" s="1292"/>
      <c r="U38" s="1293"/>
      <c r="V38" s="532"/>
      <c r="W38" s="1304"/>
      <c r="X38" s="554"/>
      <c r="Y38" s="558"/>
      <c r="Z38" s="558" t="str">
        <f t="shared" si="0"/>
        <v/>
      </c>
      <c r="AA38" s="558"/>
      <c r="AB38" s="558"/>
      <c r="AC38" s="558"/>
      <c r="AD38" s="554"/>
      <c r="AE38" s="554"/>
      <c r="AF38" s="554"/>
      <c r="AG38" s="554"/>
      <c r="AH38" s="554"/>
      <c r="AI38" s="554"/>
      <c r="AJ38" s="554"/>
    </row>
    <row r="39" spans="1:36" s="493" customFormat="1" ht="15" customHeight="1">
      <c r="A39" s="1285"/>
      <c r="B39" s="1285"/>
      <c r="C39" s="1285"/>
      <c r="D39" s="1285"/>
      <c r="E39" s="1285"/>
      <c r="F39" s="1285"/>
      <c r="G39" s="797"/>
      <c r="H39" s="795"/>
      <c r="I39" s="1285"/>
      <c r="J39" s="1285"/>
      <c r="K39" s="802"/>
      <c r="L39" s="508"/>
      <c r="M39" s="527" t="s">
        <v>24</v>
      </c>
      <c r="N39" s="534"/>
      <c r="O39" s="534"/>
      <c r="P39" s="534"/>
      <c r="Q39" s="534"/>
      <c r="R39" s="534"/>
      <c r="S39" s="534"/>
      <c r="T39" s="534"/>
      <c r="U39" s="534"/>
      <c r="V39" s="530"/>
      <c r="W39" s="1305"/>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5"/>
      <c r="B40" s="1285"/>
      <c r="C40" s="1285"/>
      <c r="D40" s="1285"/>
      <c r="E40" s="1285"/>
      <c r="F40" s="797"/>
      <c r="G40" s="797"/>
      <c r="H40" s="795"/>
      <c r="I40" s="1285"/>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5"/>
      <c r="B41" s="1285"/>
      <c r="C41" s="1285"/>
      <c r="D41" s="1285"/>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5"/>
      <c r="B42" s="1285"/>
      <c r="C42" s="1285"/>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5"/>
      <c r="B43" s="1285"/>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5"/>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43" s="493" customFormat="1" ht="22.5">
      <c r="A49" s="1285">
        <v>1</v>
      </c>
      <c r="B49" s="813"/>
      <c r="C49" s="813"/>
      <c r="D49" s="813"/>
      <c r="E49" s="814"/>
      <c r="F49" s="815"/>
      <c r="G49" s="815"/>
      <c r="H49" s="815"/>
      <c r="I49" s="816"/>
      <c r="J49" s="811"/>
      <c r="K49" s="818"/>
      <c r="L49" s="562" t="e">
        <f ca="1">mergeValue(A49)</f>
        <v>#NAME?</v>
      </c>
      <c r="M49" s="610" t="s">
        <v>19</v>
      </c>
      <c r="N49" s="615"/>
      <c r="O49" s="1387"/>
      <c r="P49" s="1388"/>
      <c r="Q49" s="1388"/>
      <c r="R49" s="1388"/>
      <c r="S49" s="1388"/>
      <c r="T49" s="1388"/>
      <c r="U49" s="1388"/>
      <c r="V49" s="1388"/>
      <c r="W49" s="1388"/>
      <c r="X49" s="1388"/>
      <c r="Y49" s="1388"/>
      <c r="Z49" s="1388"/>
      <c r="AA49" s="1388"/>
      <c r="AB49" s="1388"/>
      <c r="AC49" s="1389"/>
      <c r="AD49" s="1131" t="s">
        <v>718</v>
      </c>
      <c r="AE49" s="554"/>
      <c r="AF49" s="558"/>
      <c r="AG49" s="558" t="str">
        <f t="shared" ref="AG49:AG62" si="1">IF(M49="","",M49 )</f>
        <v>Наименование тарифа</v>
      </c>
      <c r="AH49" s="558"/>
      <c r="AI49" s="558"/>
      <c r="AJ49" s="558"/>
      <c r="AK49" s="554"/>
      <c r="AL49" s="554"/>
      <c r="AM49" s="554"/>
      <c r="AN49" s="554"/>
      <c r="AO49" s="554"/>
      <c r="AP49" s="554"/>
      <c r="AQ49" s="554"/>
    </row>
    <row r="50" spans="1:43" s="493" customFormat="1" ht="22.5">
      <c r="A50" s="1285"/>
      <c r="B50" s="1285">
        <v>1</v>
      </c>
      <c r="C50" s="813"/>
      <c r="D50" s="813"/>
      <c r="E50" s="815"/>
      <c r="F50" s="815"/>
      <c r="G50" s="815"/>
      <c r="H50" s="815"/>
      <c r="I50" s="810"/>
      <c r="J50" s="809"/>
      <c r="K50" s="812"/>
      <c r="L50" s="562" t="e">
        <f ca="1">mergeValue(A50) &amp;"."&amp; mergeValue(B50)</f>
        <v>#NAME?</v>
      </c>
      <c r="M50" s="516" t="s">
        <v>15</v>
      </c>
      <c r="N50" s="615"/>
      <c r="O50" s="1387"/>
      <c r="P50" s="1388"/>
      <c r="Q50" s="1388"/>
      <c r="R50" s="1388"/>
      <c r="S50" s="1388"/>
      <c r="T50" s="1388"/>
      <c r="U50" s="1388"/>
      <c r="V50" s="1388"/>
      <c r="W50" s="1388"/>
      <c r="X50" s="1388"/>
      <c r="Y50" s="1388"/>
      <c r="Z50" s="1388"/>
      <c r="AA50" s="1388"/>
      <c r="AB50" s="1388"/>
      <c r="AC50" s="1389"/>
      <c r="AD50" s="1131" t="s">
        <v>459</v>
      </c>
      <c r="AE50" s="554"/>
      <c r="AF50" s="558"/>
      <c r="AG50" s="558" t="str">
        <f t="shared" si="1"/>
        <v>Территория действия тарифа</v>
      </c>
      <c r="AH50" s="558"/>
      <c r="AI50" s="558"/>
      <c r="AJ50" s="558"/>
      <c r="AK50" s="554"/>
      <c r="AL50" s="554"/>
      <c r="AM50" s="554"/>
      <c r="AN50" s="554"/>
      <c r="AO50" s="554"/>
      <c r="AP50" s="554"/>
      <c r="AQ50" s="554"/>
    </row>
    <row r="51" spans="1:43" s="493" customFormat="1" ht="22.5">
      <c r="A51" s="1285"/>
      <c r="B51" s="1285"/>
      <c r="C51" s="1285">
        <v>1</v>
      </c>
      <c r="D51" s="813"/>
      <c r="E51" s="815"/>
      <c r="F51" s="815"/>
      <c r="G51" s="815"/>
      <c r="H51" s="815"/>
      <c r="I51" s="817"/>
      <c r="J51" s="809"/>
      <c r="K51" s="812"/>
      <c r="L51" s="562" t="e">
        <f ca="1">mergeValue(A51) &amp;"."&amp; mergeValue(B51)&amp;"."&amp; mergeValue(C51)</f>
        <v>#NAME?</v>
      </c>
      <c r="M51" s="517" t="s">
        <v>7</v>
      </c>
      <c r="N51" s="615"/>
      <c r="O51" s="1387"/>
      <c r="P51" s="1388"/>
      <c r="Q51" s="1388"/>
      <c r="R51" s="1388"/>
      <c r="S51" s="1388"/>
      <c r="T51" s="1388"/>
      <c r="U51" s="1388"/>
      <c r="V51" s="1388"/>
      <c r="W51" s="1388"/>
      <c r="X51" s="1388"/>
      <c r="Y51" s="1388"/>
      <c r="Z51" s="1388"/>
      <c r="AA51" s="1388"/>
      <c r="AB51" s="1388"/>
      <c r="AC51" s="1389"/>
      <c r="AD51" s="1131" t="s">
        <v>600</v>
      </c>
      <c r="AE51" s="554"/>
      <c r="AF51" s="558"/>
      <c r="AG51" s="558" t="str">
        <f t="shared" si="1"/>
        <v xml:space="preserve">Наименование системы теплоснабжения </v>
      </c>
      <c r="AH51" s="558"/>
      <c r="AI51" s="558"/>
      <c r="AJ51" s="558"/>
      <c r="AK51" s="554"/>
      <c r="AL51" s="554"/>
      <c r="AM51" s="554"/>
      <c r="AN51" s="554"/>
      <c r="AO51" s="554"/>
      <c r="AP51" s="554"/>
      <c r="AQ51" s="554"/>
    </row>
    <row r="52" spans="1:43" s="493" customFormat="1" ht="22.5">
      <c r="A52" s="1285"/>
      <c r="B52" s="1285"/>
      <c r="C52" s="1285"/>
      <c r="D52" s="1285">
        <v>1</v>
      </c>
      <c r="E52" s="815"/>
      <c r="F52" s="815"/>
      <c r="G52" s="815"/>
      <c r="H52" s="815"/>
      <c r="I52" s="817"/>
      <c r="J52" s="809"/>
      <c r="K52" s="812"/>
      <c r="L52" s="562" t="e">
        <f ca="1">mergeValue(A52) &amp;"."&amp; mergeValue(B52)&amp;"."&amp; mergeValue(C52)&amp;"."&amp; mergeValue(D52)</f>
        <v>#NAME?</v>
      </c>
      <c r="M52" s="518" t="s">
        <v>21</v>
      </c>
      <c r="N52" s="615"/>
      <c r="O52" s="1387"/>
      <c r="P52" s="1388"/>
      <c r="Q52" s="1388"/>
      <c r="R52" s="1388"/>
      <c r="S52" s="1388"/>
      <c r="T52" s="1388"/>
      <c r="U52" s="1388"/>
      <c r="V52" s="1388"/>
      <c r="W52" s="1388"/>
      <c r="X52" s="1388"/>
      <c r="Y52" s="1388"/>
      <c r="Z52" s="1388"/>
      <c r="AA52" s="1388"/>
      <c r="AB52" s="1388"/>
      <c r="AC52" s="1389"/>
      <c r="AD52" s="1131" t="s">
        <v>601</v>
      </c>
      <c r="AE52" s="554"/>
      <c r="AF52" s="558"/>
      <c r="AG52" s="558" t="str">
        <f t="shared" si="1"/>
        <v xml:space="preserve">Источник тепловой энергии  </v>
      </c>
      <c r="AH52" s="558"/>
      <c r="AI52" s="558"/>
      <c r="AJ52" s="558"/>
      <c r="AK52" s="554"/>
      <c r="AL52" s="554"/>
      <c r="AM52" s="554"/>
      <c r="AN52" s="554"/>
      <c r="AO52" s="554"/>
      <c r="AP52" s="554"/>
      <c r="AQ52" s="554"/>
    </row>
    <row r="53" spans="1:43" s="493" customFormat="1" ht="78.75">
      <c r="A53" s="1285"/>
      <c r="B53" s="1285"/>
      <c r="C53" s="1285"/>
      <c r="D53" s="1285"/>
      <c r="E53" s="1285">
        <v>1</v>
      </c>
      <c r="F53" s="815"/>
      <c r="G53" s="815"/>
      <c r="H53" s="813">
        <v>1</v>
      </c>
      <c r="I53" s="1285">
        <v>1</v>
      </c>
      <c r="J53" s="815"/>
      <c r="K53" s="820"/>
      <c r="L53" s="562" t="e">
        <f ca="1">mergeValue(A53) &amp;"."&amp; mergeValue(B53)&amp;"."&amp; mergeValue(C53)&amp;"."&amp; mergeValue(D53)&amp;"."&amp; mergeValue(E53)</f>
        <v>#NAME?</v>
      </c>
      <c r="M53" s="524" t="s">
        <v>8</v>
      </c>
      <c r="N53" s="615"/>
      <c r="O53" s="1288"/>
      <c r="P53" s="1289"/>
      <c r="Q53" s="1289"/>
      <c r="R53" s="1289"/>
      <c r="S53" s="1289"/>
      <c r="T53" s="1289"/>
      <c r="U53" s="1289"/>
      <c r="V53" s="1289"/>
      <c r="W53" s="1289"/>
      <c r="X53" s="1289"/>
      <c r="Y53" s="1289"/>
      <c r="Z53" s="1289"/>
      <c r="AA53" s="1289"/>
      <c r="AB53" s="1289"/>
      <c r="AC53" s="1290"/>
      <c r="AD53" s="1131" t="s">
        <v>719</v>
      </c>
      <c r="AE53" s="554"/>
      <c r="AF53" s="558"/>
      <c r="AG53" s="558" t="str">
        <f t="shared" si="1"/>
        <v>Схема подключения теплопотребляющей установки к коллектору источника тепловой энергии</v>
      </c>
      <c r="AH53" s="558"/>
      <c r="AI53" s="558"/>
      <c r="AJ53" s="558"/>
      <c r="AK53" s="554"/>
      <c r="AL53" s="554"/>
      <c r="AM53" s="554"/>
      <c r="AN53" s="554"/>
      <c r="AO53" s="554"/>
      <c r="AP53" s="554"/>
      <c r="AQ53" s="554"/>
    </row>
    <row r="54" spans="1:43" s="493" customFormat="1" ht="33.75">
      <c r="A54" s="1285"/>
      <c r="B54" s="1285"/>
      <c r="C54" s="1285"/>
      <c r="D54" s="1285"/>
      <c r="E54" s="1285"/>
      <c r="F54" s="1285">
        <v>1</v>
      </c>
      <c r="G54" s="813"/>
      <c r="H54" s="813"/>
      <c r="I54" s="1285"/>
      <c r="J54" s="1285">
        <v>1</v>
      </c>
      <c r="K54" s="821"/>
      <c r="L54" s="562" t="e">
        <f ca="1">mergeValue(A54) &amp;"."&amp; mergeValue(B54)&amp;"."&amp; mergeValue(C54)&amp;"."&amp; mergeValue(D54)&amp;"."&amp; mergeValue(E54)&amp;"."&amp; mergeValue(F54)</f>
        <v>#NAME?</v>
      </c>
      <c r="M54" s="525" t="s">
        <v>9</v>
      </c>
      <c r="N54" s="615"/>
      <c r="O54" s="1288"/>
      <c r="P54" s="1289"/>
      <c r="Q54" s="1289"/>
      <c r="R54" s="1289"/>
      <c r="S54" s="1289"/>
      <c r="T54" s="1289"/>
      <c r="U54" s="1289"/>
      <c r="V54" s="1289"/>
      <c r="W54" s="1289"/>
      <c r="X54" s="1289"/>
      <c r="Y54" s="1289"/>
      <c r="Z54" s="1289"/>
      <c r="AA54" s="1289"/>
      <c r="AB54" s="1289"/>
      <c r="AC54" s="1290"/>
      <c r="AD54" s="1131" t="s">
        <v>720</v>
      </c>
      <c r="AE54" s="554"/>
      <c r="AF54" s="558"/>
      <c r="AG54" s="558" t="str">
        <f t="shared" si="1"/>
        <v>Группа потребителей</v>
      </c>
      <c r="AH54" s="558"/>
      <c r="AI54" s="558"/>
      <c r="AJ54" s="558"/>
      <c r="AK54" s="554"/>
      <c r="AL54" s="554"/>
      <c r="AM54" s="554"/>
      <c r="AN54" s="554"/>
      <c r="AO54" s="554"/>
      <c r="AP54" s="554"/>
      <c r="AQ54" s="554"/>
    </row>
    <row r="55" spans="1:43" s="493" customFormat="1" ht="122.1" customHeight="1">
      <c r="A55" s="1285"/>
      <c r="B55" s="1285"/>
      <c r="C55" s="1285"/>
      <c r="D55" s="1285"/>
      <c r="E55" s="1285"/>
      <c r="F55" s="1285"/>
      <c r="G55" s="813">
        <v>1</v>
      </c>
      <c r="H55" s="813"/>
      <c r="I55" s="1285"/>
      <c r="J55" s="1285"/>
      <c r="K55" s="821">
        <v>1</v>
      </c>
      <c r="L55" s="562" t="e">
        <f ca="1">mergeValue(A55) &amp;"."&amp; mergeValue(B55)&amp;"."&amp; mergeValue(C55)&amp;"."&amp; mergeValue(D55)&amp;"."&amp; mergeValue(E55)&amp;"."&amp; mergeValue(F55)&amp;"."&amp; mergeValue(G55)</f>
        <v>#NAME?</v>
      </c>
      <c r="M55" s="1016"/>
      <c r="N55" s="615"/>
      <c r="O55" s="649"/>
      <c r="P55" s="532"/>
      <c r="Q55" s="1040"/>
      <c r="R55" s="1292"/>
      <c r="S55" s="1293" t="s">
        <v>83</v>
      </c>
      <c r="T55" s="1292"/>
      <c r="U55" s="1293" t="s">
        <v>83</v>
      </c>
      <c r="V55" s="649"/>
      <c r="W55" s="726"/>
      <c r="X55" s="1040"/>
      <c r="Y55" s="1292"/>
      <c r="Z55" s="1293" t="s">
        <v>83</v>
      </c>
      <c r="AA55" s="1292"/>
      <c r="AB55" s="1293" t="s">
        <v>84</v>
      </c>
      <c r="AC55" s="532"/>
      <c r="AD55" s="1303" t="s">
        <v>721</v>
      </c>
      <c r="AE55" s="554" t="e">
        <f ca="1">strCheckDate(O56:AC56)</f>
        <v>#NAME?</v>
      </c>
      <c r="AF55" s="558"/>
      <c r="AG55" s="558" t="str">
        <f t="shared" si="1"/>
        <v/>
      </c>
      <c r="AH55" s="558"/>
      <c r="AI55" s="558"/>
      <c r="AJ55" s="558"/>
      <c r="AK55" s="554"/>
      <c r="AL55" s="554"/>
      <c r="AM55" s="554"/>
      <c r="AN55" s="554"/>
      <c r="AO55" s="554"/>
      <c r="AP55" s="554"/>
      <c r="AQ55" s="554"/>
    </row>
    <row r="56" spans="1:43" s="493" customFormat="1" ht="14.25" hidden="1" customHeight="1">
      <c r="A56" s="1285"/>
      <c r="B56" s="1285"/>
      <c r="C56" s="1285"/>
      <c r="D56" s="1285"/>
      <c r="E56" s="1285"/>
      <c r="F56" s="1285"/>
      <c r="G56" s="813"/>
      <c r="H56" s="813"/>
      <c r="I56" s="1285"/>
      <c r="J56" s="1285"/>
      <c r="K56" s="821"/>
      <c r="L56" s="569"/>
      <c r="M56" s="615"/>
      <c r="N56" s="615"/>
      <c r="O56" s="532"/>
      <c r="P56" s="532"/>
      <c r="Q56" s="553" t="str">
        <f>R55 &amp; "-" &amp; T55</f>
        <v>-</v>
      </c>
      <c r="R56" s="1292"/>
      <c r="S56" s="1293"/>
      <c r="T56" s="1292"/>
      <c r="U56" s="1293"/>
      <c r="V56" s="726"/>
      <c r="W56" s="726"/>
      <c r="X56" s="732" t="str">
        <f>Y55 &amp; "-" &amp; AA55</f>
        <v>-</v>
      </c>
      <c r="Y56" s="1292"/>
      <c r="Z56" s="1293"/>
      <c r="AA56" s="1292"/>
      <c r="AB56" s="1293"/>
      <c r="AC56" s="532"/>
      <c r="AD56" s="1304"/>
      <c r="AE56" s="554"/>
      <c r="AF56" s="558"/>
      <c r="AG56" s="558" t="str">
        <f t="shared" si="1"/>
        <v/>
      </c>
      <c r="AH56" s="558"/>
      <c r="AI56" s="558"/>
      <c r="AJ56" s="558"/>
      <c r="AK56" s="554"/>
      <c r="AL56" s="554"/>
      <c r="AM56" s="554"/>
      <c r="AN56" s="554"/>
      <c r="AO56" s="554"/>
      <c r="AP56" s="554"/>
      <c r="AQ56" s="554"/>
    </row>
    <row r="57" spans="1:43" s="493" customFormat="1" ht="15" customHeight="1">
      <c r="A57" s="1285"/>
      <c r="B57" s="1285"/>
      <c r="C57" s="1285"/>
      <c r="D57" s="1285"/>
      <c r="E57" s="1285"/>
      <c r="F57" s="1285"/>
      <c r="G57" s="815"/>
      <c r="H57" s="813"/>
      <c r="I57" s="1285"/>
      <c r="J57" s="1285"/>
      <c r="K57" s="820"/>
      <c r="L57" s="508"/>
      <c r="M57" s="527" t="s">
        <v>24</v>
      </c>
      <c r="N57" s="534"/>
      <c r="O57" s="534"/>
      <c r="P57" s="534"/>
      <c r="Q57" s="534"/>
      <c r="R57" s="534"/>
      <c r="S57" s="534"/>
      <c r="T57" s="534"/>
      <c r="U57" s="534"/>
      <c r="V57" s="954"/>
      <c r="W57" s="954"/>
      <c r="X57" s="954"/>
      <c r="Y57" s="954"/>
      <c r="Z57" s="954"/>
      <c r="AA57" s="954"/>
      <c r="AB57" s="954"/>
      <c r="AC57" s="530"/>
      <c r="AD57" s="1305"/>
      <c r="AE57" s="554"/>
      <c r="AF57" s="558"/>
      <c r="AG57" s="558" t="str">
        <f t="shared" si="1"/>
        <v>Добавить вид теплоносителя (параметры теплоносителя)</v>
      </c>
      <c r="AH57" s="558"/>
      <c r="AI57" s="558"/>
      <c r="AJ57" s="558"/>
      <c r="AK57" s="554"/>
      <c r="AL57" s="554"/>
      <c r="AM57" s="554"/>
      <c r="AN57" s="554"/>
      <c r="AO57" s="554"/>
      <c r="AP57" s="554"/>
      <c r="AQ57" s="554"/>
    </row>
    <row r="58" spans="1:43" s="493" customFormat="1" ht="15" customHeight="1">
      <c r="A58" s="1285"/>
      <c r="B58" s="1285"/>
      <c r="C58" s="1285"/>
      <c r="D58" s="1285"/>
      <c r="E58" s="1285"/>
      <c r="F58" s="815"/>
      <c r="G58" s="815"/>
      <c r="H58" s="813"/>
      <c r="I58" s="1285"/>
      <c r="J58" s="815"/>
      <c r="K58" s="820"/>
      <c r="L58" s="508"/>
      <c r="M58" s="526" t="s">
        <v>10</v>
      </c>
      <c r="N58" s="534"/>
      <c r="O58" s="534"/>
      <c r="P58" s="534"/>
      <c r="Q58" s="534"/>
      <c r="R58" s="534"/>
      <c r="S58" s="534"/>
      <c r="T58" s="534"/>
      <c r="U58" s="533"/>
      <c r="V58" s="954"/>
      <c r="W58" s="954"/>
      <c r="X58" s="954"/>
      <c r="Y58" s="954"/>
      <c r="Z58" s="954"/>
      <c r="AA58" s="954"/>
      <c r="AB58" s="953"/>
      <c r="AC58" s="534"/>
      <c r="AD58" s="634"/>
      <c r="AE58" s="554"/>
      <c r="AF58" s="558"/>
      <c r="AG58" s="558" t="str">
        <f t="shared" si="1"/>
        <v>Добавить группу потребителей</v>
      </c>
      <c r="AH58" s="558"/>
      <c r="AI58" s="558"/>
      <c r="AJ58" s="558"/>
      <c r="AK58" s="554"/>
      <c r="AL58" s="554"/>
      <c r="AM58" s="554"/>
      <c r="AN58" s="554"/>
      <c r="AO58" s="554"/>
      <c r="AP58" s="554"/>
      <c r="AQ58" s="554"/>
    </row>
    <row r="59" spans="1:43" s="493" customFormat="1" ht="15" customHeight="1">
      <c r="A59" s="1285"/>
      <c r="B59" s="1285"/>
      <c r="C59" s="1285"/>
      <c r="D59" s="1285"/>
      <c r="E59" s="819"/>
      <c r="F59" s="815"/>
      <c r="G59" s="815"/>
      <c r="H59" s="815"/>
      <c r="I59" s="811"/>
      <c r="J59" s="808"/>
      <c r="K59" s="818"/>
      <c r="L59" s="508"/>
      <c r="M59" s="521" t="s">
        <v>11</v>
      </c>
      <c r="N59" s="534"/>
      <c r="O59" s="534"/>
      <c r="P59" s="534"/>
      <c r="Q59" s="534"/>
      <c r="R59" s="534"/>
      <c r="S59" s="534"/>
      <c r="T59" s="534"/>
      <c r="U59" s="533"/>
      <c r="V59" s="954"/>
      <c r="W59" s="954"/>
      <c r="X59" s="954"/>
      <c r="Y59" s="954"/>
      <c r="Z59" s="954"/>
      <c r="AA59" s="954"/>
      <c r="AB59" s="953"/>
      <c r="AC59" s="534"/>
      <c r="AD59" s="634"/>
      <c r="AE59" s="554"/>
      <c r="AF59" s="558"/>
      <c r="AG59" s="558" t="str">
        <f t="shared" si="1"/>
        <v>Добавить схему подключения</v>
      </c>
      <c r="AH59" s="558"/>
      <c r="AI59" s="558"/>
      <c r="AJ59" s="558"/>
      <c r="AK59" s="554"/>
      <c r="AL59" s="554"/>
      <c r="AM59" s="554"/>
      <c r="AN59" s="554"/>
      <c r="AO59" s="554"/>
      <c r="AP59" s="554"/>
      <c r="AQ59" s="554"/>
    </row>
    <row r="60" spans="1:43" s="493" customFormat="1" ht="15" customHeight="1">
      <c r="A60" s="1285"/>
      <c r="B60" s="1285"/>
      <c r="C60" s="1285"/>
      <c r="D60" s="819"/>
      <c r="E60" s="819"/>
      <c r="F60" s="815"/>
      <c r="G60" s="815"/>
      <c r="H60" s="815"/>
      <c r="I60" s="811"/>
      <c r="J60" s="808"/>
      <c r="K60" s="818"/>
      <c r="L60" s="508"/>
      <c r="M60" s="520" t="s">
        <v>16</v>
      </c>
      <c r="N60" s="534"/>
      <c r="O60" s="534"/>
      <c r="P60" s="534"/>
      <c r="Q60" s="534"/>
      <c r="R60" s="534"/>
      <c r="S60" s="534"/>
      <c r="T60" s="534"/>
      <c r="U60" s="533"/>
      <c r="V60" s="954"/>
      <c r="W60" s="954"/>
      <c r="X60" s="954"/>
      <c r="Y60" s="954"/>
      <c r="Z60" s="954"/>
      <c r="AA60" s="954"/>
      <c r="AB60" s="953"/>
      <c r="AC60" s="534"/>
      <c r="AD60" s="634"/>
      <c r="AE60" s="554"/>
      <c r="AF60" s="558"/>
      <c r="AG60" s="558" t="str">
        <f t="shared" si="1"/>
        <v>Добавить источник тепловой энергии</v>
      </c>
      <c r="AH60" s="558"/>
      <c r="AI60" s="558"/>
      <c r="AJ60" s="558"/>
      <c r="AK60" s="554"/>
      <c r="AL60" s="554"/>
      <c r="AM60" s="554"/>
      <c r="AN60" s="554"/>
      <c r="AO60" s="554"/>
      <c r="AP60" s="554"/>
      <c r="AQ60" s="554"/>
    </row>
    <row r="61" spans="1:43" s="493" customFormat="1" ht="15" customHeight="1">
      <c r="A61" s="1285"/>
      <c r="B61" s="1285"/>
      <c r="C61" s="819"/>
      <c r="D61" s="819"/>
      <c r="E61" s="819"/>
      <c r="F61" s="819"/>
      <c r="G61" s="824"/>
      <c r="H61" s="811"/>
      <c r="I61" s="822"/>
      <c r="J61" s="808"/>
      <c r="K61" s="823"/>
      <c r="L61" s="508"/>
      <c r="M61" s="519" t="s">
        <v>17</v>
      </c>
      <c r="N61" s="534"/>
      <c r="O61" s="534"/>
      <c r="P61" s="534"/>
      <c r="Q61" s="534"/>
      <c r="R61" s="534"/>
      <c r="S61" s="534"/>
      <c r="T61" s="534"/>
      <c r="U61" s="533"/>
      <c r="V61" s="954"/>
      <c r="W61" s="954"/>
      <c r="X61" s="954"/>
      <c r="Y61" s="954"/>
      <c r="Z61" s="954"/>
      <c r="AA61" s="954"/>
      <c r="AB61" s="953"/>
      <c r="AC61" s="534"/>
      <c r="AD61" s="634"/>
      <c r="AE61" s="554"/>
      <c r="AF61" s="558"/>
      <c r="AG61" s="558" t="str">
        <f t="shared" si="1"/>
        <v>Добавить наименование системы теплоснабжения</v>
      </c>
      <c r="AH61" s="558"/>
      <c r="AI61" s="558"/>
      <c r="AJ61" s="558"/>
      <c r="AK61" s="554"/>
      <c r="AL61" s="554"/>
      <c r="AM61" s="554"/>
      <c r="AN61" s="554"/>
      <c r="AO61" s="554"/>
      <c r="AP61" s="554"/>
      <c r="AQ61" s="554"/>
    </row>
    <row r="62" spans="1:43" s="493" customFormat="1" ht="15" customHeight="1">
      <c r="A62" s="1285"/>
      <c r="B62" s="819"/>
      <c r="C62" s="819"/>
      <c r="D62" s="819"/>
      <c r="E62" s="819"/>
      <c r="F62" s="819"/>
      <c r="G62" s="824"/>
      <c r="H62" s="811"/>
      <c r="I62" s="811"/>
      <c r="J62" s="808"/>
      <c r="K62" s="818"/>
      <c r="L62" s="508"/>
      <c r="M62" s="528" t="s">
        <v>18</v>
      </c>
      <c r="N62" s="534"/>
      <c r="O62" s="534"/>
      <c r="P62" s="534"/>
      <c r="Q62" s="534"/>
      <c r="R62" s="534"/>
      <c r="S62" s="534"/>
      <c r="T62" s="534"/>
      <c r="U62" s="533"/>
      <c r="V62" s="954"/>
      <c r="W62" s="954"/>
      <c r="X62" s="954"/>
      <c r="Y62" s="954"/>
      <c r="Z62" s="954"/>
      <c r="AA62" s="954"/>
      <c r="AB62" s="953"/>
      <c r="AC62" s="534"/>
      <c r="AD62" s="634"/>
      <c r="AE62" s="554"/>
      <c r="AF62" s="558"/>
      <c r="AG62" s="558" t="str">
        <f t="shared" si="1"/>
        <v>Добавить территорию действия тарифа</v>
      </c>
      <c r="AH62" s="558"/>
      <c r="AI62" s="558"/>
      <c r="AJ62" s="558"/>
      <c r="AK62" s="554"/>
      <c r="AL62" s="554"/>
      <c r="AM62" s="554"/>
      <c r="AN62" s="554"/>
      <c r="AO62" s="554"/>
      <c r="AP62" s="554"/>
      <c r="AQ62" s="554"/>
    </row>
    <row r="63" spans="1:43"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43"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5">
        <v>1</v>
      </c>
      <c r="B67" s="831"/>
      <c r="C67" s="831"/>
      <c r="D67" s="831"/>
      <c r="E67" s="832"/>
      <c r="F67" s="833"/>
      <c r="G67" s="833"/>
      <c r="H67" s="833"/>
      <c r="I67" s="834"/>
      <c r="J67" s="829"/>
      <c r="K67" s="836"/>
      <c r="L67" s="562" t="e">
        <f ca="1">mergeValue(A67)</f>
        <v>#NAME?</v>
      </c>
      <c r="M67" s="610" t="s">
        <v>19</v>
      </c>
      <c r="N67" s="615"/>
      <c r="O67" s="1387"/>
      <c r="P67" s="1388"/>
      <c r="Q67" s="1388"/>
      <c r="R67" s="1388"/>
      <c r="S67" s="1388"/>
      <c r="T67" s="1388"/>
      <c r="U67" s="1388"/>
      <c r="V67" s="1389"/>
      <c r="W67" s="1131"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85"/>
      <c r="B68" s="1285">
        <v>1</v>
      </c>
      <c r="C68" s="831"/>
      <c r="D68" s="831"/>
      <c r="E68" s="833"/>
      <c r="F68" s="833"/>
      <c r="G68" s="833"/>
      <c r="H68" s="833"/>
      <c r="I68" s="828"/>
      <c r="J68" s="827"/>
      <c r="K68" s="830"/>
      <c r="L68" s="562" t="e">
        <f ca="1">mergeValue(A68) &amp;"."&amp; mergeValue(B68)</f>
        <v>#NAME?</v>
      </c>
      <c r="M68" s="516" t="s">
        <v>15</v>
      </c>
      <c r="N68" s="615"/>
      <c r="O68" s="1387"/>
      <c r="P68" s="1388"/>
      <c r="Q68" s="1388"/>
      <c r="R68" s="1388"/>
      <c r="S68" s="1388"/>
      <c r="T68" s="1388"/>
      <c r="U68" s="1388"/>
      <c r="V68" s="1389"/>
      <c r="W68" s="1131"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5"/>
      <c r="B69" s="1285"/>
      <c r="C69" s="1285">
        <v>1</v>
      </c>
      <c r="D69" s="831"/>
      <c r="E69" s="833"/>
      <c r="F69" s="833"/>
      <c r="G69" s="833"/>
      <c r="H69" s="833"/>
      <c r="I69" s="835"/>
      <c r="J69" s="827"/>
      <c r="K69" s="830"/>
      <c r="L69" s="562" t="e">
        <f ca="1">mergeValue(A69) &amp;"."&amp; mergeValue(B69)&amp;"."&amp; mergeValue(C69)</f>
        <v>#NAME?</v>
      </c>
      <c r="M69" s="517" t="s">
        <v>7</v>
      </c>
      <c r="N69" s="615"/>
      <c r="O69" s="1387"/>
      <c r="P69" s="1388"/>
      <c r="Q69" s="1388"/>
      <c r="R69" s="1388"/>
      <c r="S69" s="1388"/>
      <c r="T69" s="1388"/>
      <c r="U69" s="1388"/>
      <c r="V69" s="1389"/>
      <c r="W69" s="1131"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5"/>
      <c r="B70" s="1285"/>
      <c r="C70" s="1285"/>
      <c r="D70" s="1285">
        <v>1</v>
      </c>
      <c r="E70" s="833"/>
      <c r="F70" s="833"/>
      <c r="G70" s="833"/>
      <c r="H70" s="833"/>
      <c r="I70" s="835"/>
      <c r="J70" s="827"/>
      <c r="K70" s="830"/>
      <c r="L70" s="562" t="e">
        <f ca="1">mergeValue(A70) &amp;"."&amp; mergeValue(B70)&amp;"."&amp; mergeValue(C70)&amp;"."&amp; mergeValue(D70)</f>
        <v>#NAME?</v>
      </c>
      <c r="M70" s="518" t="s">
        <v>21</v>
      </c>
      <c r="N70" s="615"/>
      <c r="O70" s="1387"/>
      <c r="P70" s="1388"/>
      <c r="Q70" s="1388"/>
      <c r="R70" s="1388"/>
      <c r="S70" s="1388"/>
      <c r="T70" s="1388"/>
      <c r="U70" s="1388"/>
      <c r="V70" s="1389"/>
      <c r="W70" s="1131"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5"/>
      <c r="B71" s="1285"/>
      <c r="C71" s="1285"/>
      <c r="D71" s="1285"/>
      <c r="E71" s="1285">
        <v>1</v>
      </c>
      <c r="F71" s="833"/>
      <c r="G71" s="833"/>
      <c r="H71" s="831">
        <v>1</v>
      </c>
      <c r="I71" s="1285">
        <v>1</v>
      </c>
      <c r="J71" s="833"/>
      <c r="K71" s="838"/>
      <c r="L71" s="562" t="e">
        <f ca="1">mergeValue(A71) &amp;"."&amp; mergeValue(B71)&amp;"."&amp; mergeValue(C71)&amp;"."&amp; mergeValue(D71)&amp;"."&amp; mergeValue(E71)</f>
        <v>#NAME?</v>
      </c>
      <c r="M71" s="524" t="s">
        <v>8</v>
      </c>
      <c r="N71" s="615"/>
      <c r="O71" s="1288"/>
      <c r="P71" s="1289"/>
      <c r="Q71" s="1289"/>
      <c r="R71" s="1289"/>
      <c r="S71" s="1289"/>
      <c r="T71" s="1289"/>
      <c r="U71" s="1289"/>
      <c r="V71" s="1290"/>
      <c r="W71" s="1131"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85"/>
      <c r="B72" s="1285"/>
      <c r="C72" s="1285"/>
      <c r="D72" s="1285"/>
      <c r="E72" s="1285"/>
      <c r="F72" s="1285">
        <v>1</v>
      </c>
      <c r="G72" s="831"/>
      <c r="H72" s="831"/>
      <c r="I72" s="1285"/>
      <c r="J72" s="1285">
        <v>1</v>
      </c>
      <c r="K72" s="839"/>
      <c r="L72" s="562" t="e">
        <f ca="1">mergeValue(A72) &amp;"."&amp; mergeValue(B72)&amp;"."&amp; mergeValue(C72)&amp;"."&amp; mergeValue(D72)&amp;"."&amp; mergeValue(E72)&amp;"."&amp; mergeValue(F72)</f>
        <v>#NAME?</v>
      </c>
      <c r="M72" s="525" t="s">
        <v>9</v>
      </c>
      <c r="N72" s="615"/>
      <c r="O72" s="1288"/>
      <c r="P72" s="1289"/>
      <c r="Q72" s="1289"/>
      <c r="R72" s="1289"/>
      <c r="S72" s="1289"/>
      <c r="T72" s="1289"/>
      <c r="U72" s="1289"/>
      <c r="V72" s="1290"/>
      <c r="W72" s="1131"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5"/>
      <c r="B73" s="1285"/>
      <c r="C73" s="1285"/>
      <c r="D73" s="1285"/>
      <c r="E73" s="1285"/>
      <c r="F73" s="1285"/>
      <c r="G73" s="831">
        <v>1</v>
      </c>
      <c r="H73" s="831"/>
      <c r="I73" s="1285"/>
      <c r="J73" s="1285"/>
      <c r="K73" s="839">
        <v>1</v>
      </c>
      <c r="L73" s="562" t="e">
        <f ca="1">mergeValue(A73) &amp;"."&amp; mergeValue(B73)&amp;"."&amp; mergeValue(C73)&amp;"."&amp; mergeValue(D73)&amp;"."&amp; mergeValue(E73)&amp;"."&amp; mergeValue(F73)&amp;"."&amp; mergeValue(G73)</f>
        <v>#NAME?</v>
      </c>
      <c r="M73" s="1016"/>
      <c r="N73" s="615"/>
      <c r="O73" s="532"/>
      <c r="P73" s="532"/>
      <c r="Q73" s="1040"/>
      <c r="R73" s="1292"/>
      <c r="S73" s="1293" t="s">
        <v>83</v>
      </c>
      <c r="T73" s="1292"/>
      <c r="U73" s="1293" t="s">
        <v>83</v>
      </c>
      <c r="V73" s="532"/>
      <c r="W73" s="1303" t="s">
        <v>721</v>
      </c>
      <c r="X73" s="554" t="e">
        <f ca="1">strCheckDate(O74:V74)</f>
        <v>#NAME?</v>
      </c>
      <c r="Y73" s="558"/>
      <c r="Z73" s="558" t="str">
        <f t="shared" si="2"/>
        <v/>
      </c>
      <c r="AA73" s="558"/>
      <c r="AB73" s="558"/>
      <c r="AC73" s="558"/>
      <c r="AD73" s="554"/>
      <c r="AE73" s="554"/>
      <c r="AF73" s="554"/>
      <c r="AG73" s="554"/>
      <c r="AH73" s="554"/>
      <c r="AI73" s="554"/>
      <c r="AJ73" s="554"/>
    </row>
    <row r="74" spans="1:36" s="493" customFormat="1" ht="14.25" hidden="1" customHeight="1">
      <c r="A74" s="1285"/>
      <c r="B74" s="1285"/>
      <c r="C74" s="1285"/>
      <c r="D74" s="1285"/>
      <c r="E74" s="1285"/>
      <c r="F74" s="1285"/>
      <c r="G74" s="831"/>
      <c r="H74" s="831"/>
      <c r="I74" s="1285"/>
      <c r="J74" s="1285"/>
      <c r="K74" s="839"/>
      <c r="L74" s="569"/>
      <c r="M74" s="615"/>
      <c r="N74" s="615"/>
      <c r="O74" s="532"/>
      <c r="P74" s="532"/>
      <c r="Q74" s="553" t="str">
        <f>R73 &amp; "-" &amp; T73</f>
        <v>-</v>
      </c>
      <c r="R74" s="1292"/>
      <c r="S74" s="1293"/>
      <c r="T74" s="1292"/>
      <c r="U74" s="1293"/>
      <c r="V74" s="532"/>
      <c r="W74" s="1304"/>
      <c r="X74" s="554"/>
      <c r="Y74" s="558"/>
      <c r="Z74" s="558" t="str">
        <f t="shared" si="2"/>
        <v/>
      </c>
      <c r="AA74" s="558"/>
      <c r="AB74" s="558"/>
      <c r="AC74" s="558"/>
      <c r="AD74" s="554"/>
      <c r="AE74" s="554"/>
      <c r="AF74" s="554"/>
      <c r="AG74" s="554"/>
      <c r="AH74" s="554"/>
      <c r="AI74" s="554"/>
      <c r="AJ74" s="554"/>
    </row>
    <row r="75" spans="1:36" s="493" customFormat="1" ht="15" customHeight="1">
      <c r="A75" s="1285"/>
      <c r="B75" s="1285"/>
      <c r="C75" s="1285"/>
      <c r="D75" s="1285"/>
      <c r="E75" s="1285"/>
      <c r="F75" s="1285"/>
      <c r="G75" s="833"/>
      <c r="H75" s="831"/>
      <c r="I75" s="1285"/>
      <c r="J75" s="1285"/>
      <c r="K75" s="838"/>
      <c r="L75" s="508"/>
      <c r="M75" s="527" t="s">
        <v>24</v>
      </c>
      <c r="N75" s="534"/>
      <c r="O75" s="534"/>
      <c r="P75" s="534"/>
      <c r="Q75" s="534"/>
      <c r="R75" s="534"/>
      <c r="S75" s="534"/>
      <c r="T75" s="534"/>
      <c r="U75" s="534"/>
      <c r="V75" s="530"/>
      <c r="W75" s="1305"/>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5"/>
      <c r="B76" s="1285"/>
      <c r="C76" s="1285"/>
      <c r="D76" s="1285"/>
      <c r="E76" s="1285"/>
      <c r="F76" s="833"/>
      <c r="G76" s="833"/>
      <c r="H76" s="831"/>
      <c r="I76" s="1285"/>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5"/>
      <c r="B77" s="1285"/>
      <c r="C77" s="1285"/>
      <c r="D77" s="1285"/>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5"/>
      <c r="B78" s="1285"/>
      <c r="C78" s="1285"/>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5"/>
      <c r="B79" s="1285"/>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5"/>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85">
        <v>1</v>
      </c>
      <c r="B85" s="867"/>
      <c r="C85" s="867"/>
      <c r="D85" s="867"/>
      <c r="E85" s="868"/>
      <c r="F85" s="869"/>
      <c r="G85" s="867"/>
      <c r="H85" s="867"/>
      <c r="I85" s="870"/>
      <c r="J85" s="865"/>
      <c r="K85" s="874">
        <v>1</v>
      </c>
      <c r="L85" s="562" t="e">
        <f ca="1">mergeValue(A85)</f>
        <v>#NAME?</v>
      </c>
      <c r="M85" s="610" t="s">
        <v>19</v>
      </c>
      <c r="N85" s="549"/>
      <c r="O85" s="1381"/>
      <c r="P85" s="1382"/>
      <c r="Q85" s="1382"/>
      <c r="R85" s="1382"/>
      <c r="S85" s="1382"/>
      <c r="T85" s="1382"/>
      <c r="U85" s="1382"/>
      <c r="V85" s="1383"/>
      <c r="W85" s="1131" t="s">
        <v>718</v>
      </c>
      <c r="X85" s="554"/>
      <c r="Y85" s="554"/>
      <c r="Z85" s="554"/>
      <c r="AA85" s="554"/>
      <c r="AB85" s="554"/>
      <c r="AC85" s="554"/>
      <c r="AD85" s="554"/>
      <c r="AE85" s="554"/>
      <c r="AF85" s="554"/>
      <c r="AG85" s="554"/>
      <c r="AH85" s="554"/>
      <c r="AI85" s="554"/>
    </row>
    <row r="86" spans="1:36" s="493" customFormat="1" ht="22.5">
      <c r="A86" s="1285"/>
      <c r="B86" s="1285">
        <v>1</v>
      </c>
      <c r="C86" s="867"/>
      <c r="D86" s="867"/>
      <c r="E86" s="869"/>
      <c r="F86" s="869"/>
      <c r="G86" s="867"/>
      <c r="H86" s="867"/>
      <c r="I86" s="864"/>
      <c r="J86" s="863"/>
      <c r="K86" s="874">
        <v>1</v>
      </c>
      <c r="L86" s="562" t="e">
        <f ca="1">mergeValue(A86) &amp;"."&amp; mergeValue(B86)</f>
        <v>#NAME?</v>
      </c>
      <c r="M86" s="516" t="s">
        <v>15</v>
      </c>
      <c r="N86" s="549"/>
      <c r="O86" s="1381"/>
      <c r="P86" s="1382"/>
      <c r="Q86" s="1382"/>
      <c r="R86" s="1382"/>
      <c r="S86" s="1382"/>
      <c r="T86" s="1382"/>
      <c r="U86" s="1382"/>
      <c r="V86" s="1383"/>
      <c r="W86" s="1131" t="s">
        <v>459</v>
      </c>
      <c r="X86" s="554"/>
      <c r="Y86" s="554"/>
      <c r="Z86" s="554"/>
      <c r="AA86" s="554"/>
      <c r="AB86" s="554"/>
      <c r="AC86" s="554"/>
      <c r="AD86" s="554"/>
      <c r="AE86" s="554"/>
      <c r="AF86" s="554"/>
      <c r="AG86" s="554"/>
      <c r="AH86" s="554"/>
      <c r="AI86" s="554"/>
    </row>
    <row r="87" spans="1:36" s="493" customFormat="1" ht="22.5">
      <c r="A87" s="1285"/>
      <c r="B87" s="1285"/>
      <c r="C87" s="1285">
        <v>1</v>
      </c>
      <c r="D87" s="867"/>
      <c r="E87" s="869"/>
      <c r="F87" s="869"/>
      <c r="G87" s="867"/>
      <c r="H87" s="867"/>
      <c r="I87" s="871"/>
      <c r="J87" s="863"/>
      <c r="K87" s="874">
        <v>1</v>
      </c>
      <c r="L87" s="562" t="e">
        <f ca="1">mergeValue(A87) &amp;"."&amp; mergeValue(B87)&amp;"."&amp; mergeValue(C87)</f>
        <v>#NAME?</v>
      </c>
      <c r="M87" s="517" t="s">
        <v>7</v>
      </c>
      <c r="N87" s="549"/>
      <c r="O87" s="1381"/>
      <c r="P87" s="1382"/>
      <c r="Q87" s="1382"/>
      <c r="R87" s="1382"/>
      <c r="S87" s="1382"/>
      <c r="T87" s="1382"/>
      <c r="U87" s="1382"/>
      <c r="V87" s="1383"/>
      <c r="W87" s="1131" t="s">
        <v>600</v>
      </c>
      <c r="X87" s="554"/>
      <c r="Y87" s="554"/>
      <c r="Z87" s="554"/>
      <c r="AA87" s="554"/>
      <c r="AB87" s="554"/>
      <c r="AC87" s="554"/>
      <c r="AD87" s="554"/>
      <c r="AE87" s="554"/>
      <c r="AF87" s="554"/>
      <c r="AG87" s="554"/>
      <c r="AH87" s="554"/>
      <c r="AI87" s="554"/>
    </row>
    <row r="88" spans="1:36" s="493" customFormat="1" ht="22.5">
      <c r="A88" s="1285"/>
      <c r="B88" s="1285"/>
      <c r="C88" s="1285"/>
      <c r="D88" s="1285">
        <v>1</v>
      </c>
      <c r="E88" s="869"/>
      <c r="F88" s="869"/>
      <c r="G88" s="867"/>
      <c r="H88" s="867"/>
      <c r="I88" s="1285">
        <v>1</v>
      </c>
      <c r="J88" s="863"/>
      <c r="K88" s="874">
        <v>1</v>
      </c>
      <c r="L88" s="562" t="e">
        <f ca="1">mergeValue(A88) &amp;"."&amp; mergeValue(B88)&amp;"."&amp; mergeValue(C88)&amp;"."&amp; mergeValue(D88)</f>
        <v>#NAME?</v>
      </c>
      <c r="M88" s="518" t="s">
        <v>21</v>
      </c>
      <c r="N88" s="549"/>
      <c r="O88" s="1381"/>
      <c r="P88" s="1382"/>
      <c r="Q88" s="1382"/>
      <c r="R88" s="1382"/>
      <c r="S88" s="1382"/>
      <c r="T88" s="1382"/>
      <c r="U88" s="1382"/>
      <c r="V88" s="1383"/>
      <c r="W88" s="1131" t="s">
        <v>601</v>
      </c>
      <c r="X88" s="554"/>
      <c r="Y88" s="554"/>
      <c r="Z88" s="554"/>
      <c r="AA88" s="554"/>
      <c r="AB88" s="554"/>
      <c r="AC88" s="554"/>
      <c r="AD88" s="554"/>
      <c r="AE88" s="554"/>
      <c r="AF88" s="554"/>
      <c r="AG88" s="554"/>
      <c r="AH88" s="554"/>
      <c r="AI88" s="554"/>
    </row>
    <row r="89" spans="1:36" s="493" customFormat="1" ht="11.25" hidden="1" customHeight="1">
      <c r="A89" s="1285"/>
      <c r="B89" s="1285"/>
      <c r="C89" s="1285"/>
      <c r="D89" s="1285"/>
      <c r="E89" s="1285">
        <v>1</v>
      </c>
      <c r="F89" s="869"/>
      <c r="G89" s="867"/>
      <c r="H89" s="867"/>
      <c r="I89" s="1285"/>
      <c r="J89" s="869"/>
      <c r="K89" s="874">
        <v>1</v>
      </c>
      <c r="L89" s="562"/>
      <c r="M89" s="524"/>
      <c r="N89" s="550"/>
      <c r="O89" s="1384"/>
      <c r="P89" s="1385"/>
      <c r="Q89" s="1385"/>
      <c r="R89" s="1385"/>
      <c r="S89" s="1385"/>
      <c r="T89" s="1385"/>
      <c r="U89" s="1385"/>
      <c r="V89" s="1386"/>
      <c r="W89" s="1092"/>
      <c r="X89" s="554"/>
      <c r="Y89" s="554"/>
      <c r="Z89" s="554"/>
      <c r="AA89" s="554"/>
      <c r="AB89" s="554"/>
      <c r="AC89" s="554"/>
      <c r="AD89" s="554"/>
      <c r="AE89" s="554"/>
      <c r="AF89" s="554"/>
      <c r="AG89" s="554"/>
      <c r="AH89" s="554"/>
      <c r="AI89" s="554"/>
    </row>
    <row r="90" spans="1:36" s="493" customFormat="1" ht="33.75">
      <c r="A90" s="1285"/>
      <c r="B90" s="1285"/>
      <c r="C90" s="1285"/>
      <c r="D90" s="1285"/>
      <c r="E90" s="1285"/>
      <c r="F90" s="1285">
        <v>1</v>
      </c>
      <c r="G90" s="867"/>
      <c r="H90" s="867"/>
      <c r="I90" s="1285"/>
      <c r="J90" s="1330"/>
      <c r="K90" s="874">
        <v>1</v>
      </c>
      <c r="L90" s="562" t="e">
        <f ca="1">mergeValue(A90) &amp;"."&amp; mergeValue(B90)&amp;"."&amp; mergeValue(C90)&amp;"."&amp; mergeValue(D90)&amp;"."&amp;  mergeValue(F90)</f>
        <v>#NAME?</v>
      </c>
      <c r="M90" s="524" t="s">
        <v>9</v>
      </c>
      <c r="N90" s="550"/>
      <c r="O90" s="1288"/>
      <c r="P90" s="1289"/>
      <c r="Q90" s="1289"/>
      <c r="R90" s="1289"/>
      <c r="S90" s="1289"/>
      <c r="T90" s="1289"/>
      <c r="U90" s="1289"/>
      <c r="V90" s="1290"/>
      <c r="W90" s="1131" t="s">
        <v>720</v>
      </c>
      <c r="X90" s="554"/>
      <c r="Y90" s="558" t="e">
        <f ca="1">strCheckUnique(Z90:Z93)</f>
        <v>#NAME?</v>
      </c>
      <c r="Z90" s="554"/>
      <c r="AA90" s="558"/>
      <c r="AB90" s="554"/>
      <c r="AC90" s="554"/>
      <c r="AD90" s="554"/>
      <c r="AE90" s="554"/>
      <c r="AF90" s="554"/>
      <c r="AG90" s="554"/>
      <c r="AH90" s="554"/>
      <c r="AI90" s="554"/>
    </row>
    <row r="91" spans="1:36" s="493" customFormat="1" ht="99" customHeight="1">
      <c r="A91" s="1285"/>
      <c r="B91" s="1285"/>
      <c r="C91" s="1285"/>
      <c r="D91" s="1285"/>
      <c r="E91" s="1285"/>
      <c r="F91" s="1285"/>
      <c r="G91" s="867">
        <v>1</v>
      </c>
      <c r="H91" s="867"/>
      <c r="I91" s="1285"/>
      <c r="J91" s="1330"/>
      <c r="K91" s="866"/>
      <c r="L91" s="562" t="e">
        <f ca="1">mergeValue(A91) &amp;"."&amp; mergeValue(B91)&amp;"."&amp; mergeValue(C91)&amp;"."&amp; mergeValue(D91)&amp;"."&amp;  mergeValue(F91)&amp;"."&amp;  mergeValue(G91)</f>
        <v>#NAME?</v>
      </c>
      <c r="M91" s="1016"/>
      <c r="N91" s="555"/>
      <c r="O91" s="532"/>
      <c r="P91" s="532"/>
      <c r="Q91" s="532"/>
      <c r="R91" s="1291"/>
      <c r="S91" s="1293" t="s">
        <v>83</v>
      </c>
      <c r="T91" s="1291"/>
      <c r="U91" s="1293" t="s">
        <v>83</v>
      </c>
      <c r="V91" s="507"/>
      <c r="W91" s="1303" t="s">
        <v>733</v>
      </c>
      <c r="X91" s="554" t="e">
        <f ca="1">strCheckDate(O92:V92)</f>
        <v>#NAME?</v>
      </c>
      <c r="Y91" s="558"/>
      <c r="Z91" s="558" t="str">
        <f>IF(M91="","",M91 )</f>
        <v/>
      </c>
      <c r="AA91" s="558"/>
      <c r="AB91" s="558"/>
      <c r="AC91" s="558"/>
      <c r="AD91" s="554"/>
      <c r="AE91" s="554"/>
      <c r="AF91" s="554"/>
      <c r="AG91" s="554"/>
      <c r="AH91" s="554"/>
      <c r="AI91" s="554"/>
    </row>
    <row r="92" spans="1:36" s="493" customFormat="1" ht="11.25" hidden="1" customHeight="1">
      <c r="A92" s="1285"/>
      <c r="B92" s="1285"/>
      <c r="C92" s="1285"/>
      <c r="D92" s="1285"/>
      <c r="E92" s="1285"/>
      <c r="F92" s="1285"/>
      <c r="G92" s="867"/>
      <c r="H92" s="867"/>
      <c r="I92" s="1285"/>
      <c r="J92" s="1330"/>
      <c r="K92" s="874">
        <v>1</v>
      </c>
      <c r="L92" s="569"/>
      <c r="M92" s="615"/>
      <c r="N92" s="555"/>
      <c r="O92" s="532"/>
      <c r="P92" s="532"/>
      <c r="Q92" s="553" t="str">
        <f>R91 &amp; "-" &amp; T91</f>
        <v>-</v>
      </c>
      <c r="R92" s="1291"/>
      <c r="S92" s="1293"/>
      <c r="T92" s="1291"/>
      <c r="U92" s="1293"/>
      <c r="V92" s="507"/>
      <c r="W92" s="1304"/>
      <c r="X92" s="554"/>
      <c r="Y92" s="558"/>
      <c r="Z92" s="558"/>
      <c r="AA92" s="558"/>
      <c r="AB92" s="558"/>
      <c r="AC92" s="558"/>
      <c r="AD92" s="554"/>
      <c r="AE92" s="554"/>
      <c r="AF92" s="554"/>
      <c r="AG92" s="554"/>
      <c r="AH92" s="554"/>
      <c r="AI92" s="554"/>
    </row>
    <row r="93" spans="1:36" s="492" customFormat="1" ht="15" customHeight="1">
      <c r="A93" s="1285"/>
      <c r="B93" s="1285"/>
      <c r="C93" s="1285"/>
      <c r="D93" s="1285"/>
      <c r="E93" s="1285"/>
      <c r="F93" s="1285"/>
      <c r="G93" s="867"/>
      <c r="H93" s="867"/>
      <c r="I93" s="1285"/>
      <c r="J93" s="1330"/>
      <c r="K93" s="874">
        <v>1</v>
      </c>
      <c r="L93" s="508"/>
      <c r="M93" s="526" t="s">
        <v>24</v>
      </c>
      <c r="N93" s="521"/>
      <c r="O93" s="515"/>
      <c r="P93" s="515"/>
      <c r="Q93" s="515"/>
      <c r="R93" s="542"/>
      <c r="S93" s="534"/>
      <c r="T93" s="533"/>
      <c r="U93" s="521"/>
      <c r="V93" s="530"/>
      <c r="W93" s="1305"/>
      <c r="X93" s="556"/>
      <c r="Y93" s="556"/>
      <c r="Z93" s="556"/>
      <c r="AA93" s="556"/>
      <c r="AB93" s="556"/>
      <c r="AC93" s="556"/>
      <c r="AD93" s="556"/>
      <c r="AE93" s="556"/>
      <c r="AF93" s="556"/>
      <c r="AG93" s="556"/>
      <c r="AH93" s="556"/>
      <c r="AI93" s="556"/>
    </row>
    <row r="94" spans="1:36" s="492" customFormat="1" ht="15" customHeight="1">
      <c r="A94" s="1285"/>
      <c r="B94" s="1285"/>
      <c r="C94" s="1285"/>
      <c r="D94" s="1285"/>
      <c r="E94" s="1285"/>
      <c r="F94" s="869"/>
      <c r="G94" s="869"/>
      <c r="H94" s="867"/>
      <c r="I94" s="1285"/>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85"/>
      <c r="B95" s="1285"/>
      <c r="C95" s="1285"/>
      <c r="D95" s="1285"/>
      <c r="E95" s="869"/>
      <c r="F95" s="869"/>
      <c r="G95" s="869"/>
      <c r="H95" s="867"/>
      <c r="I95" s="1285"/>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85"/>
      <c r="B96" s="1285"/>
      <c r="C96" s="1285"/>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85"/>
      <c r="B97" s="1285"/>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85"/>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85">
        <v>1</v>
      </c>
      <c r="B103" s="1026"/>
      <c r="C103" s="1026"/>
      <c r="D103" s="1026"/>
      <c r="E103" s="1027"/>
      <c r="F103" s="1028"/>
      <c r="G103" s="1026"/>
      <c r="H103" s="1026"/>
      <c r="I103" s="1007"/>
      <c r="J103" s="1012"/>
      <c r="K103" s="1012"/>
      <c r="L103" s="562" t="e">
        <f ca="1">mergeValue(A103)</f>
        <v>#NAME?</v>
      </c>
      <c r="M103" s="610" t="s">
        <v>19</v>
      </c>
      <c r="N103" s="549"/>
      <c r="O103" s="1381"/>
      <c r="P103" s="1382"/>
      <c r="Q103" s="1382"/>
      <c r="R103" s="1382"/>
      <c r="S103" s="1382"/>
      <c r="T103" s="1382"/>
      <c r="U103" s="1382"/>
      <c r="V103" s="1382"/>
      <c r="W103" s="1382"/>
      <c r="X103" s="1382"/>
      <c r="Y103" s="1382"/>
      <c r="Z103" s="1382"/>
      <c r="AA103" s="1383"/>
      <c r="AB103" s="1131" t="s">
        <v>718</v>
      </c>
      <c r="AC103" s="554"/>
      <c r="AD103" s="554"/>
      <c r="AE103" s="554"/>
      <c r="AF103" s="554"/>
      <c r="AG103" s="554"/>
      <c r="AH103" s="554"/>
      <c r="AI103" s="554"/>
      <c r="AJ103" s="554"/>
      <c r="AK103" s="554"/>
      <c r="AL103" s="554"/>
      <c r="AM103" s="554"/>
      <c r="AN103" s="554"/>
    </row>
    <row r="104" spans="1:40" s="493" customFormat="1" ht="22.5">
      <c r="A104" s="1285"/>
      <c r="B104" s="1285">
        <v>1</v>
      </c>
      <c r="C104" s="1026"/>
      <c r="D104" s="1026"/>
      <c r="E104" s="1028"/>
      <c r="F104" s="1028"/>
      <c r="G104" s="1026"/>
      <c r="H104" s="1026"/>
      <c r="I104" s="1014"/>
      <c r="J104" s="1009"/>
      <c r="K104" s="1008"/>
      <c r="L104" s="562" t="e">
        <f ca="1">mergeValue(A104) &amp;"."&amp; mergeValue(B104)</f>
        <v>#NAME?</v>
      </c>
      <c r="M104" s="516" t="s">
        <v>15</v>
      </c>
      <c r="N104" s="549"/>
      <c r="O104" s="1381"/>
      <c r="P104" s="1382"/>
      <c r="Q104" s="1382"/>
      <c r="R104" s="1382"/>
      <c r="S104" s="1382"/>
      <c r="T104" s="1382"/>
      <c r="U104" s="1382"/>
      <c r="V104" s="1382"/>
      <c r="W104" s="1382"/>
      <c r="X104" s="1382"/>
      <c r="Y104" s="1382"/>
      <c r="Z104" s="1382"/>
      <c r="AA104" s="1383"/>
      <c r="AB104" s="1131" t="s">
        <v>459</v>
      </c>
      <c r="AC104" s="554"/>
      <c r="AD104" s="554"/>
      <c r="AE104" s="554"/>
      <c r="AF104" s="554"/>
      <c r="AG104" s="554"/>
      <c r="AH104" s="554"/>
      <c r="AI104" s="554"/>
      <c r="AJ104" s="554"/>
      <c r="AK104" s="554"/>
      <c r="AL104" s="554"/>
      <c r="AM104" s="554"/>
      <c r="AN104" s="554"/>
    </row>
    <row r="105" spans="1:40" s="493" customFormat="1" ht="22.5">
      <c r="A105" s="1285"/>
      <c r="B105" s="1285"/>
      <c r="C105" s="1285">
        <v>1</v>
      </c>
      <c r="D105" s="1026"/>
      <c r="E105" s="1028"/>
      <c r="F105" s="1028"/>
      <c r="G105" s="1026"/>
      <c r="H105" s="1026"/>
      <c r="I105" s="1014"/>
      <c r="J105" s="1009"/>
      <c r="K105" s="1008"/>
      <c r="L105" s="562" t="e">
        <f ca="1">mergeValue(A105) &amp;"."&amp; mergeValue(B105)&amp;"."&amp; mergeValue(C105)</f>
        <v>#NAME?</v>
      </c>
      <c r="M105" s="517" t="s">
        <v>7</v>
      </c>
      <c r="N105" s="549"/>
      <c r="O105" s="1381"/>
      <c r="P105" s="1382"/>
      <c r="Q105" s="1382"/>
      <c r="R105" s="1382"/>
      <c r="S105" s="1382"/>
      <c r="T105" s="1382"/>
      <c r="U105" s="1382"/>
      <c r="V105" s="1382"/>
      <c r="W105" s="1382"/>
      <c r="X105" s="1382"/>
      <c r="Y105" s="1382"/>
      <c r="Z105" s="1382"/>
      <c r="AA105" s="1383"/>
      <c r="AB105" s="1131" t="s">
        <v>600</v>
      </c>
      <c r="AC105" s="554"/>
      <c r="AD105" s="554"/>
      <c r="AE105" s="554"/>
      <c r="AF105" s="554"/>
      <c r="AG105" s="554"/>
      <c r="AH105" s="554"/>
      <c r="AI105" s="554"/>
      <c r="AJ105" s="554"/>
      <c r="AK105" s="554"/>
      <c r="AL105" s="554"/>
      <c r="AM105" s="554"/>
      <c r="AN105" s="554"/>
    </row>
    <row r="106" spans="1:40" s="493" customFormat="1" ht="22.5">
      <c r="A106" s="1285"/>
      <c r="B106" s="1285"/>
      <c r="C106" s="1285"/>
      <c r="D106" s="1285">
        <v>1</v>
      </c>
      <c r="E106" s="1028"/>
      <c r="F106" s="1028"/>
      <c r="G106" s="1026"/>
      <c r="H106" s="1026"/>
      <c r="I106" s="1014"/>
      <c r="J106" s="1009"/>
      <c r="K106" s="1008"/>
      <c r="L106" s="562" t="e">
        <f ca="1">mergeValue(A106) &amp;"."&amp; mergeValue(B106)&amp;"."&amp; mergeValue(C106)&amp;"."&amp; mergeValue(D106)</f>
        <v>#NAME?</v>
      </c>
      <c r="M106" s="518" t="s">
        <v>21</v>
      </c>
      <c r="N106" s="549"/>
      <c r="O106" s="1381"/>
      <c r="P106" s="1382"/>
      <c r="Q106" s="1382"/>
      <c r="R106" s="1382"/>
      <c r="S106" s="1382"/>
      <c r="T106" s="1382"/>
      <c r="U106" s="1382"/>
      <c r="V106" s="1382"/>
      <c r="W106" s="1382"/>
      <c r="X106" s="1382"/>
      <c r="Y106" s="1382"/>
      <c r="Z106" s="1382"/>
      <c r="AA106" s="1383"/>
      <c r="AB106" s="1131" t="s">
        <v>601</v>
      </c>
      <c r="AC106" s="554"/>
      <c r="AD106" s="554"/>
      <c r="AE106" s="554"/>
      <c r="AF106" s="554"/>
      <c r="AG106" s="554"/>
      <c r="AH106" s="554"/>
      <c r="AI106" s="554"/>
      <c r="AJ106" s="554"/>
      <c r="AK106" s="554"/>
      <c r="AL106" s="554"/>
      <c r="AM106" s="554"/>
      <c r="AN106" s="554"/>
    </row>
    <row r="107" spans="1:40" s="493" customFormat="1" ht="14.25" hidden="1">
      <c r="A107" s="1285"/>
      <c r="B107" s="1285"/>
      <c r="C107" s="1285"/>
      <c r="D107" s="1285"/>
      <c r="E107" s="1285">
        <v>1</v>
      </c>
      <c r="F107" s="1028"/>
      <c r="G107" s="1026"/>
      <c r="H107" s="1026"/>
      <c r="I107" s="1013"/>
      <c r="J107" s="1009"/>
      <c r="K107" s="1008"/>
      <c r="L107" s="562"/>
      <c r="M107" s="524"/>
      <c r="N107" s="550"/>
      <c r="O107" s="1384"/>
      <c r="P107" s="1385"/>
      <c r="Q107" s="1385"/>
      <c r="R107" s="1385"/>
      <c r="S107" s="1385"/>
      <c r="T107" s="1385"/>
      <c r="U107" s="1385"/>
      <c r="V107" s="1385"/>
      <c r="W107" s="1385"/>
      <c r="X107" s="1385"/>
      <c r="Y107" s="1385"/>
      <c r="Z107" s="1385"/>
      <c r="AA107" s="1386"/>
      <c r="AB107" s="1131"/>
      <c r="AC107" s="554"/>
      <c r="AD107" s="554"/>
      <c r="AE107" s="554"/>
      <c r="AF107" s="554"/>
      <c r="AG107" s="554"/>
      <c r="AH107" s="554"/>
      <c r="AI107" s="554"/>
      <c r="AJ107" s="554"/>
      <c r="AK107" s="554"/>
      <c r="AL107" s="554"/>
      <c r="AM107" s="554"/>
      <c r="AN107" s="554"/>
    </row>
    <row r="108" spans="1:40" s="493" customFormat="1" ht="33.75">
      <c r="A108" s="1285"/>
      <c r="B108" s="1285"/>
      <c r="C108" s="1285"/>
      <c r="D108" s="1285"/>
      <c r="E108" s="1285"/>
      <c r="F108" s="1285">
        <v>1</v>
      </c>
      <c r="G108" s="1026"/>
      <c r="H108" s="1026"/>
      <c r="I108" s="1335"/>
      <c r="J108" s="1009"/>
      <c r="K108" s="1008"/>
      <c r="L108" s="562" t="e">
        <f ca="1">mergeValue(A108) &amp;"."&amp; mergeValue(B108)&amp;"."&amp; mergeValue(C108)&amp;"."&amp; mergeValue(D108)&amp;"."&amp; mergeValue(F108)</f>
        <v>#NAME?</v>
      </c>
      <c r="M108" s="525" t="s">
        <v>9</v>
      </c>
      <c r="N108" s="550"/>
      <c r="O108" s="1288"/>
      <c r="P108" s="1289"/>
      <c r="Q108" s="1289"/>
      <c r="R108" s="1289"/>
      <c r="S108" s="1289"/>
      <c r="T108" s="1289"/>
      <c r="U108" s="1289"/>
      <c r="V108" s="1289"/>
      <c r="W108" s="1289"/>
      <c r="X108" s="1289"/>
      <c r="Y108" s="1289"/>
      <c r="Z108" s="1289"/>
      <c r="AA108" s="1290"/>
      <c r="AB108" s="1131" t="s">
        <v>720</v>
      </c>
      <c r="AC108" s="554"/>
      <c r="AD108" s="558" t="e">
        <f ca="1">strCheckUnique(AE108:AE113)</f>
        <v>#NAME?</v>
      </c>
      <c r="AE108" s="554"/>
      <c r="AF108" s="558"/>
      <c r="AG108" s="554"/>
      <c r="AH108" s="554"/>
      <c r="AI108" s="554"/>
      <c r="AJ108" s="554"/>
      <c r="AK108" s="554"/>
      <c r="AL108" s="554"/>
      <c r="AM108" s="554"/>
      <c r="AN108" s="554"/>
    </row>
    <row r="109" spans="1:40" s="493" customFormat="1" ht="56.25" customHeight="1">
      <c r="A109" s="1285"/>
      <c r="B109" s="1285"/>
      <c r="C109" s="1285"/>
      <c r="D109" s="1285"/>
      <c r="E109" s="1285"/>
      <c r="F109" s="1285"/>
      <c r="G109" s="1285">
        <v>1</v>
      </c>
      <c r="H109" s="1026"/>
      <c r="I109" s="1335"/>
      <c r="J109" s="1336"/>
      <c r="K109" s="1015"/>
      <c r="L109" s="562" t="e">
        <f ca="1">mergeValue(A109) &amp;"."&amp; mergeValue(B109)&amp;"."&amp; mergeValue(C109)&amp;"."&amp; mergeValue(D109)&amp;"."&amp; mergeValue(F109)&amp;"."&amp; mergeValue(G109)</f>
        <v>#NAME?</v>
      </c>
      <c r="M109" s="1016"/>
      <c r="N109" s="615"/>
      <c r="O109" s="532"/>
      <c r="P109" s="532"/>
      <c r="Q109" s="532"/>
      <c r="R109" s="463"/>
      <c r="S109" s="1041"/>
      <c r="T109" s="463"/>
      <c r="U109" s="1041"/>
      <c r="V109" s="553" t="str">
        <f>W109 &amp; "-" &amp; Y109</f>
        <v>-</v>
      </c>
      <c r="W109" s="1291"/>
      <c r="X109" s="1293" t="s">
        <v>83</v>
      </c>
      <c r="Y109" s="1291"/>
      <c r="Z109" s="1293" t="s">
        <v>83</v>
      </c>
      <c r="AA109" s="507"/>
      <c r="AB109" s="1131" t="s">
        <v>738</v>
      </c>
      <c r="AC109" s="554" t="e">
        <f ca="1">strCheckDate(O109:AA109)</f>
        <v>#NAME?</v>
      </c>
      <c r="AD109" s="558"/>
      <c r="AE109" s="558" t="str">
        <f>IF(M109="","",M109 )</f>
        <v/>
      </c>
      <c r="AF109" s="558"/>
      <c r="AG109" s="558"/>
      <c r="AH109" s="558"/>
      <c r="AI109" s="554"/>
      <c r="AJ109" s="554"/>
      <c r="AK109" s="554"/>
      <c r="AL109" s="554"/>
      <c r="AM109" s="554"/>
      <c r="AN109" s="554"/>
    </row>
    <row r="110" spans="1:40" s="493" customFormat="1" ht="87.95" customHeight="1">
      <c r="A110" s="1285"/>
      <c r="B110" s="1285"/>
      <c r="C110" s="1285"/>
      <c r="D110" s="1285"/>
      <c r="E110" s="1285"/>
      <c r="F110" s="1285"/>
      <c r="G110" s="1285"/>
      <c r="H110" s="1026">
        <v>1</v>
      </c>
      <c r="I110" s="1335"/>
      <c r="J110" s="1336"/>
      <c r="K110" s="1015"/>
      <c r="L110" s="562" t="e">
        <f ca="1">mergeValue(A110) &amp;"."&amp; mergeValue(B110)&amp;"."&amp; mergeValue(C110)&amp;"."&amp; mergeValue(D110)&amp;"."&amp; mergeValue(F110)&amp;"."&amp; mergeValue(G110)&amp;"."&amp; mergeValue(H110)</f>
        <v>#NAME?</v>
      </c>
      <c r="M110" s="1018"/>
      <c r="N110" s="464"/>
      <c r="O110" s="532"/>
      <c r="P110" s="532"/>
      <c r="Q110" s="532"/>
      <c r="R110" s="463"/>
      <c r="S110" s="1041"/>
      <c r="T110" s="463"/>
      <c r="U110" s="1041"/>
      <c r="V110" s="553" t="str">
        <f>W110 &amp; "-" &amp; Y110</f>
        <v>-</v>
      </c>
      <c r="W110" s="1291"/>
      <c r="X110" s="1293"/>
      <c r="Y110" s="1291"/>
      <c r="Z110" s="1293"/>
      <c r="AA110" s="637"/>
      <c r="AB110" s="1303" t="s">
        <v>739</v>
      </c>
      <c r="AC110" s="554" t="e">
        <f ca="1">strCheckDate(O110:AA110)</f>
        <v>#NAME?</v>
      </c>
      <c r="AD110" s="554"/>
      <c r="AE110" s="554"/>
      <c r="AF110" s="558"/>
      <c r="AG110" s="554"/>
      <c r="AH110" s="554"/>
      <c r="AI110" s="554"/>
      <c r="AJ110" s="554"/>
      <c r="AK110" s="554"/>
      <c r="AL110" s="554"/>
      <c r="AM110" s="554"/>
      <c r="AN110" s="554"/>
    </row>
    <row r="111" spans="1:40" s="493" customFormat="1" ht="14.25" hidden="1">
      <c r="A111" s="1285"/>
      <c r="B111" s="1285"/>
      <c r="C111" s="1285"/>
      <c r="D111" s="1285"/>
      <c r="E111" s="1285"/>
      <c r="F111" s="1285"/>
      <c r="G111" s="1285"/>
      <c r="H111" s="1026"/>
      <c r="I111" s="1335"/>
      <c r="J111" s="1336"/>
      <c r="K111" s="1015"/>
      <c r="L111" s="569"/>
      <c r="M111" s="615"/>
      <c r="N111" s="615"/>
      <c r="O111" s="532"/>
      <c r="P111" s="463"/>
      <c r="Q111" s="463"/>
      <c r="R111" s="463"/>
      <c r="S111" s="463"/>
      <c r="T111" s="463"/>
      <c r="U111" s="529"/>
      <c r="V111" s="553"/>
      <c r="W111" s="1292"/>
      <c r="X111" s="1293"/>
      <c r="Y111" s="1292"/>
      <c r="Z111" s="1293"/>
      <c r="AA111" s="507"/>
      <c r="AB111" s="1304"/>
      <c r="AC111" s="554"/>
      <c r="AD111" s="554"/>
      <c r="AE111" s="554"/>
      <c r="AF111" s="558">
        <f ca="1">OFFSET(AF111,-1,0)</f>
        <v>0</v>
      </c>
      <c r="AG111" s="554"/>
      <c r="AH111" s="554"/>
      <c r="AI111" s="554"/>
      <c r="AJ111" s="554"/>
      <c r="AK111" s="554"/>
      <c r="AL111" s="554"/>
      <c r="AM111" s="554"/>
      <c r="AN111" s="554"/>
    </row>
    <row r="112" spans="1:40" s="492" customFormat="1" ht="15" customHeight="1">
      <c r="A112" s="1285"/>
      <c r="B112" s="1285"/>
      <c r="C112" s="1285"/>
      <c r="D112" s="1285"/>
      <c r="E112" s="1285"/>
      <c r="F112" s="1285"/>
      <c r="G112" s="1285"/>
      <c r="H112" s="1026"/>
      <c r="I112" s="1335"/>
      <c r="J112" s="1336"/>
      <c r="K112" s="1017"/>
      <c r="L112" s="508"/>
      <c r="M112" s="527" t="s">
        <v>40</v>
      </c>
      <c r="N112" s="521"/>
      <c r="O112" s="515"/>
      <c r="P112" s="515"/>
      <c r="Q112" s="515"/>
      <c r="R112" s="515"/>
      <c r="S112" s="515"/>
      <c r="T112" s="515"/>
      <c r="U112" s="515"/>
      <c r="V112" s="515"/>
      <c r="W112" s="533"/>
      <c r="X112" s="534"/>
      <c r="Y112" s="533"/>
      <c r="Z112" s="521"/>
      <c r="AA112" s="530"/>
      <c r="AB112" s="1305"/>
      <c r="AC112" s="556"/>
      <c r="AD112" s="556"/>
      <c r="AE112" s="556"/>
      <c r="AF112" s="556"/>
      <c r="AG112" s="556"/>
      <c r="AH112" s="556"/>
      <c r="AI112" s="556"/>
      <c r="AJ112" s="556"/>
      <c r="AK112" s="556"/>
      <c r="AL112" s="556"/>
      <c r="AM112" s="556"/>
      <c r="AN112" s="556"/>
    </row>
    <row r="113" spans="1:41" s="492" customFormat="1" ht="15" customHeight="1">
      <c r="A113" s="1285"/>
      <c r="B113" s="1285"/>
      <c r="C113" s="1285"/>
      <c r="D113" s="1285"/>
      <c r="E113" s="1285"/>
      <c r="F113" s="1285"/>
      <c r="G113" s="1026"/>
      <c r="H113" s="1026"/>
      <c r="I113" s="1335"/>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1" s="492" customFormat="1" ht="15" customHeight="1">
      <c r="A114" s="1285"/>
      <c r="B114" s="1285"/>
      <c r="C114" s="1285"/>
      <c r="D114" s="1285"/>
      <c r="E114" s="1285"/>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1" s="492" customFormat="1" ht="14.25" hidden="1">
      <c r="A115" s="1285"/>
      <c r="B115" s="1285"/>
      <c r="C115" s="1285"/>
      <c r="D115" s="1285"/>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1" s="492" customFormat="1" ht="15" customHeight="1">
      <c r="A116" s="1285"/>
      <c r="B116" s="1285"/>
      <c r="C116" s="1285"/>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1" s="492" customFormat="1" ht="15" customHeight="1">
      <c r="A117" s="1285"/>
      <c r="B117" s="1285"/>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1" s="492" customFormat="1" ht="15" customHeight="1">
      <c r="A118" s="1285"/>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1"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1" s="651" customFormat="1" ht="102.75" customHeight="1">
      <c r="A120" s="876"/>
      <c r="B120" s="876"/>
      <c r="C120" s="876"/>
      <c r="D120" s="876"/>
      <c r="E120" s="876"/>
      <c r="F120" s="876"/>
      <c r="G120" s="880"/>
      <c r="H120" s="881">
        <v>1</v>
      </c>
      <c r="I120" s="879"/>
      <c r="J120" s="877"/>
      <c r="K120" s="878"/>
      <c r="L120" s="688" t="e">
        <f ca="1">mergeValue(A120) &amp;"."&amp; mergeValue(B120)&amp;"."&amp; mergeValue(C120)&amp;"."&amp; mergeValue(D120)&amp;"."&amp; mergeValue(F120)&amp;"."&amp; mergeValue(G120)&amp;"."&amp; mergeValue(H120)</f>
        <v>#NAME?</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e">
        <f ca="1">strCheckDate(O120:AA120)</f>
        <v>#NAME?</v>
      </c>
      <c r="AD120" s="683"/>
      <c r="AE120" s="683"/>
      <c r="AF120" s="686"/>
      <c r="AG120" s="683"/>
      <c r="AH120" s="683"/>
      <c r="AI120" s="683"/>
      <c r="AJ120" s="683"/>
      <c r="AK120" s="683"/>
      <c r="AL120" s="683"/>
      <c r="AM120" s="683"/>
      <c r="AN120" s="683"/>
    </row>
    <row r="123" spans="1:41" s="34" customFormat="1" ht="17.100000000000001" customHeight="1">
      <c r="G123" s="34" t="s">
        <v>12</v>
      </c>
      <c r="I123" s="34" t="s">
        <v>68</v>
      </c>
      <c r="U123" s="151"/>
    </row>
    <row r="124" spans="1:41" ht="17.100000000000001" customHeight="1">
      <c r="T124" s="116"/>
      <c r="U124" s="40"/>
    </row>
    <row r="125" spans="1:41" s="493" customFormat="1" ht="22.5">
      <c r="A125" s="1285">
        <v>1</v>
      </c>
      <c r="B125" s="888"/>
      <c r="C125" s="888"/>
      <c r="D125" s="888"/>
      <c r="E125" s="889"/>
      <c r="F125" s="890"/>
      <c r="G125" s="890"/>
      <c r="H125" s="890"/>
      <c r="I125" s="891"/>
      <c r="J125" s="886"/>
      <c r="K125" s="893"/>
      <c r="L125" s="562" t="e">
        <f ca="1">mergeValue(A125)</f>
        <v>#NAME?</v>
      </c>
      <c r="M125" s="610" t="s">
        <v>19</v>
      </c>
      <c r="N125" s="549"/>
      <c r="O125" s="1381"/>
      <c r="P125" s="1382"/>
      <c r="Q125" s="1382"/>
      <c r="R125" s="1382"/>
      <c r="S125" s="1382"/>
      <c r="T125" s="1382"/>
      <c r="U125" s="1382"/>
      <c r="V125" s="1382"/>
      <c r="W125" s="1382"/>
      <c r="X125" s="1382"/>
      <c r="Y125" s="1382"/>
      <c r="Z125" s="1382"/>
      <c r="AA125" s="1382"/>
      <c r="AB125" s="1382"/>
      <c r="AC125" s="1383"/>
      <c r="AD125" s="1131" t="s">
        <v>718</v>
      </c>
      <c r="AE125" s="554"/>
      <c r="AF125" s="554"/>
      <c r="AG125" s="554"/>
      <c r="AH125" s="554"/>
      <c r="AI125" s="554"/>
      <c r="AJ125" s="554"/>
      <c r="AK125" s="554"/>
      <c r="AL125" s="554"/>
      <c r="AM125" s="554"/>
      <c r="AN125" s="554"/>
      <c r="AO125" s="554"/>
    </row>
    <row r="126" spans="1:41" s="493" customFormat="1" ht="22.5">
      <c r="A126" s="1285"/>
      <c r="B126" s="1285">
        <v>1</v>
      </c>
      <c r="C126" s="888"/>
      <c r="D126" s="888"/>
      <c r="E126" s="890"/>
      <c r="F126" s="890"/>
      <c r="G126" s="890"/>
      <c r="H126" s="890"/>
      <c r="I126" s="885"/>
      <c r="J126" s="884"/>
      <c r="K126" s="887"/>
      <c r="L126" s="562" t="e">
        <f ca="1">mergeValue(A126) &amp;"."&amp; mergeValue(B126)</f>
        <v>#NAME?</v>
      </c>
      <c r="M126" s="516" t="s">
        <v>15</v>
      </c>
      <c r="N126" s="549"/>
      <c r="O126" s="1381"/>
      <c r="P126" s="1382"/>
      <c r="Q126" s="1382"/>
      <c r="R126" s="1382"/>
      <c r="S126" s="1382"/>
      <c r="T126" s="1382"/>
      <c r="U126" s="1382"/>
      <c r="V126" s="1382"/>
      <c r="W126" s="1382"/>
      <c r="X126" s="1382"/>
      <c r="Y126" s="1382"/>
      <c r="Z126" s="1382"/>
      <c r="AA126" s="1382"/>
      <c r="AB126" s="1382"/>
      <c r="AC126" s="1383"/>
      <c r="AD126" s="1131" t="s">
        <v>459</v>
      </c>
      <c r="AE126" s="554"/>
      <c r="AF126" s="554"/>
      <c r="AG126" s="554"/>
      <c r="AH126" s="554"/>
      <c r="AI126" s="554"/>
      <c r="AJ126" s="554"/>
      <c r="AK126" s="554"/>
      <c r="AL126" s="554"/>
      <c r="AM126" s="554"/>
      <c r="AN126" s="554"/>
      <c r="AO126" s="554"/>
    </row>
    <row r="127" spans="1:41" s="493" customFormat="1" ht="22.5">
      <c r="A127" s="1285"/>
      <c r="B127" s="1285"/>
      <c r="C127" s="1285">
        <v>1</v>
      </c>
      <c r="D127" s="888"/>
      <c r="E127" s="890"/>
      <c r="F127" s="890"/>
      <c r="G127" s="890"/>
      <c r="H127" s="890"/>
      <c r="I127" s="892"/>
      <c r="J127" s="884"/>
      <c r="K127" s="887"/>
      <c r="L127" s="562" t="e">
        <f ca="1">mergeValue(A127) &amp;"."&amp; mergeValue(B127)&amp;"."&amp; mergeValue(C127)</f>
        <v>#NAME?</v>
      </c>
      <c r="M127" s="517" t="s">
        <v>7</v>
      </c>
      <c r="N127" s="549"/>
      <c r="O127" s="1381"/>
      <c r="P127" s="1382"/>
      <c r="Q127" s="1382"/>
      <c r="R127" s="1382"/>
      <c r="S127" s="1382"/>
      <c r="T127" s="1382"/>
      <c r="U127" s="1382"/>
      <c r="V127" s="1382"/>
      <c r="W127" s="1382"/>
      <c r="X127" s="1382"/>
      <c r="Y127" s="1382"/>
      <c r="Z127" s="1382"/>
      <c r="AA127" s="1382"/>
      <c r="AB127" s="1382"/>
      <c r="AC127" s="1383"/>
      <c r="AD127" s="1131" t="s">
        <v>600</v>
      </c>
      <c r="AE127" s="554"/>
      <c r="AF127" s="554"/>
      <c r="AG127" s="554"/>
      <c r="AH127" s="554"/>
      <c r="AI127" s="554"/>
      <c r="AJ127" s="554"/>
      <c r="AK127" s="554"/>
      <c r="AL127" s="554"/>
      <c r="AM127" s="554"/>
      <c r="AN127" s="554"/>
      <c r="AO127" s="554"/>
    </row>
    <row r="128" spans="1:41" s="493" customFormat="1" ht="22.5">
      <c r="A128" s="1285"/>
      <c r="B128" s="1285"/>
      <c r="C128" s="1285"/>
      <c r="D128" s="1285">
        <v>1</v>
      </c>
      <c r="E128" s="890"/>
      <c r="F128" s="890"/>
      <c r="G128" s="890"/>
      <c r="H128" s="890"/>
      <c r="I128" s="892"/>
      <c r="J128" s="884"/>
      <c r="K128" s="887"/>
      <c r="L128" s="562" t="e">
        <f ca="1">mergeValue(A128) &amp;"."&amp; mergeValue(B128)&amp;"."&amp; mergeValue(C128)&amp;"."&amp; mergeValue(D128)</f>
        <v>#NAME?</v>
      </c>
      <c r="M128" s="518" t="s">
        <v>21</v>
      </c>
      <c r="N128" s="549"/>
      <c r="O128" s="1381"/>
      <c r="P128" s="1382"/>
      <c r="Q128" s="1382"/>
      <c r="R128" s="1382"/>
      <c r="S128" s="1382"/>
      <c r="T128" s="1382"/>
      <c r="U128" s="1382"/>
      <c r="V128" s="1382"/>
      <c r="W128" s="1382"/>
      <c r="X128" s="1382"/>
      <c r="Y128" s="1382"/>
      <c r="Z128" s="1382"/>
      <c r="AA128" s="1382"/>
      <c r="AB128" s="1382"/>
      <c r="AC128" s="1383"/>
      <c r="AD128" s="1131" t="s">
        <v>601</v>
      </c>
      <c r="AE128" s="554"/>
      <c r="AF128" s="554"/>
      <c r="AG128" s="554"/>
      <c r="AH128" s="554"/>
      <c r="AI128" s="554"/>
      <c r="AJ128" s="554"/>
      <c r="AK128" s="554"/>
      <c r="AL128" s="554"/>
      <c r="AM128" s="554"/>
      <c r="AN128" s="554"/>
      <c r="AO128" s="554"/>
    </row>
    <row r="129" spans="1:41" s="493" customFormat="1" ht="11.25" hidden="1" customHeight="1">
      <c r="A129" s="1285"/>
      <c r="B129" s="1285"/>
      <c r="C129" s="1285"/>
      <c r="D129" s="1285"/>
      <c r="E129" s="1285">
        <v>1</v>
      </c>
      <c r="F129" s="890"/>
      <c r="G129" s="890"/>
      <c r="H129" s="888">
        <v>1</v>
      </c>
      <c r="I129" s="1285">
        <v>1</v>
      </c>
      <c r="J129" s="890"/>
      <c r="K129" s="895"/>
      <c r="L129" s="562"/>
      <c r="M129" s="524"/>
      <c r="N129" s="550"/>
      <c r="O129" s="1384"/>
      <c r="P129" s="1385"/>
      <c r="Q129" s="1385"/>
      <c r="R129" s="1385"/>
      <c r="S129" s="1385"/>
      <c r="T129" s="1385"/>
      <c r="U129" s="1385"/>
      <c r="V129" s="1385"/>
      <c r="W129" s="1385"/>
      <c r="X129" s="1385"/>
      <c r="Y129" s="1385"/>
      <c r="Z129" s="1385"/>
      <c r="AA129" s="1385"/>
      <c r="AB129" s="1385"/>
      <c r="AC129" s="1386"/>
      <c r="AD129" s="1092"/>
      <c r="AE129" s="554"/>
      <c r="AF129" s="554"/>
      <c r="AG129" s="554"/>
      <c r="AH129" s="554"/>
      <c r="AI129" s="554"/>
      <c r="AJ129" s="554"/>
      <c r="AK129" s="554"/>
      <c r="AL129" s="554"/>
      <c r="AM129" s="554"/>
      <c r="AN129" s="554"/>
      <c r="AO129" s="554"/>
    </row>
    <row r="130" spans="1:41" s="493" customFormat="1" ht="33.75">
      <c r="A130" s="1285"/>
      <c r="B130" s="1285"/>
      <c r="C130" s="1285"/>
      <c r="D130" s="1285"/>
      <c r="E130" s="1285"/>
      <c r="F130" s="1285">
        <v>1</v>
      </c>
      <c r="G130" s="888"/>
      <c r="H130" s="888"/>
      <c r="I130" s="1285"/>
      <c r="J130" s="1285">
        <v>1</v>
      </c>
      <c r="K130" s="896"/>
      <c r="L130" s="562" t="e">
        <f ca="1">mergeValue(A130) &amp;"."&amp; mergeValue(B130)&amp;"."&amp; mergeValue(C130)&amp;"."&amp; mergeValue(D130)&amp;"."&amp;  mergeValue(F130)</f>
        <v>#NAME?</v>
      </c>
      <c r="M130" s="525" t="s">
        <v>9</v>
      </c>
      <c r="N130" s="550"/>
      <c r="O130" s="1288"/>
      <c r="P130" s="1289"/>
      <c r="Q130" s="1289"/>
      <c r="R130" s="1289"/>
      <c r="S130" s="1289"/>
      <c r="T130" s="1289"/>
      <c r="U130" s="1289"/>
      <c r="V130" s="1289"/>
      <c r="W130" s="1289"/>
      <c r="X130" s="1289"/>
      <c r="Y130" s="1289"/>
      <c r="Z130" s="1289"/>
      <c r="AA130" s="1289"/>
      <c r="AB130" s="1289"/>
      <c r="AC130" s="1290"/>
      <c r="AD130" s="1131" t="s">
        <v>720</v>
      </c>
      <c r="AE130" s="554"/>
      <c r="AF130" s="558" t="e">
        <f ca="1">strCheckUnique(AG130:AG133)</f>
        <v>#NAME?</v>
      </c>
      <c r="AG130" s="554"/>
      <c r="AH130" s="558"/>
      <c r="AI130" s="554"/>
      <c r="AJ130" s="554"/>
      <c r="AK130" s="554"/>
      <c r="AL130" s="554"/>
      <c r="AM130" s="554"/>
      <c r="AN130" s="554"/>
      <c r="AO130" s="554"/>
    </row>
    <row r="131" spans="1:41" s="493" customFormat="1" ht="99" customHeight="1">
      <c r="A131" s="1285"/>
      <c r="B131" s="1285"/>
      <c r="C131" s="1285"/>
      <c r="D131" s="1285"/>
      <c r="E131" s="1285"/>
      <c r="F131" s="1285"/>
      <c r="G131" s="888">
        <v>1</v>
      </c>
      <c r="H131" s="888"/>
      <c r="I131" s="1285"/>
      <c r="J131" s="1285"/>
      <c r="K131" s="896">
        <v>1</v>
      </c>
      <c r="L131" s="562" t="e">
        <f ca="1">mergeValue(A131) &amp;"."&amp; mergeValue(B131)&amp;"."&amp; mergeValue(C131)&amp;"."&amp; mergeValue(D131)&amp;"."&amp; mergeValue(F131)&amp;"."&amp; mergeValue(G131)</f>
        <v>#NAME?</v>
      </c>
      <c r="M131" s="1016"/>
      <c r="N131" s="555"/>
      <c r="O131" s="649"/>
      <c r="P131" s="532"/>
      <c r="Q131" s="1040"/>
      <c r="R131" s="1291"/>
      <c r="S131" s="1293" t="s">
        <v>83</v>
      </c>
      <c r="T131" s="1291"/>
      <c r="U131" s="1293" t="s">
        <v>83</v>
      </c>
      <c r="V131" s="649"/>
      <c r="W131" s="726"/>
      <c r="X131" s="1040"/>
      <c r="Y131" s="1291"/>
      <c r="Z131" s="1293" t="s">
        <v>83</v>
      </c>
      <c r="AA131" s="1291"/>
      <c r="AB131" s="1293" t="s">
        <v>84</v>
      </c>
      <c r="AC131" s="547"/>
      <c r="AD131" s="1303" t="s">
        <v>733</v>
      </c>
      <c r="AE131" s="554" t="e">
        <f ca="1">strCheckDate(O132:AC132)</f>
        <v>#NAME?</v>
      </c>
      <c r="AF131" s="558"/>
      <c r="AG131" s="558" t="str">
        <f>IF(M131="","",M131 )</f>
        <v/>
      </c>
      <c r="AH131" s="558"/>
      <c r="AI131" s="558"/>
      <c r="AJ131" s="558"/>
      <c r="AK131" s="554"/>
      <c r="AL131" s="554"/>
      <c r="AM131" s="554"/>
      <c r="AN131" s="554"/>
      <c r="AO131" s="554"/>
    </row>
    <row r="132" spans="1:41" s="493" customFormat="1" ht="0.2" customHeight="1">
      <c r="A132" s="1285"/>
      <c r="B132" s="1285"/>
      <c r="C132" s="1285"/>
      <c r="D132" s="1285"/>
      <c r="E132" s="1285"/>
      <c r="F132" s="1285"/>
      <c r="G132" s="888"/>
      <c r="H132" s="888"/>
      <c r="I132" s="1285"/>
      <c r="J132" s="1285"/>
      <c r="K132" s="896"/>
      <c r="L132" s="569"/>
      <c r="M132" s="615"/>
      <c r="N132" s="555"/>
      <c r="O132" s="532"/>
      <c r="P132" s="532"/>
      <c r="Q132" s="553" t="str">
        <f>R131 &amp; "-" &amp; T131</f>
        <v>-</v>
      </c>
      <c r="R132" s="1292"/>
      <c r="S132" s="1293"/>
      <c r="T132" s="1292"/>
      <c r="U132" s="1293"/>
      <c r="V132" s="726"/>
      <c r="W132" s="726"/>
      <c r="X132" s="732" t="str">
        <f>Y131 &amp; "-" &amp; AA131</f>
        <v>-</v>
      </c>
      <c r="Y132" s="1292"/>
      <c r="Z132" s="1293"/>
      <c r="AA132" s="1292"/>
      <c r="AB132" s="1293"/>
      <c r="AC132" s="547"/>
      <c r="AD132" s="1304"/>
      <c r="AE132" s="554"/>
      <c r="AF132" s="554"/>
      <c r="AG132" s="554"/>
      <c r="AH132" s="554"/>
      <c r="AI132" s="554"/>
      <c r="AJ132" s="554"/>
      <c r="AK132" s="554"/>
      <c r="AL132" s="554"/>
      <c r="AM132" s="554"/>
      <c r="AN132" s="554"/>
      <c r="AO132" s="554"/>
    </row>
    <row r="133" spans="1:41" s="492" customFormat="1" ht="15" customHeight="1">
      <c r="A133" s="1285"/>
      <c r="B133" s="1285"/>
      <c r="C133" s="1285"/>
      <c r="D133" s="1285"/>
      <c r="E133" s="1285"/>
      <c r="F133" s="1285"/>
      <c r="G133" s="890"/>
      <c r="H133" s="888"/>
      <c r="I133" s="1285"/>
      <c r="J133" s="1285"/>
      <c r="K133" s="895"/>
      <c r="L133" s="508"/>
      <c r="M133" s="526" t="s">
        <v>24</v>
      </c>
      <c r="N133" s="521"/>
      <c r="O133" s="515"/>
      <c r="P133" s="515"/>
      <c r="Q133" s="515"/>
      <c r="R133" s="542"/>
      <c r="S133" s="534"/>
      <c r="T133" s="533"/>
      <c r="U133" s="521"/>
      <c r="V133" s="720"/>
      <c r="W133" s="720"/>
      <c r="X133" s="720"/>
      <c r="Y133" s="729"/>
      <c r="Z133" s="954"/>
      <c r="AA133" s="953"/>
      <c r="AB133" s="949"/>
      <c r="AC133" s="530"/>
      <c r="AD133" s="1305"/>
      <c r="AE133" s="556"/>
      <c r="AF133" s="556"/>
      <c r="AG133" s="556"/>
      <c r="AH133" s="556"/>
      <c r="AI133" s="556"/>
      <c r="AJ133" s="556"/>
      <c r="AK133" s="556"/>
      <c r="AL133" s="556"/>
      <c r="AM133" s="556"/>
      <c r="AN133" s="556"/>
      <c r="AO133" s="556"/>
    </row>
    <row r="134" spans="1:41" s="492" customFormat="1" ht="15" customHeight="1">
      <c r="A134" s="1285"/>
      <c r="B134" s="1285"/>
      <c r="C134" s="1285"/>
      <c r="D134" s="1285"/>
      <c r="E134" s="1285"/>
      <c r="F134" s="890"/>
      <c r="G134" s="890"/>
      <c r="H134" s="888"/>
      <c r="I134" s="1285"/>
      <c r="J134" s="890"/>
      <c r="K134" s="895"/>
      <c r="L134" s="508"/>
      <c r="M134" s="521" t="s">
        <v>10</v>
      </c>
      <c r="N134" s="520"/>
      <c r="O134" s="515"/>
      <c r="P134" s="515"/>
      <c r="Q134" s="515"/>
      <c r="R134" s="542"/>
      <c r="S134" s="534"/>
      <c r="T134" s="533"/>
      <c r="U134" s="520"/>
      <c r="V134" s="720"/>
      <c r="W134" s="720"/>
      <c r="X134" s="720"/>
      <c r="Y134" s="729"/>
      <c r="Z134" s="954"/>
      <c r="AA134" s="953"/>
      <c r="AB134" s="1089"/>
      <c r="AC134" s="534"/>
      <c r="AD134" s="530"/>
      <c r="AE134" s="556"/>
      <c r="AF134" s="556"/>
      <c r="AG134" s="556"/>
      <c r="AH134" s="556"/>
      <c r="AI134" s="556"/>
      <c r="AJ134" s="556"/>
      <c r="AK134" s="556"/>
      <c r="AL134" s="556"/>
      <c r="AM134" s="556"/>
      <c r="AN134" s="556"/>
      <c r="AO134" s="556"/>
    </row>
    <row r="135" spans="1:41" s="492" customFormat="1" ht="0.2" customHeight="1">
      <c r="A135" s="1285"/>
      <c r="B135" s="1285"/>
      <c r="C135" s="1285"/>
      <c r="D135" s="1285"/>
      <c r="E135" s="894"/>
      <c r="F135" s="890"/>
      <c r="G135" s="890"/>
      <c r="H135" s="890"/>
      <c r="I135" s="886"/>
      <c r="J135" s="883"/>
      <c r="K135" s="893"/>
      <c r="L135" s="508"/>
      <c r="M135" s="521"/>
      <c r="N135" s="519"/>
      <c r="O135" s="515"/>
      <c r="P135" s="515"/>
      <c r="Q135" s="515"/>
      <c r="R135" s="542"/>
      <c r="S135" s="534"/>
      <c r="T135" s="533"/>
      <c r="U135" s="519"/>
      <c r="V135" s="720"/>
      <c r="W135" s="720"/>
      <c r="X135" s="720"/>
      <c r="Y135" s="729"/>
      <c r="Z135" s="954"/>
      <c r="AA135" s="953"/>
      <c r="AB135" s="1088"/>
      <c r="AC135" s="534"/>
      <c r="AD135" s="530"/>
      <c r="AE135" s="556"/>
      <c r="AF135" s="556"/>
      <c r="AG135" s="556"/>
      <c r="AH135" s="556"/>
      <c r="AI135" s="556"/>
      <c r="AJ135" s="556"/>
      <c r="AK135" s="556"/>
      <c r="AL135" s="556"/>
      <c r="AM135" s="556"/>
      <c r="AN135" s="556"/>
      <c r="AO135" s="556"/>
    </row>
    <row r="136" spans="1:41" s="492" customFormat="1" ht="15" customHeight="1">
      <c r="A136" s="1285"/>
      <c r="B136" s="1285"/>
      <c r="C136" s="1285"/>
      <c r="D136" s="894"/>
      <c r="E136" s="894"/>
      <c r="F136" s="890"/>
      <c r="G136" s="890"/>
      <c r="H136" s="890"/>
      <c r="I136" s="886"/>
      <c r="J136" s="883"/>
      <c r="K136" s="893"/>
      <c r="L136" s="508"/>
      <c r="M136" s="520" t="s">
        <v>16</v>
      </c>
      <c r="N136" s="519"/>
      <c r="O136" s="515"/>
      <c r="P136" s="515"/>
      <c r="Q136" s="515"/>
      <c r="R136" s="542"/>
      <c r="S136" s="534"/>
      <c r="T136" s="533"/>
      <c r="U136" s="519"/>
      <c r="V136" s="720"/>
      <c r="W136" s="720"/>
      <c r="X136" s="720"/>
      <c r="Y136" s="729"/>
      <c r="Z136" s="954"/>
      <c r="AA136" s="953"/>
      <c r="AB136" s="1088"/>
      <c r="AC136" s="534"/>
      <c r="AD136" s="530"/>
      <c r="AE136" s="556"/>
      <c r="AF136" s="556"/>
      <c r="AG136" s="556"/>
      <c r="AH136" s="556"/>
      <c r="AI136" s="556"/>
      <c r="AJ136" s="556"/>
      <c r="AK136" s="556"/>
      <c r="AL136" s="556"/>
      <c r="AM136" s="556"/>
      <c r="AN136" s="556"/>
      <c r="AO136" s="556"/>
    </row>
    <row r="137" spans="1:41" s="492" customFormat="1" ht="15" customHeight="1">
      <c r="A137" s="1285"/>
      <c r="B137" s="1285"/>
      <c r="C137" s="894"/>
      <c r="D137" s="894"/>
      <c r="E137" s="894"/>
      <c r="F137" s="894"/>
      <c r="G137" s="899"/>
      <c r="H137" s="886"/>
      <c r="I137" s="897"/>
      <c r="J137" s="883"/>
      <c r="K137" s="898"/>
      <c r="L137" s="508"/>
      <c r="M137" s="519" t="s">
        <v>17</v>
      </c>
      <c r="N137" s="519"/>
      <c r="O137" s="515"/>
      <c r="P137" s="515"/>
      <c r="Q137" s="515"/>
      <c r="R137" s="542"/>
      <c r="S137" s="534"/>
      <c r="T137" s="533"/>
      <c r="U137" s="519"/>
      <c r="V137" s="720"/>
      <c r="W137" s="720"/>
      <c r="X137" s="720"/>
      <c r="Y137" s="729"/>
      <c r="Z137" s="954"/>
      <c r="AA137" s="953"/>
      <c r="AB137" s="1088"/>
      <c r="AC137" s="534"/>
      <c r="AD137" s="530"/>
      <c r="AE137" s="556"/>
      <c r="AF137" s="556"/>
      <c r="AG137" s="556"/>
      <c r="AH137" s="556"/>
      <c r="AI137" s="556"/>
      <c r="AJ137" s="556"/>
      <c r="AK137" s="556"/>
      <c r="AL137" s="556"/>
      <c r="AM137" s="556"/>
      <c r="AN137" s="556"/>
      <c r="AO137" s="556"/>
    </row>
    <row r="138" spans="1:41" s="492" customFormat="1" ht="15" customHeight="1">
      <c r="A138" s="1285"/>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720"/>
      <c r="W138" s="720"/>
      <c r="X138" s="720"/>
      <c r="Y138" s="729"/>
      <c r="Z138" s="954"/>
      <c r="AA138" s="953"/>
      <c r="AB138" s="1088"/>
      <c r="AC138" s="534"/>
      <c r="AD138" s="530"/>
      <c r="AE138" s="556"/>
      <c r="AF138" s="556"/>
      <c r="AG138" s="556"/>
      <c r="AH138" s="556"/>
      <c r="AI138" s="556"/>
      <c r="AJ138" s="556"/>
      <c r="AK138" s="556"/>
      <c r="AL138" s="556"/>
      <c r="AM138" s="556"/>
      <c r="AN138" s="556"/>
      <c r="AO138" s="556"/>
    </row>
    <row r="139" spans="1:41"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41" ht="17.100000000000001" customHeight="1">
      <c r="X140" s="196"/>
      <c r="Y140" s="196"/>
      <c r="Z140" s="196"/>
      <c r="AA140" s="196"/>
      <c r="AB140" s="196"/>
      <c r="AC140" s="196"/>
      <c r="AD140" s="196"/>
      <c r="AE140" s="196"/>
      <c r="AF140" s="196"/>
      <c r="AG140" s="196"/>
      <c r="AH140" s="196"/>
    </row>
    <row r="141" spans="1:41"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41" ht="17.100000000000001" customHeight="1">
      <c r="T142" s="116"/>
      <c r="U142" s="40"/>
      <c r="X142" s="196"/>
      <c r="Y142" s="196"/>
      <c r="Z142" s="196"/>
      <c r="AA142" s="196"/>
      <c r="AB142" s="196"/>
      <c r="AC142" s="196"/>
      <c r="AD142" s="196"/>
      <c r="AE142" s="196"/>
      <c r="AF142" s="196"/>
      <c r="AG142" s="196"/>
      <c r="AH142" s="196"/>
    </row>
    <row r="143" spans="1:41" s="493" customFormat="1" ht="22.5">
      <c r="A143" s="1285">
        <v>1</v>
      </c>
      <c r="B143" s="906"/>
      <c r="C143" s="906"/>
      <c r="D143" s="906"/>
      <c r="E143" s="907"/>
      <c r="F143" s="908"/>
      <c r="G143" s="908"/>
      <c r="H143" s="908"/>
      <c r="I143" s="909"/>
      <c r="J143" s="904"/>
      <c r="K143" s="911"/>
      <c r="L143" s="562" t="e">
        <f ca="1">mergeValue(A143)</f>
        <v>#NAME?</v>
      </c>
      <c r="M143" s="610" t="s">
        <v>19</v>
      </c>
      <c r="N143" s="549"/>
      <c r="O143" s="1381"/>
      <c r="P143" s="1382"/>
      <c r="Q143" s="1382"/>
      <c r="R143" s="1382"/>
      <c r="S143" s="1382"/>
      <c r="T143" s="1382"/>
      <c r="U143" s="1382"/>
      <c r="V143" s="1382"/>
      <c r="W143" s="1382"/>
      <c r="X143" s="1382"/>
      <c r="Y143" s="1382"/>
      <c r="Z143" s="1382"/>
      <c r="AA143" s="1382"/>
      <c r="AB143" s="1382"/>
      <c r="AC143" s="1383"/>
      <c r="AD143" s="1131" t="s">
        <v>718</v>
      </c>
      <c r="AE143" s="554"/>
      <c r="AF143" s="554"/>
      <c r="AG143" s="554"/>
      <c r="AH143" s="554"/>
      <c r="AI143" s="554"/>
      <c r="AJ143" s="554"/>
      <c r="AK143" s="554"/>
      <c r="AL143" s="554"/>
      <c r="AM143" s="554"/>
      <c r="AN143" s="554"/>
      <c r="AO143" s="554"/>
    </row>
    <row r="144" spans="1:41" s="493" customFormat="1" ht="22.5">
      <c r="A144" s="1285"/>
      <c r="B144" s="1285">
        <v>1</v>
      </c>
      <c r="C144" s="906"/>
      <c r="D144" s="906"/>
      <c r="E144" s="908"/>
      <c r="F144" s="908"/>
      <c r="G144" s="908"/>
      <c r="H144" s="908"/>
      <c r="I144" s="903"/>
      <c r="J144" s="902"/>
      <c r="K144" s="905"/>
      <c r="L144" s="562" t="e">
        <f ca="1">mergeValue(A144) &amp;"."&amp; mergeValue(B144)</f>
        <v>#NAME?</v>
      </c>
      <c r="M144" s="516" t="s">
        <v>15</v>
      </c>
      <c r="N144" s="549"/>
      <c r="O144" s="1381"/>
      <c r="P144" s="1382"/>
      <c r="Q144" s="1382"/>
      <c r="R144" s="1382"/>
      <c r="S144" s="1382"/>
      <c r="T144" s="1382"/>
      <c r="U144" s="1382"/>
      <c r="V144" s="1382"/>
      <c r="W144" s="1382"/>
      <c r="X144" s="1382"/>
      <c r="Y144" s="1382"/>
      <c r="Z144" s="1382"/>
      <c r="AA144" s="1382"/>
      <c r="AB144" s="1382"/>
      <c r="AC144" s="1383"/>
      <c r="AD144" s="1131" t="s">
        <v>459</v>
      </c>
      <c r="AE144" s="554"/>
      <c r="AF144" s="554"/>
      <c r="AG144" s="554"/>
      <c r="AH144" s="554"/>
      <c r="AI144" s="554"/>
      <c r="AJ144" s="554"/>
      <c r="AK144" s="554"/>
      <c r="AL144" s="554"/>
      <c r="AM144" s="554"/>
      <c r="AN144" s="554"/>
      <c r="AO144" s="554"/>
    </row>
    <row r="145" spans="1:42" s="493" customFormat="1" ht="22.5">
      <c r="A145" s="1285"/>
      <c r="B145" s="1285"/>
      <c r="C145" s="1285">
        <v>1</v>
      </c>
      <c r="D145" s="906"/>
      <c r="E145" s="908"/>
      <c r="F145" s="908"/>
      <c r="G145" s="908"/>
      <c r="H145" s="908"/>
      <c r="I145" s="910"/>
      <c r="J145" s="902"/>
      <c r="K145" s="905"/>
      <c r="L145" s="562" t="e">
        <f ca="1">mergeValue(A145) &amp;"."&amp; mergeValue(B145)&amp;"."&amp; mergeValue(C145)</f>
        <v>#NAME?</v>
      </c>
      <c r="M145" s="517" t="s">
        <v>7</v>
      </c>
      <c r="N145" s="549"/>
      <c r="O145" s="1381"/>
      <c r="P145" s="1382"/>
      <c r="Q145" s="1382"/>
      <c r="R145" s="1382"/>
      <c r="S145" s="1382"/>
      <c r="T145" s="1382"/>
      <c r="U145" s="1382"/>
      <c r="V145" s="1382"/>
      <c r="W145" s="1382"/>
      <c r="X145" s="1382"/>
      <c r="Y145" s="1382"/>
      <c r="Z145" s="1382"/>
      <c r="AA145" s="1382"/>
      <c r="AB145" s="1382"/>
      <c r="AC145" s="1383"/>
      <c r="AD145" s="1131" t="s">
        <v>600</v>
      </c>
      <c r="AE145" s="554"/>
      <c r="AF145" s="554"/>
      <c r="AG145" s="554"/>
      <c r="AH145" s="554"/>
      <c r="AI145" s="554"/>
      <c r="AJ145" s="554"/>
      <c r="AK145" s="554"/>
      <c r="AL145" s="554"/>
      <c r="AM145" s="554"/>
      <c r="AN145" s="554"/>
      <c r="AO145" s="554"/>
    </row>
    <row r="146" spans="1:42" s="493" customFormat="1" ht="22.5">
      <c r="A146" s="1285"/>
      <c r="B146" s="1285"/>
      <c r="C146" s="1285"/>
      <c r="D146" s="1285">
        <v>1</v>
      </c>
      <c r="E146" s="908"/>
      <c r="F146" s="908"/>
      <c r="G146" s="908"/>
      <c r="H146" s="908"/>
      <c r="I146" s="910"/>
      <c r="J146" s="902"/>
      <c r="K146" s="905"/>
      <c r="L146" s="562" t="e">
        <f ca="1">mergeValue(A146) &amp;"."&amp; mergeValue(B146)&amp;"."&amp; mergeValue(C146)&amp;"."&amp; mergeValue(D146)</f>
        <v>#NAME?</v>
      </c>
      <c r="M146" s="518" t="s">
        <v>21</v>
      </c>
      <c r="N146" s="549"/>
      <c r="O146" s="1381"/>
      <c r="P146" s="1382"/>
      <c r="Q146" s="1382"/>
      <c r="R146" s="1382"/>
      <c r="S146" s="1382"/>
      <c r="T146" s="1382"/>
      <c r="U146" s="1382"/>
      <c r="V146" s="1382"/>
      <c r="W146" s="1382"/>
      <c r="X146" s="1382"/>
      <c r="Y146" s="1382"/>
      <c r="Z146" s="1382"/>
      <c r="AA146" s="1382"/>
      <c r="AB146" s="1382"/>
      <c r="AC146" s="1383"/>
      <c r="AD146" s="1131" t="s">
        <v>601</v>
      </c>
      <c r="AE146" s="554"/>
      <c r="AF146" s="554"/>
      <c r="AG146" s="554"/>
      <c r="AH146" s="554"/>
      <c r="AI146" s="554"/>
      <c r="AJ146" s="554"/>
      <c r="AK146" s="554"/>
      <c r="AL146" s="554"/>
      <c r="AM146" s="554"/>
      <c r="AN146" s="554"/>
      <c r="AO146" s="554"/>
    </row>
    <row r="147" spans="1:42" s="493" customFormat="1" ht="11.25" hidden="1" customHeight="1">
      <c r="A147" s="1285"/>
      <c r="B147" s="1285"/>
      <c r="C147" s="1285"/>
      <c r="D147" s="1285"/>
      <c r="E147" s="1285">
        <v>1</v>
      </c>
      <c r="F147" s="908"/>
      <c r="G147" s="908"/>
      <c r="H147" s="906">
        <v>1</v>
      </c>
      <c r="I147" s="1285">
        <v>1</v>
      </c>
      <c r="J147" s="908"/>
      <c r="K147" s="913"/>
      <c r="L147" s="562"/>
      <c r="M147" s="524"/>
      <c r="N147" s="550"/>
      <c r="O147" s="1384"/>
      <c r="P147" s="1385"/>
      <c r="Q147" s="1385"/>
      <c r="R147" s="1385"/>
      <c r="S147" s="1385"/>
      <c r="T147" s="1385"/>
      <c r="U147" s="1385"/>
      <c r="V147" s="1385"/>
      <c r="W147" s="1385"/>
      <c r="X147" s="1385"/>
      <c r="Y147" s="1385"/>
      <c r="Z147" s="1385"/>
      <c r="AA147" s="1385"/>
      <c r="AB147" s="1385"/>
      <c r="AC147" s="1386"/>
      <c r="AD147" s="1092"/>
      <c r="AE147" s="554"/>
      <c r="AF147" s="554"/>
      <c r="AG147" s="554"/>
      <c r="AH147" s="554"/>
      <c r="AI147" s="554"/>
      <c r="AJ147" s="554"/>
      <c r="AK147" s="554"/>
      <c r="AL147" s="554"/>
      <c r="AM147" s="554"/>
      <c r="AN147" s="554"/>
      <c r="AO147" s="554"/>
    </row>
    <row r="148" spans="1:42" s="493" customFormat="1" ht="33.75">
      <c r="A148" s="1285"/>
      <c r="B148" s="1285"/>
      <c r="C148" s="1285"/>
      <c r="D148" s="1285"/>
      <c r="E148" s="1285"/>
      <c r="F148" s="1285">
        <v>1</v>
      </c>
      <c r="G148" s="906"/>
      <c r="H148" s="906"/>
      <c r="I148" s="1285"/>
      <c r="J148" s="1285">
        <v>1</v>
      </c>
      <c r="K148" s="914"/>
      <c r="L148" s="562" t="e">
        <f ca="1">mergeValue(A148) &amp;"."&amp; mergeValue(B148)&amp;"."&amp; mergeValue(C148)&amp;"."&amp; mergeValue(D148)&amp;"."&amp;  mergeValue(F148)</f>
        <v>#NAME?</v>
      </c>
      <c r="M148" s="525" t="s">
        <v>9</v>
      </c>
      <c r="N148" s="550"/>
      <c r="O148" s="1288"/>
      <c r="P148" s="1289"/>
      <c r="Q148" s="1289"/>
      <c r="R148" s="1289"/>
      <c r="S148" s="1289"/>
      <c r="T148" s="1289"/>
      <c r="U148" s="1289"/>
      <c r="V148" s="1289"/>
      <c r="W148" s="1289"/>
      <c r="X148" s="1289"/>
      <c r="Y148" s="1289"/>
      <c r="Z148" s="1289"/>
      <c r="AA148" s="1289"/>
      <c r="AB148" s="1289"/>
      <c r="AC148" s="1290"/>
      <c r="AD148" s="1131" t="s">
        <v>720</v>
      </c>
      <c r="AE148" s="554"/>
      <c r="AF148" s="558" t="e">
        <f ca="1">strCheckUnique(AG148:AG151)</f>
        <v>#NAME?</v>
      </c>
      <c r="AG148" s="554"/>
      <c r="AH148" s="558"/>
      <c r="AI148" s="554"/>
      <c r="AJ148" s="554"/>
      <c r="AK148" s="554"/>
      <c r="AL148" s="554"/>
      <c r="AM148" s="554"/>
      <c r="AN148" s="554"/>
      <c r="AO148" s="554"/>
    </row>
    <row r="149" spans="1:42" s="493" customFormat="1" ht="99" customHeight="1">
      <c r="A149" s="1285"/>
      <c r="B149" s="1285"/>
      <c r="C149" s="1285"/>
      <c r="D149" s="1285"/>
      <c r="E149" s="1285"/>
      <c r="F149" s="1285"/>
      <c r="G149" s="906">
        <v>1</v>
      </c>
      <c r="H149" s="906"/>
      <c r="I149" s="1285"/>
      <c r="J149" s="1285"/>
      <c r="K149" s="914">
        <v>1</v>
      </c>
      <c r="L149" s="562" t="e">
        <f ca="1">mergeValue(A149) &amp;"."&amp; mergeValue(B149)&amp;"."&amp; mergeValue(C149)&amp;"."&amp; mergeValue(D149)&amp;"."&amp; mergeValue(F149)&amp;"."&amp; mergeValue(G149)</f>
        <v>#NAME?</v>
      </c>
      <c r="M149" s="1016"/>
      <c r="N149" s="555"/>
      <c r="O149" s="649"/>
      <c r="P149" s="532"/>
      <c r="Q149" s="1040"/>
      <c r="R149" s="1291"/>
      <c r="S149" s="1293" t="s">
        <v>83</v>
      </c>
      <c r="T149" s="1291"/>
      <c r="U149" s="1293" t="s">
        <v>83</v>
      </c>
      <c r="V149" s="649"/>
      <c r="W149" s="726"/>
      <c r="X149" s="1040"/>
      <c r="Y149" s="1291"/>
      <c r="Z149" s="1293" t="s">
        <v>83</v>
      </c>
      <c r="AA149" s="1291"/>
      <c r="AB149" s="1293" t="s">
        <v>84</v>
      </c>
      <c r="AC149" s="547"/>
      <c r="AD149" s="1303" t="s">
        <v>733</v>
      </c>
      <c r="AE149" s="554" t="e">
        <f ca="1">strCheckDate(O150:AC150)</f>
        <v>#NAME?</v>
      </c>
      <c r="AF149" s="558"/>
      <c r="AG149" s="558" t="str">
        <f>IF(M149="","",M149 )</f>
        <v/>
      </c>
      <c r="AH149" s="558"/>
      <c r="AI149" s="558"/>
      <c r="AJ149" s="558"/>
      <c r="AK149" s="554"/>
      <c r="AL149" s="554"/>
      <c r="AM149" s="554"/>
      <c r="AN149" s="554"/>
      <c r="AO149" s="554"/>
    </row>
    <row r="150" spans="1:42" s="493" customFormat="1" ht="0.2" customHeight="1">
      <c r="A150" s="1285"/>
      <c r="B150" s="1285"/>
      <c r="C150" s="1285"/>
      <c r="D150" s="1285"/>
      <c r="E150" s="1285"/>
      <c r="F150" s="1285"/>
      <c r="G150" s="906"/>
      <c r="H150" s="906"/>
      <c r="I150" s="1285"/>
      <c r="J150" s="1285"/>
      <c r="K150" s="914"/>
      <c r="L150" s="569"/>
      <c r="M150" s="615"/>
      <c r="N150" s="555"/>
      <c r="O150" s="532"/>
      <c r="P150" s="532"/>
      <c r="Q150" s="553" t="str">
        <f>R149 &amp; "-" &amp; T149</f>
        <v>-</v>
      </c>
      <c r="R150" s="1292"/>
      <c r="S150" s="1293"/>
      <c r="T150" s="1292"/>
      <c r="U150" s="1293"/>
      <c r="V150" s="726"/>
      <c r="W150" s="726"/>
      <c r="X150" s="732" t="str">
        <f>Y149 &amp; "-" &amp; AA149</f>
        <v>-</v>
      </c>
      <c r="Y150" s="1292"/>
      <c r="Z150" s="1293"/>
      <c r="AA150" s="1292"/>
      <c r="AB150" s="1293"/>
      <c r="AC150" s="547"/>
      <c r="AD150" s="1304"/>
      <c r="AE150" s="554"/>
      <c r="AF150" s="554"/>
      <c r="AG150" s="554"/>
      <c r="AH150" s="554"/>
      <c r="AI150" s="554"/>
      <c r="AJ150" s="554"/>
      <c r="AK150" s="554"/>
      <c r="AL150" s="554"/>
      <c r="AM150" s="554"/>
      <c r="AN150" s="554"/>
      <c r="AO150" s="554"/>
    </row>
    <row r="151" spans="1:42" s="492" customFormat="1" ht="15" customHeight="1">
      <c r="A151" s="1285"/>
      <c r="B151" s="1285"/>
      <c r="C151" s="1285"/>
      <c r="D151" s="1285"/>
      <c r="E151" s="1285"/>
      <c r="F151" s="1285"/>
      <c r="G151" s="908"/>
      <c r="H151" s="906"/>
      <c r="I151" s="1285"/>
      <c r="J151" s="1285"/>
      <c r="K151" s="913"/>
      <c r="L151" s="508"/>
      <c r="M151" s="526" t="s">
        <v>24</v>
      </c>
      <c r="N151" s="521"/>
      <c r="O151" s="515"/>
      <c r="P151" s="515"/>
      <c r="Q151" s="515"/>
      <c r="R151" s="542"/>
      <c r="S151" s="534"/>
      <c r="T151" s="533"/>
      <c r="U151" s="521"/>
      <c r="V151" s="720"/>
      <c r="W151" s="720"/>
      <c r="X151" s="720"/>
      <c r="Y151" s="729"/>
      <c r="Z151" s="954"/>
      <c r="AA151" s="953"/>
      <c r="AB151" s="949"/>
      <c r="AC151" s="530"/>
      <c r="AD151" s="1305"/>
      <c r="AE151" s="556"/>
      <c r="AF151" s="556"/>
      <c r="AG151" s="556"/>
      <c r="AH151" s="556"/>
      <c r="AI151" s="556"/>
      <c r="AJ151" s="556"/>
      <c r="AK151" s="556"/>
      <c r="AL151" s="556"/>
      <c r="AM151" s="556"/>
      <c r="AN151" s="556"/>
      <c r="AO151" s="556"/>
    </row>
    <row r="152" spans="1:42" s="492" customFormat="1" ht="15" customHeight="1">
      <c r="A152" s="1285"/>
      <c r="B152" s="1285"/>
      <c r="C152" s="1285"/>
      <c r="D152" s="1285"/>
      <c r="E152" s="1285"/>
      <c r="F152" s="908"/>
      <c r="G152" s="908"/>
      <c r="H152" s="906"/>
      <c r="I152" s="1285"/>
      <c r="J152" s="908"/>
      <c r="K152" s="913"/>
      <c r="L152" s="508"/>
      <c r="M152" s="521" t="s">
        <v>10</v>
      </c>
      <c r="N152" s="520"/>
      <c r="O152" s="515"/>
      <c r="P152" s="515"/>
      <c r="Q152" s="515"/>
      <c r="R152" s="542"/>
      <c r="S152" s="534"/>
      <c r="T152" s="533"/>
      <c r="U152" s="520"/>
      <c r="V152" s="720"/>
      <c r="W152" s="720"/>
      <c r="X152" s="720"/>
      <c r="Y152" s="729"/>
      <c r="Z152" s="954"/>
      <c r="AA152" s="953"/>
      <c r="AB152" s="1089"/>
      <c r="AC152" s="534"/>
      <c r="AD152" s="530"/>
      <c r="AE152" s="556"/>
      <c r="AF152" s="556"/>
      <c r="AG152" s="556"/>
      <c r="AH152" s="556"/>
      <c r="AI152" s="556"/>
      <c r="AJ152" s="556"/>
      <c r="AK152" s="556"/>
      <c r="AL152" s="556"/>
      <c r="AM152" s="556"/>
      <c r="AN152" s="556"/>
      <c r="AO152" s="556"/>
    </row>
    <row r="153" spans="1:42" s="492" customFormat="1" ht="15" hidden="1" customHeight="1">
      <c r="A153" s="1285"/>
      <c r="B153" s="1285"/>
      <c r="C153" s="1285"/>
      <c r="D153" s="1285"/>
      <c r="E153" s="912"/>
      <c r="F153" s="908"/>
      <c r="G153" s="908"/>
      <c r="H153" s="908"/>
      <c r="I153" s="904"/>
      <c r="J153" s="901"/>
      <c r="K153" s="911"/>
      <c r="L153" s="508"/>
      <c r="M153" s="521"/>
      <c r="N153" s="521"/>
      <c r="O153" s="521"/>
      <c r="P153" s="521"/>
      <c r="Q153" s="521"/>
      <c r="R153" s="521"/>
      <c r="S153" s="521"/>
      <c r="T153" s="521"/>
      <c r="U153" s="521"/>
      <c r="V153" s="949"/>
      <c r="W153" s="949"/>
      <c r="X153" s="949"/>
      <c r="Y153" s="949"/>
      <c r="Z153" s="949"/>
      <c r="AA153" s="949"/>
      <c r="AB153" s="949"/>
      <c r="AC153" s="534"/>
      <c r="AD153" s="530"/>
      <c r="AE153" s="556"/>
      <c r="AF153" s="556"/>
      <c r="AG153" s="556"/>
      <c r="AH153" s="556"/>
      <c r="AI153" s="556"/>
      <c r="AJ153" s="556"/>
      <c r="AK153" s="556"/>
      <c r="AL153" s="556"/>
      <c r="AM153" s="556"/>
      <c r="AN153" s="556"/>
      <c r="AO153" s="556"/>
      <c r="AP153" s="556"/>
    </row>
    <row r="154" spans="1:42" s="492" customFormat="1" ht="15" customHeight="1">
      <c r="A154" s="1285"/>
      <c r="B154" s="1285"/>
      <c r="C154" s="1285"/>
      <c r="D154" s="912"/>
      <c r="E154" s="912"/>
      <c r="F154" s="908"/>
      <c r="G154" s="908"/>
      <c r="H154" s="908"/>
      <c r="I154" s="904"/>
      <c r="J154" s="901"/>
      <c r="K154" s="911"/>
      <c r="L154" s="508"/>
      <c r="M154" s="520" t="s">
        <v>16</v>
      </c>
      <c r="N154" s="519"/>
      <c r="O154" s="515"/>
      <c r="P154" s="515"/>
      <c r="Q154" s="515"/>
      <c r="R154" s="542"/>
      <c r="S154" s="534"/>
      <c r="T154" s="533"/>
      <c r="U154" s="519"/>
      <c r="V154" s="720"/>
      <c r="W154" s="720"/>
      <c r="X154" s="720"/>
      <c r="Y154" s="729"/>
      <c r="Z154" s="954"/>
      <c r="AA154" s="953"/>
      <c r="AB154" s="1088"/>
      <c r="AC154" s="534"/>
      <c r="AD154" s="530"/>
      <c r="AE154" s="556"/>
      <c r="AF154" s="556"/>
      <c r="AG154" s="556"/>
      <c r="AH154" s="556"/>
      <c r="AI154" s="556"/>
      <c r="AJ154" s="556"/>
      <c r="AK154" s="556"/>
      <c r="AL154" s="556"/>
      <c r="AM154" s="556"/>
      <c r="AN154" s="556"/>
      <c r="AO154" s="556"/>
    </row>
    <row r="155" spans="1:42" s="492" customFormat="1" ht="15" customHeight="1">
      <c r="A155" s="1285"/>
      <c r="B155" s="1285"/>
      <c r="C155" s="912"/>
      <c r="D155" s="912"/>
      <c r="E155" s="912"/>
      <c r="F155" s="912"/>
      <c r="G155" s="917"/>
      <c r="H155" s="904"/>
      <c r="I155" s="915"/>
      <c r="J155" s="901"/>
      <c r="K155" s="916"/>
      <c r="L155" s="508"/>
      <c r="M155" s="519" t="s">
        <v>17</v>
      </c>
      <c r="N155" s="519"/>
      <c r="O155" s="515"/>
      <c r="P155" s="515"/>
      <c r="Q155" s="515"/>
      <c r="R155" s="542"/>
      <c r="S155" s="534"/>
      <c r="T155" s="533"/>
      <c r="U155" s="519"/>
      <c r="V155" s="720"/>
      <c r="W155" s="720"/>
      <c r="X155" s="720"/>
      <c r="Y155" s="729"/>
      <c r="Z155" s="954"/>
      <c r="AA155" s="953"/>
      <c r="AB155" s="1088"/>
      <c r="AC155" s="534"/>
      <c r="AD155" s="530"/>
      <c r="AE155" s="556"/>
      <c r="AF155" s="556"/>
      <c r="AG155" s="556"/>
      <c r="AH155" s="556"/>
      <c r="AI155" s="556"/>
      <c r="AJ155" s="556"/>
      <c r="AK155" s="556"/>
      <c r="AL155" s="556"/>
      <c r="AM155" s="556"/>
      <c r="AN155" s="556"/>
      <c r="AO155" s="556"/>
    </row>
    <row r="156" spans="1:42" s="492" customFormat="1" ht="15" customHeight="1">
      <c r="A156" s="1285"/>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720"/>
      <c r="W156" s="720"/>
      <c r="X156" s="720"/>
      <c r="Y156" s="729"/>
      <c r="Z156" s="954"/>
      <c r="AA156" s="953"/>
      <c r="AB156" s="1088"/>
      <c r="AC156" s="534"/>
      <c r="AD156" s="530"/>
      <c r="AE156" s="556"/>
      <c r="AF156" s="556"/>
      <c r="AG156" s="556"/>
      <c r="AH156" s="556"/>
      <c r="AI156" s="556"/>
      <c r="AJ156" s="556"/>
      <c r="AK156" s="556"/>
      <c r="AL156" s="556"/>
      <c r="AM156" s="556"/>
      <c r="AN156" s="556"/>
      <c r="AO156" s="556"/>
    </row>
    <row r="157" spans="1:42"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42" ht="17.100000000000001" customHeight="1">
      <c r="X158" s="196"/>
      <c r="Y158" s="196"/>
      <c r="Z158" s="196"/>
      <c r="AA158" s="196"/>
      <c r="AB158" s="196"/>
      <c r="AC158" s="196"/>
      <c r="AD158" s="196"/>
      <c r="AE158" s="196"/>
      <c r="AF158" s="196"/>
      <c r="AG158" s="196"/>
      <c r="AH158" s="196"/>
    </row>
    <row r="159" spans="1:42"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42" ht="17.100000000000001" customHeight="1">
      <c r="T160" s="116"/>
      <c r="U160" s="40"/>
      <c r="X160" s="196"/>
      <c r="Y160" s="196"/>
      <c r="Z160" s="196"/>
      <c r="AA160" s="196"/>
      <c r="AB160" s="196"/>
      <c r="AC160" s="196"/>
      <c r="AD160" s="196"/>
      <c r="AE160" s="196"/>
      <c r="AF160" s="196"/>
      <c r="AG160" s="196"/>
      <c r="AH160" s="196"/>
    </row>
    <row r="161" spans="1:33" s="493" customFormat="1" ht="22.5">
      <c r="A161" s="1285">
        <v>1</v>
      </c>
      <c r="B161" s="849"/>
      <c r="C161" s="849"/>
      <c r="D161" s="849"/>
      <c r="E161" s="850"/>
      <c r="F161" s="851"/>
      <c r="G161" s="851"/>
      <c r="H161" s="851"/>
      <c r="I161" s="852"/>
      <c r="J161" s="847"/>
      <c r="K161" s="854"/>
      <c r="L161" s="562" t="e">
        <f ca="1">mergeValue(A161)</f>
        <v>#NAME?</v>
      </c>
      <c r="M161" s="610" t="s">
        <v>19</v>
      </c>
      <c r="N161" s="549"/>
      <c r="O161" s="1381"/>
      <c r="P161" s="1382"/>
      <c r="Q161" s="1382"/>
      <c r="R161" s="1382"/>
      <c r="S161" s="1382"/>
      <c r="T161" s="1382"/>
      <c r="U161" s="1382"/>
      <c r="V161" s="1383"/>
      <c r="W161" s="1131" t="s">
        <v>718</v>
      </c>
      <c r="X161" s="554"/>
      <c r="Y161" s="554"/>
      <c r="Z161" s="554"/>
      <c r="AA161" s="554"/>
      <c r="AB161" s="554"/>
      <c r="AC161" s="554"/>
      <c r="AD161" s="554"/>
      <c r="AE161" s="554"/>
      <c r="AF161" s="554"/>
      <c r="AG161" s="554"/>
    </row>
    <row r="162" spans="1:33" s="493" customFormat="1" ht="22.5">
      <c r="A162" s="1285"/>
      <c r="B162" s="1285">
        <v>1</v>
      </c>
      <c r="C162" s="849"/>
      <c r="D162" s="849"/>
      <c r="E162" s="851"/>
      <c r="F162" s="851"/>
      <c r="G162" s="851"/>
      <c r="H162" s="851"/>
      <c r="I162" s="846"/>
      <c r="J162" s="845"/>
      <c r="K162" s="848"/>
      <c r="L162" s="562" t="e">
        <f ca="1">mergeValue(A162) &amp;"."&amp; mergeValue(B162)</f>
        <v>#NAME?</v>
      </c>
      <c r="M162" s="516" t="s">
        <v>15</v>
      </c>
      <c r="N162" s="549"/>
      <c r="O162" s="1381"/>
      <c r="P162" s="1382"/>
      <c r="Q162" s="1382"/>
      <c r="R162" s="1382"/>
      <c r="S162" s="1382"/>
      <c r="T162" s="1382"/>
      <c r="U162" s="1382"/>
      <c r="V162" s="1383"/>
      <c r="W162" s="1131" t="s">
        <v>459</v>
      </c>
      <c r="X162" s="554"/>
      <c r="Y162" s="554"/>
      <c r="Z162" s="554"/>
      <c r="AA162" s="554"/>
      <c r="AB162" s="554"/>
      <c r="AC162" s="554"/>
      <c r="AD162" s="554"/>
      <c r="AE162" s="554"/>
      <c r="AF162" s="554"/>
      <c r="AG162" s="554"/>
    </row>
    <row r="163" spans="1:33" s="493" customFormat="1" ht="22.5">
      <c r="A163" s="1285"/>
      <c r="B163" s="1285"/>
      <c r="C163" s="1285">
        <v>1</v>
      </c>
      <c r="D163" s="849"/>
      <c r="E163" s="851"/>
      <c r="F163" s="851"/>
      <c r="G163" s="851"/>
      <c r="H163" s="851"/>
      <c r="I163" s="853"/>
      <c r="J163" s="845"/>
      <c r="K163" s="848"/>
      <c r="L163" s="562" t="e">
        <f ca="1">mergeValue(A163) &amp;"."&amp; mergeValue(B163)&amp;"."&amp; mergeValue(C163)</f>
        <v>#NAME?</v>
      </c>
      <c r="M163" s="517" t="s">
        <v>7</v>
      </c>
      <c r="N163" s="549"/>
      <c r="O163" s="1381"/>
      <c r="P163" s="1382"/>
      <c r="Q163" s="1382"/>
      <c r="R163" s="1382"/>
      <c r="S163" s="1382"/>
      <c r="T163" s="1382"/>
      <c r="U163" s="1382"/>
      <c r="V163" s="1383"/>
      <c r="W163" s="1131" t="s">
        <v>600</v>
      </c>
      <c r="X163" s="554"/>
      <c r="Y163" s="554"/>
      <c r="Z163" s="554"/>
      <c r="AA163" s="554"/>
      <c r="AB163" s="554"/>
      <c r="AC163" s="554"/>
      <c r="AD163" s="554"/>
      <c r="AE163" s="554"/>
      <c r="AF163" s="554"/>
      <c r="AG163" s="554"/>
    </row>
    <row r="164" spans="1:33" s="493" customFormat="1" ht="22.5">
      <c r="A164" s="1285"/>
      <c r="B164" s="1285"/>
      <c r="C164" s="1285"/>
      <c r="D164" s="1285">
        <v>1</v>
      </c>
      <c r="E164" s="851"/>
      <c r="F164" s="851"/>
      <c r="G164" s="851"/>
      <c r="H164" s="851"/>
      <c r="I164" s="853"/>
      <c r="J164" s="845"/>
      <c r="K164" s="848"/>
      <c r="L164" s="562" t="e">
        <f ca="1">mergeValue(A164) &amp;"."&amp; mergeValue(B164)&amp;"."&amp; mergeValue(C164)&amp;"."&amp; mergeValue(D164)</f>
        <v>#NAME?</v>
      </c>
      <c r="M164" s="518" t="s">
        <v>21</v>
      </c>
      <c r="N164" s="549"/>
      <c r="O164" s="1381"/>
      <c r="P164" s="1382"/>
      <c r="Q164" s="1382"/>
      <c r="R164" s="1382"/>
      <c r="S164" s="1382"/>
      <c r="T164" s="1382"/>
      <c r="U164" s="1382"/>
      <c r="V164" s="1383"/>
      <c r="W164" s="1131" t="s">
        <v>601</v>
      </c>
      <c r="X164" s="554"/>
      <c r="Y164" s="554"/>
      <c r="Z164" s="554"/>
      <c r="AA164" s="554"/>
      <c r="AB164" s="554"/>
      <c r="AC164" s="554"/>
      <c r="AD164" s="554"/>
      <c r="AE164" s="554"/>
      <c r="AF164" s="554"/>
      <c r="AG164" s="554"/>
    </row>
    <row r="165" spans="1:33" s="493" customFormat="1" ht="78.75">
      <c r="A165" s="1285"/>
      <c r="B165" s="1285"/>
      <c r="C165" s="1285"/>
      <c r="D165" s="1285"/>
      <c r="E165" s="1285">
        <v>1</v>
      </c>
      <c r="F165" s="851"/>
      <c r="G165" s="851"/>
      <c r="H165" s="849">
        <v>1</v>
      </c>
      <c r="I165" s="1285">
        <v>1</v>
      </c>
      <c r="J165" s="851"/>
      <c r="K165" s="856"/>
      <c r="L165" s="562" t="e">
        <f ca="1">mergeValue(A165) &amp;"."&amp; mergeValue(B165)&amp;"."&amp; mergeValue(C165)&amp;"."&amp; mergeValue(D165)&amp;"."&amp; mergeValue(E165)</f>
        <v>#NAME?</v>
      </c>
      <c r="M165" s="524" t="s">
        <v>8</v>
      </c>
      <c r="N165" s="550"/>
      <c r="O165" s="1288"/>
      <c r="P165" s="1289"/>
      <c r="Q165" s="1289"/>
      <c r="R165" s="1289"/>
      <c r="S165" s="1289"/>
      <c r="T165" s="1289"/>
      <c r="U165" s="1289"/>
      <c r="V165" s="1290"/>
      <c r="W165" s="1131" t="s">
        <v>719</v>
      </c>
      <c r="X165" s="554"/>
      <c r="Y165" s="554"/>
      <c r="Z165" s="554"/>
      <c r="AA165" s="554"/>
      <c r="AB165" s="554"/>
      <c r="AC165" s="554"/>
      <c r="AD165" s="554"/>
      <c r="AE165" s="554"/>
      <c r="AF165" s="554"/>
      <c r="AG165" s="554"/>
    </row>
    <row r="166" spans="1:33" s="493" customFormat="1" ht="33.75">
      <c r="A166" s="1285"/>
      <c r="B166" s="1285"/>
      <c r="C166" s="1285"/>
      <c r="D166" s="1285"/>
      <c r="E166" s="1285"/>
      <c r="F166" s="1285">
        <v>1</v>
      </c>
      <c r="G166" s="849"/>
      <c r="H166" s="849"/>
      <c r="I166" s="1285"/>
      <c r="J166" s="1285">
        <v>1</v>
      </c>
      <c r="K166" s="857"/>
      <c r="L166" s="562" t="e">
        <f ca="1">mergeValue(A166) &amp;"."&amp; mergeValue(B166)&amp;"."&amp; mergeValue(C166)&amp;"."&amp; mergeValue(D166)&amp;"."&amp; mergeValue(E166)&amp;"."&amp; mergeValue(F166)</f>
        <v>#NAME?</v>
      </c>
      <c r="M166" s="525" t="s">
        <v>9</v>
      </c>
      <c r="N166" s="550"/>
      <c r="O166" s="1288"/>
      <c r="P166" s="1289"/>
      <c r="Q166" s="1289"/>
      <c r="R166" s="1289"/>
      <c r="S166" s="1289"/>
      <c r="T166" s="1289"/>
      <c r="U166" s="1289"/>
      <c r="V166" s="1290"/>
      <c r="W166" s="1131" t="s">
        <v>720</v>
      </c>
      <c r="X166" s="554"/>
      <c r="Y166" s="558" t="e">
        <f ca="1">strCheckUnique(Z166:Z169)</f>
        <v>#NAME?</v>
      </c>
      <c r="Z166" s="554"/>
      <c r="AA166" s="558" t="str">
        <f>IF(O166="","",O166 &amp; ":_")</f>
        <v/>
      </c>
      <c r="AB166" s="554"/>
      <c r="AC166" s="554"/>
      <c r="AD166" s="554"/>
      <c r="AE166" s="554"/>
      <c r="AF166" s="554"/>
      <c r="AG166" s="554"/>
    </row>
    <row r="167" spans="1:33" s="493" customFormat="1" ht="122.1" customHeight="1">
      <c r="A167" s="1285"/>
      <c r="B167" s="1285"/>
      <c r="C167" s="1285"/>
      <c r="D167" s="1285"/>
      <c r="E167" s="1285"/>
      <c r="F167" s="1285"/>
      <c r="G167" s="849">
        <v>1</v>
      </c>
      <c r="H167" s="849"/>
      <c r="I167" s="1285"/>
      <c r="J167" s="1285"/>
      <c r="K167" s="857">
        <v>1</v>
      </c>
      <c r="L167" s="562" t="e">
        <f ca="1">mergeValue(A167) &amp;"."&amp; mergeValue(B167)&amp;"."&amp; mergeValue(C167)&amp;"."&amp; mergeValue(D167)&amp;"."&amp; mergeValue(E167)&amp;"."&amp; mergeValue(F167)&amp;"."&amp; mergeValue(G167)</f>
        <v>#NAME?</v>
      </c>
      <c r="M167" s="1016"/>
      <c r="N167" s="555"/>
      <c r="O167" s="1025"/>
      <c r="P167" s="532"/>
      <c r="Q167" s="532"/>
      <c r="R167" s="1291"/>
      <c r="S167" s="1293" t="s">
        <v>83</v>
      </c>
      <c r="T167" s="1291"/>
      <c r="U167" s="1293" t="s">
        <v>83</v>
      </c>
      <c r="V167" s="547"/>
      <c r="W167" s="1303" t="s">
        <v>721</v>
      </c>
      <c r="X167" s="554" t="e">
        <f ca="1">strCheckDate(O168:V168)</f>
        <v>#NAME?</v>
      </c>
      <c r="Y167" s="558"/>
      <c r="Z167" s="558" t="str">
        <f>IF(M167="","",M167 )</f>
        <v/>
      </c>
      <c r="AA167" s="558"/>
      <c r="AB167" s="558"/>
      <c r="AC167" s="558"/>
      <c r="AD167" s="554"/>
      <c r="AE167" s="554"/>
      <c r="AF167" s="554"/>
      <c r="AG167" s="554"/>
    </row>
    <row r="168" spans="1:33" s="493" customFormat="1" ht="11.25" hidden="1" customHeight="1">
      <c r="A168" s="1285"/>
      <c r="B168" s="1285"/>
      <c r="C168" s="1285"/>
      <c r="D168" s="1285"/>
      <c r="E168" s="1285"/>
      <c r="F168" s="1285"/>
      <c r="G168" s="849"/>
      <c r="H168" s="849"/>
      <c r="I168" s="1285"/>
      <c r="J168" s="1285"/>
      <c r="K168" s="857"/>
      <c r="L168" s="569"/>
      <c r="M168" s="615"/>
      <c r="N168" s="555"/>
      <c r="O168" s="553"/>
      <c r="P168" s="532"/>
      <c r="Q168" s="553" t="str">
        <f>R167 &amp; "-" &amp; T167</f>
        <v>-</v>
      </c>
      <c r="R168" s="1292"/>
      <c r="S168" s="1293"/>
      <c r="T168" s="1292"/>
      <c r="U168" s="1293"/>
      <c r="V168" s="547"/>
      <c r="W168" s="1304"/>
      <c r="X168" s="554"/>
      <c r="Y168" s="554"/>
      <c r="Z168" s="554"/>
      <c r="AA168" s="554"/>
      <c r="AB168" s="554"/>
      <c r="AC168" s="554"/>
      <c r="AD168" s="554"/>
      <c r="AE168" s="554"/>
      <c r="AF168" s="554"/>
      <c r="AG168" s="554"/>
    </row>
    <row r="169" spans="1:33" s="492" customFormat="1" ht="15" customHeight="1">
      <c r="A169" s="1285"/>
      <c r="B169" s="1285"/>
      <c r="C169" s="1285"/>
      <c r="D169" s="1285"/>
      <c r="E169" s="1285"/>
      <c r="F169" s="1285"/>
      <c r="G169" s="851"/>
      <c r="H169" s="849"/>
      <c r="I169" s="1285"/>
      <c r="J169" s="1285"/>
      <c r="K169" s="856"/>
      <c r="L169" s="508"/>
      <c r="M169" s="527" t="s">
        <v>24</v>
      </c>
      <c r="N169" s="521"/>
      <c r="O169" s="515"/>
      <c r="P169" s="515"/>
      <c r="Q169" s="515"/>
      <c r="R169" s="542"/>
      <c r="S169" s="534"/>
      <c r="T169" s="533"/>
      <c r="U169" s="521"/>
      <c r="V169" s="530"/>
      <c r="W169" s="1305"/>
      <c r="X169" s="556"/>
      <c r="Y169" s="556"/>
      <c r="Z169" s="556"/>
      <c r="AA169" s="556"/>
      <c r="AB169" s="556"/>
      <c r="AC169" s="556"/>
      <c r="AD169" s="556"/>
      <c r="AE169" s="556"/>
      <c r="AF169" s="556"/>
      <c r="AG169" s="556"/>
    </row>
    <row r="170" spans="1:33" s="492" customFormat="1" ht="15" customHeight="1">
      <c r="A170" s="1285"/>
      <c r="B170" s="1285"/>
      <c r="C170" s="1285"/>
      <c r="D170" s="1285"/>
      <c r="E170" s="1285"/>
      <c r="F170" s="851"/>
      <c r="G170" s="851"/>
      <c r="H170" s="849"/>
      <c r="I170" s="1285"/>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5"/>
      <c r="B171" s="1285"/>
      <c r="C171" s="1285"/>
      <c r="D171" s="1285"/>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5"/>
      <c r="B172" s="1285"/>
      <c r="C172" s="1285"/>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5"/>
      <c r="B173" s="1285"/>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5"/>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85">
        <v>1</v>
      </c>
      <c r="B179" s="928"/>
      <c r="C179" s="928"/>
      <c r="D179" s="928"/>
      <c r="E179" s="928"/>
      <c r="F179" s="928"/>
      <c r="G179" s="929"/>
      <c r="H179" s="929"/>
      <c r="I179" s="931"/>
      <c r="J179" s="923"/>
      <c r="K179" s="923"/>
      <c r="L179" s="688" t="e">
        <f ca="1">mergeValue(A179)</f>
        <v>#NAME?</v>
      </c>
      <c r="M179" s="610" t="s">
        <v>19</v>
      </c>
      <c r="N179" s="681"/>
      <c r="O179" s="1381"/>
      <c r="P179" s="1382"/>
      <c r="Q179" s="1382"/>
      <c r="R179" s="1382"/>
      <c r="S179" s="1382"/>
      <c r="T179" s="1382"/>
      <c r="U179" s="1382"/>
      <c r="V179" s="1382"/>
      <c r="W179" s="1383"/>
      <c r="X179" s="1099" t="s">
        <v>718</v>
      </c>
      <c r="Y179" s="683"/>
      <c r="Z179" s="683"/>
      <c r="AA179" s="683"/>
      <c r="AB179" s="683"/>
      <c r="AC179" s="683"/>
      <c r="AD179" s="683"/>
      <c r="AE179" s="683"/>
      <c r="AF179" s="683"/>
      <c r="AG179" s="683"/>
    </row>
    <row r="180" spans="1:47" s="651" customFormat="1" ht="22.5">
      <c r="A180" s="1285"/>
      <c r="B180" s="1285">
        <v>1</v>
      </c>
      <c r="C180" s="928"/>
      <c r="D180" s="928"/>
      <c r="E180" s="928"/>
      <c r="F180" s="928"/>
      <c r="G180" s="933"/>
      <c r="H180" s="930"/>
      <c r="I180" s="935"/>
      <c r="J180" s="920"/>
      <c r="K180" s="919"/>
      <c r="L180" s="688" t="e">
        <f ca="1">mergeValue(A180) &amp;"."&amp; mergeValue(B180)</f>
        <v>#NAME?</v>
      </c>
      <c r="M180" s="658" t="s">
        <v>15</v>
      </c>
      <c r="N180" s="681"/>
      <c r="O180" s="1381"/>
      <c r="P180" s="1382"/>
      <c r="Q180" s="1382"/>
      <c r="R180" s="1382"/>
      <c r="S180" s="1382"/>
      <c r="T180" s="1382"/>
      <c r="U180" s="1382"/>
      <c r="V180" s="1382"/>
      <c r="W180" s="1383"/>
      <c r="X180" s="1099" t="s">
        <v>459</v>
      </c>
      <c r="Y180" s="683"/>
      <c r="Z180" s="683"/>
      <c r="AA180" s="683"/>
      <c r="AB180" s="683"/>
      <c r="AC180" s="683"/>
      <c r="AD180" s="683"/>
      <c r="AE180" s="683"/>
      <c r="AF180" s="683"/>
      <c r="AG180" s="683"/>
    </row>
    <row r="181" spans="1:47" s="651" customFormat="1" ht="22.5">
      <c r="A181" s="1285"/>
      <c r="B181" s="1285"/>
      <c r="C181" s="1285">
        <v>1</v>
      </c>
      <c r="D181" s="928"/>
      <c r="E181" s="928"/>
      <c r="F181" s="928"/>
      <c r="G181" s="933"/>
      <c r="H181" s="930"/>
      <c r="I181" s="936"/>
      <c r="J181" s="920"/>
      <c r="K181" s="919"/>
      <c r="L181" s="688" t="e">
        <f ca="1">mergeValue(A181) &amp;"."&amp; mergeValue(B181)&amp;"."&amp; mergeValue(C181)</f>
        <v>#NAME?</v>
      </c>
      <c r="M181" s="659" t="s">
        <v>7</v>
      </c>
      <c r="N181" s="681"/>
      <c r="O181" s="1381"/>
      <c r="P181" s="1382"/>
      <c r="Q181" s="1382"/>
      <c r="R181" s="1382"/>
      <c r="S181" s="1382"/>
      <c r="T181" s="1382"/>
      <c r="U181" s="1382"/>
      <c r="V181" s="1382"/>
      <c r="W181" s="1383"/>
      <c r="X181" s="1099" t="s">
        <v>600</v>
      </c>
      <c r="Y181" s="683"/>
      <c r="Z181" s="683"/>
      <c r="AA181" s="683"/>
      <c r="AB181" s="683"/>
      <c r="AC181" s="683"/>
      <c r="AD181" s="683"/>
      <c r="AE181" s="683"/>
      <c r="AF181" s="683"/>
      <c r="AG181" s="683"/>
    </row>
    <row r="182" spans="1:47" s="651" customFormat="1" ht="22.5">
      <c r="A182" s="1285"/>
      <c r="B182" s="1285"/>
      <c r="C182" s="1285"/>
      <c r="D182" s="1285">
        <v>1</v>
      </c>
      <c r="E182" s="928"/>
      <c r="F182" s="928"/>
      <c r="G182" s="933"/>
      <c r="H182" s="930"/>
      <c r="I182" s="936"/>
      <c r="J182" s="934"/>
      <c r="K182" s="919"/>
      <c r="L182" s="688" t="e">
        <f ca="1">mergeValue(A182) &amp;"."&amp; mergeValue(B182)&amp;"."&amp; mergeValue(C182)&amp;"."&amp; mergeValue(D182)</f>
        <v>#NAME?</v>
      </c>
      <c r="M182" s="660" t="s">
        <v>21</v>
      </c>
      <c r="N182" s="681"/>
      <c r="O182" s="1381"/>
      <c r="P182" s="1382"/>
      <c r="Q182" s="1382"/>
      <c r="R182" s="1382"/>
      <c r="S182" s="1382"/>
      <c r="T182" s="1382"/>
      <c r="U182" s="1382"/>
      <c r="V182" s="1382"/>
      <c r="W182" s="1383"/>
      <c r="X182" s="968" t="s">
        <v>623</v>
      </c>
      <c r="Y182" s="683"/>
      <c r="Z182" s="683"/>
      <c r="AA182" s="683"/>
      <c r="AB182" s="683"/>
      <c r="AC182" s="683"/>
      <c r="AD182" s="683"/>
      <c r="AE182" s="683"/>
      <c r="AF182" s="683"/>
      <c r="AG182" s="683"/>
    </row>
    <row r="183" spans="1:47" s="651" customFormat="1" ht="56.25" customHeight="1">
      <c r="A183" s="1285"/>
      <c r="B183" s="1285"/>
      <c r="C183" s="1285"/>
      <c r="D183" s="1285"/>
      <c r="E183" s="928">
        <v>1</v>
      </c>
      <c r="F183" s="928"/>
      <c r="G183" s="933"/>
      <c r="H183" s="930"/>
      <c r="I183" s="936"/>
      <c r="J183" s="934"/>
      <c r="K183" s="924"/>
      <c r="L183" s="688" t="e">
        <f ca="1">mergeValue(A183) &amp;"."&amp; mergeValue(B183)&amp;"."&amp; mergeValue(C183)&amp;"."&amp; mergeValue(D183)&amp;"."&amp; mergeValue(E183)</f>
        <v>#NAME?</v>
      </c>
      <c r="M183" s="1019"/>
      <c r="N183" s="656"/>
      <c r="O183" s="1021"/>
      <c r="P183" s="1022"/>
      <c r="Q183" s="638"/>
      <c r="R183" s="638"/>
      <c r="S183" s="1038"/>
      <c r="T183" s="619" t="s">
        <v>83</v>
      </c>
      <c r="U183" s="1038"/>
      <c r="V183" s="619" t="s">
        <v>83</v>
      </c>
      <c r="W183" s="690"/>
      <c r="X183" s="1303" t="s">
        <v>748</v>
      </c>
      <c r="Y183" s="683" t="e">
        <f ca="1">strCheckDateTwo(N183:W183)</f>
        <v>#NAME?</v>
      </c>
      <c r="Z183" s="683"/>
      <c r="AA183" s="683"/>
      <c r="AB183" s="683"/>
      <c r="AC183" s="683"/>
      <c r="AD183" s="683"/>
      <c r="AE183" s="683"/>
      <c r="AF183" s="683"/>
      <c r="AG183" s="683"/>
    </row>
    <row r="184" spans="1:47" s="651" customFormat="1" ht="14.25" hidden="1" customHeight="1">
      <c r="A184" s="1285"/>
      <c r="B184" s="1285"/>
      <c r="C184" s="1285"/>
      <c r="D184" s="1285"/>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304"/>
      <c r="Y184" s="683"/>
      <c r="Z184" s="683"/>
      <c r="AA184" s="683"/>
      <c r="AB184" s="683"/>
      <c r="AC184" s="683"/>
      <c r="AD184" s="683"/>
      <c r="AE184" s="683"/>
      <c r="AF184" s="683"/>
      <c r="AG184" s="683"/>
    </row>
    <row r="185" spans="1:47" s="651" customFormat="1" ht="15" customHeight="1">
      <c r="A185" s="1285"/>
      <c r="B185" s="1285"/>
      <c r="C185" s="1285"/>
      <c r="D185" s="1285"/>
      <c r="E185" s="928"/>
      <c r="F185" s="928"/>
      <c r="G185" s="933"/>
      <c r="H185" s="930"/>
      <c r="I185" s="936"/>
      <c r="J185" s="934"/>
      <c r="K185" s="924"/>
      <c r="L185" s="654"/>
      <c r="M185" s="663" t="s">
        <v>5</v>
      </c>
      <c r="N185" s="661"/>
      <c r="O185" s="657"/>
      <c r="P185" s="657"/>
      <c r="Q185" s="657"/>
      <c r="R185" s="657"/>
      <c r="S185" s="673"/>
      <c r="T185" s="669"/>
      <c r="U185" s="668"/>
      <c r="V185" s="661"/>
      <c r="W185" s="661"/>
      <c r="X185" s="1305"/>
      <c r="Y185" s="683"/>
      <c r="Z185" s="683"/>
      <c r="AA185" s="683"/>
      <c r="AB185" s="683"/>
      <c r="AC185" s="683"/>
      <c r="AD185" s="683"/>
      <c r="AE185" s="683"/>
      <c r="AF185" s="683"/>
      <c r="AG185" s="683"/>
    </row>
    <row r="186" spans="1:47" s="650" customFormat="1" ht="15" customHeight="1">
      <c r="A186" s="1285"/>
      <c r="B186" s="1285"/>
      <c r="C186" s="1285"/>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85"/>
      <c r="B187" s="1285"/>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85"/>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85">
        <v>1</v>
      </c>
      <c r="B193" s="963"/>
      <c r="C193" s="963"/>
      <c r="D193" s="963"/>
      <c r="E193" s="963"/>
      <c r="F193" s="956"/>
      <c r="G193" s="962"/>
      <c r="H193" s="962"/>
      <c r="I193" s="944"/>
      <c r="J193" s="943"/>
      <c r="K193" s="943"/>
      <c r="L193" s="688" t="e">
        <f ca="1">mergeValue(A193)</f>
        <v>#NAME?</v>
      </c>
      <c r="M193" s="610" t="s">
        <v>19</v>
      </c>
      <c r="N193" s="1392"/>
      <c r="O193" s="1393"/>
      <c r="P193" s="1393"/>
      <c r="Q193" s="1393"/>
      <c r="R193" s="1393"/>
      <c r="S193" s="1393"/>
      <c r="T193" s="1393"/>
      <c r="U193" s="1393"/>
      <c r="V193" s="1393"/>
      <c r="W193" s="1393"/>
      <c r="X193" s="1393"/>
      <c r="Y193" s="1393"/>
      <c r="Z193" s="1393"/>
      <c r="AA193" s="1393"/>
      <c r="AB193" s="1393"/>
      <c r="AC193" s="1393"/>
      <c r="AD193" s="1393"/>
      <c r="AE193" s="1393"/>
      <c r="AF193" s="1394"/>
      <c r="AG193" s="1099" t="s">
        <v>718</v>
      </c>
      <c r="AH193" s="683"/>
      <c r="AI193" s="683"/>
      <c r="AJ193" s="683"/>
      <c r="AK193" s="683"/>
      <c r="AL193" s="683"/>
      <c r="AM193" s="683"/>
      <c r="AN193" s="683"/>
      <c r="AO193" s="683"/>
      <c r="AP193" s="683"/>
      <c r="AQ193" s="683"/>
      <c r="AR193" s="683"/>
    </row>
    <row r="194" spans="1:46" s="651" customFormat="1" ht="22.5">
      <c r="A194" s="1285"/>
      <c r="B194" s="1285">
        <v>1</v>
      </c>
      <c r="C194" s="963"/>
      <c r="D194" s="963"/>
      <c r="E194" s="963"/>
      <c r="F194" s="956"/>
      <c r="G194" s="965"/>
      <c r="H194" s="966"/>
      <c r="I194" s="945"/>
      <c r="J194" s="940"/>
      <c r="K194" s="938"/>
      <c r="L194" s="688" t="e">
        <f ca="1">mergeValue(A194) &amp;"."&amp; mergeValue(B194)</f>
        <v>#NAME?</v>
      </c>
      <c r="M194" s="658" t="s">
        <v>15</v>
      </c>
      <c r="N194" s="1395"/>
      <c r="O194" s="1396"/>
      <c r="P194" s="1396"/>
      <c r="Q194" s="1396"/>
      <c r="R194" s="1396"/>
      <c r="S194" s="1396"/>
      <c r="T194" s="1396"/>
      <c r="U194" s="1396"/>
      <c r="V194" s="1396"/>
      <c r="W194" s="1396"/>
      <c r="X194" s="1396"/>
      <c r="Y194" s="1396"/>
      <c r="Z194" s="1396"/>
      <c r="AA194" s="1396"/>
      <c r="AB194" s="1396"/>
      <c r="AC194" s="1396"/>
      <c r="AD194" s="1396"/>
      <c r="AE194" s="1396"/>
      <c r="AF194" s="1397"/>
      <c r="AG194" s="1099" t="s">
        <v>459</v>
      </c>
      <c r="AH194" s="683"/>
      <c r="AI194" s="683"/>
      <c r="AJ194" s="683"/>
      <c r="AK194" s="683"/>
      <c r="AL194" s="683"/>
      <c r="AM194" s="683"/>
      <c r="AN194" s="683"/>
      <c r="AO194" s="683"/>
      <c r="AP194" s="683"/>
      <c r="AQ194" s="683"/>
      <c r="AR194" s="683"/>
    </row>
    <row r="195" spans="1:46" s="651" customFormat="1" ht="22.5">
      <c r="A195" s="1285"/>
      <c r="B195" s="1285"/>
      <c r="C195" s="1285">
        <v>1</v>
      </c>
      <c r="D195" s="963"/>
      <c r="E195" s="963"/>
      <c r="F195" s="956"/>
      <c r="G195" s="965"/>
      <c r="H195" s="966"/>
      <c r="I195" s="945"/>
      <c r="J195" s="940"/>
      <c r="K195" s="938"/>
      <c r="L195" s="688" t="e">
        <f ca="1">mergeValue(A195) &amp;"."&amp; mergeValue(B195)&amp;"."&amp; mergeValue(C195)</f>
        <v>#NAME?</v>
      </c>
      <c r="M195" s="659" t="s">
        <v>7</v>
      </c>
      <c r="N195" s="1395"/>
      <c r="O195" s="1396"/>
      <c r="P195" s="1396"/>
      <c r="Q195" s="1396"/>
      <c r="R195" s="1396"/>
      <c r="S195" s="1396"/>
      <c r="T195" s="1396"/>
      <c r="U195" s="1396"/>
      <c r="V195" s="1396"/>
      <c r="W195" s="1396"/>
      <c r="X195" s="1396"/>
      <c r="Y195" s="1396"/>
      <c r="Z195" s="1396"/>
      <c r="AA195" s="1396"/>
      <c r="AB195" s="1396"/>
      <c r="AC195" s="1396"/>
      <c r="AD195" s="1396"/>
      <c r="AE195" s="1396"/>
      <c r="AF195" s="1397"/>
      <c r="AG195" s="1099" t="s">
        <v>600</v>
      </c>
      <c r="AH195" s="683"/>
      <c r="AI195" s="683"/>
      <c r="AJ195" s="683"/>
      <c r="AK195" s="683"/>
      <c r="AL195" s="683"/>
      <c r="AM195" s="683"/>
      <c r="AN195" s="683"/>
      <c r="AO195" s="683"/>
      <c r="AP195" s="683"/>
      <c r="AQ195" s="683"/>
      <c r="AR195" s="683"/>
    </row>
    <row r="196" spans="1:46" s="651" customFormat="1" ht="15" customHeight="1">
      <c r="A196" s="1285"/>
      <c r="B196" s="1285"/>
      <c r="C196" s="1285"/>
      <c r="D196" s="1285">
        <v>1</v>
      </c>
      <c r="E196" s="963"/>
      <c r="F196" s="956"/>
      <c r="G196" s="965"/>
      <c r="H196" s="966"/>
      <c r="I196" s="945"/>
      <c r="J196" s="940"/>
      <c r="K196" s="938"/>
      <c r="L196" s="688" t="e">
        <f ca="1">mergeValue(A196) &amp;"."&amp; mergeValue(B196)&amp;"."&amp; mergeValue(C196)&amp;"."&amp; mergeValue(D196)</f>
        <v>#NAME?</v>
      </c>
      <c r="M196" s="660" t="s">
        <v>21</v>
      </c>
      <c r="N196" s="1395"/>
      <c r="O196" s="1396"/>
      <c r="P196" s="1396"/>
      <c r="Q196" s="1396"/>
      <c r="R196" s="1396"/>
      <c r="S196" s="1396"/>
      <c r="T196" s="1396"/>
      <c r="U196" s="1396"/>
      <c r="V196" s="1396"/>
      <c r="W196" s="1396"/>
      <c r="X196" s="1396"/>
      <c r="Y196" s="1396"/>
      <c r="Z196" s="1396"/>
      <c r="AA196" s="1396"/>
      <c r="AB196" s="1396"/>
      <c r="AC196" s="1396"/>
      <c r="AD196" s="1396"/>
      <c r="AE196" s="1396"/>
      <c r="AF196" s="1397"/>
      <c r="AG196" s="1099" t="s">
        <v>623</v>
      </c>
      <c r="AH196" s="683"/>
      <c r="AI196" s="683"/>
      <c r="AJ196" s="683"/>
      <c r="AK196" s="683"/>
      <c r="AL196" s="683"/>
      <c r="AM196" s="683"/>
      <c r="AN196" s="683"/>
      <c r="AO196" s="683"/>
      <c r="AP196" s="683"/>
      <c r="AQ196" s="683"/>
      <c r="AR196" s="683"/>
    </row>
    <row r="197" spans="1:46" s="651" customFormat="1" ht="17.100000000000001" customHeight="1">
      <c r="A197" s="1285"/>
      <c r="B197" s="1285"/>
      <c r="C197" s="1285"/>
      <c r="D197" s="1285"/>
      <c r="E197" s="1285">
        <v>1</v>
      </c>
      <c r="F197" s="956"/>
      <c r="G197" s="965"/>
      <c r="H197" s="966"/>
      <c r="I197" s="967"/>
      <c r="J197" s="957"/>
      <c r="K197" s="1243"/>
      <c r="L197" s="1345" t="e">
        <f ca="1">mergeValue(A197) &amp;"."&amp; mergeValue(B197)&amp;"."&amp; mergeValue(C197)&amp;"."&amp; mergeValue(D197)&amp;"."&amp; mergeValue(E197)</f>
        <v>#NAME?</v>
      </c>
      <c r="M197" s="1346"/>
      <c r="N197" s="1293" t="s">
        <v>83</v>
      </c>
      <c r="O197" s="1352"/>
      <c r="P197" s="1350">
        <v>1</v>
      </c>
      <c r="Q197" s="1417"/>
      <c r="R197" s="1293" t="s">
        <v>83</v>
      </c>
      <c r="S197" s="1352"/>
      <c r="T197" s="1350">
        <v>1</v>
      </c>
      <c r="U197" s="1417"/>
      <c r="V197" s="1293" t="s">
        <v>83</v>
      </c>
      <c r="W197" s="666"/>
      <c r="X197" s="655">
        <v>1</v>
      </c>
      <c r="Y197" s="1042"/>
      <c r="Z197" s="638"/>
      <c r="AA197" s="638"/>
      <c r="AB197" s="1291"/>
      <c r="AC197" s="1293" t="s">
        <v>83</v>
      </c>
      <c r="AD197" s="1291"/>
      <c r="AE197" s="1293" t="s">
        <v>83</v>
      </c>
      <c r="AF197" s="680"/>
      <c r="AG197" s="1347" t="s">
        <v>622</v>
      </c>
      <c r="AH197" s="683" t="e">
        <f ca="1">strCheckDate(Z198:AF198)</f>
        <v>#NAME?</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85"/>
      <c r="B198" s="1285"/>
      <c r="C198" s="1285"/>
      <c r="D198" s="1285"/>
      <c r="E198" s="1285"/>
      <c r="F198" s="956"/>
      <c r="G198" s="965"/>
      <c r="H198" s="966"/>
      <c r="I198" s="967"/>
      <c r="J198" s="957"/>
      <c r="K198" s="1243"/>
      <c r="L198" s="1345"/>
      <c r="M198" s="1346"/>
      <c r="N198" s="1293"/>
      <c r="O198" s="1352"/>
      <c r="P198" s="1350"/>
      <c r="Q198" s="1417"/>
      <c r="R198" s="1293"/>
      <c r="S198" s="1352"/>
      <c r="T198" s="1350"/>
      <c r="U198" s="1417"/>
      <c r="V198" s="1293"/>
      <c r="W198" s="689"/>
      <c r="X198" s="670"/>
      <c r="Y198" s="670"/>
      <c r="Z198" s="672"/>
      <c r="AA198" s="572" t="str">
        <f>AB197 &amp; "-" &amp; AD197</f>
        <v>-</v>
      </c>
      <c r="AB198" s="1292"/>
      <c r="AC198" s="1293"/>
      <c r="AD198" s="1292"/>
      <c r="AE198" s="1293"/>
      <c r="AF198" s="639"/>
      <c r="AG198" s="1348"/>
      <c r="AH198" s="683"/>
      <c r="AI198" s="686"/>
      <c r="AJ198" s="686"/>
      <c r="AK198" s="686"/>
      <c r="AL198" s="686"/>
      <c r="AM198" s="686"/>
      <c r="AN198" s="686"/>
      <c r="AO198" s="683"/>
      <c r="AP198" s="683"/>
      <c r="AQ198" s="683"/>
      <c r="AR198" s="683"/>
    </row>
    <row r="199" spans="1:46" s="651" customFormat="1" ht="17.100000000000001" customHeight="1">
      <c r="A199" s="1285"/>
      <c r="B199" s="1285"/>
      <c r="C199" s="1285"/>
      <c r="D199" s="1285"/>
      <c r="E199" s="1285"/>
      <c r="F199" s="956"/>
      <c r="G199" s="965"/>
      <c r="H199" s="966"/>
      <c r="I199" s="967"/>
      <c r="J199" s="957"/>
      <c r="K199" s="1243"/>
      <c r="L199" s="1345"/>
      <c r="M199" s="1346"/>
      <c r="N199" s="1293"/>
      <c r="O199" s="1352"/>
      <c r="P199" s="1350"/>
      <c r="Q199" s="1417"/>
      <c r="R199" s="1293"/>
      <c r="S199" s="571"/>
      <c r="T199" s="664"/>
      <c r="U199" s="670"/>
      <c r="V199" s="671"/>
      <c r="W199" s="671"/>
      <c r="X199" s="671"/>
      <c r="Y199" s="671"/>
      <c r="Z199" s="672"/>
      <c r="AA199" s="672"/>
      <c r="AB199" s="673"/>
      <c r="AC199" s="669"/>
      <c r="AD199" s="669"/>
      <c r="AE199" s="673"/>
      <c r="AF199" s="669"/>
      <c r="AG199" s="1348"/>
      <c r="AH199" s="683"/>
      <c r="AI199" s="686"/>
      <c r="AJ199" s="686"/>
      <c r="AK199" s="686"/>
      <c r="AL199" s="686"/>
      <c r="AM199" s="686"/>
      <c r="AN199" s="686"/>
      <c r="AO199" s="683"/>
      <c r="AP199" s="683"/>
      <c r="AQ199" s="683"/>
      <c r="AR199" s="683"/>
    </row>
    <row r="200" spans="1:46" s="651" customFormat="1" ht="17.100000000000001" customHeight="1">
      <c r="A200" s="1285"/>
      <c r="B200" s="1285"/>
      <c r="C200" s="1285"/>
      <c r="D200" s="1285"/>
      <c r="E200" s="1285"/>
      <c r="F200" s="956"/>
      <c r="G200" s="965"/>
      <c r="H200" s="966"/>
      <c r="I200" s="967"/>
      <c r="J200" s="957"/>
      <c r="K200" s="1243"/>
      <c r="L200" s="1345"/>
      <c r="M200" s="1346"/>
      <c r="N200" s="1293"/>
      <c r="O200" s="674"/>
      <c r="P200" s="676"/>
      <c r="Q200" s="675"/>
      <c r="R200" s="671"/>
      <c r="S200" s="671"/>
      <c r="T200" s="671"/>
      <c r="U200" s="671"/>
      <c r="V200" s="671"/>
      <c r="W200" s="671"/>
      <c r="X200" s="671"/>
      <c r="Y200" s="671"/>
      <c r="Z200" s="672"/>
      <c r="AA200" s="672"/>
      <c r="AB200" s="673"/>
      <c r="AC200" s="669"/>
      <c r="AD200" s="669"/>
      <c r="AE200" s="673"/>
      <c r="AF200" s="669"/>
      <c r="AG200" s="1348"/>
      <c r="AH200" s="683"/>
      <c r="AI200" s="686"/>
      <c r="AJ200" s="686"/>
      <c r="AK200" s="686"/>
      <c r="AL200" s="686"/>
      <c r="AM200" s="686"/>
      <c r="AN200" s="686"/>
      <c r="AO200" s="683"/>
      <c r="AP200" s="683"/>
      <c r="AQ200" s="683"/>
      <c r="AR200" s="683"/>
    </row>
    <row r="201" spans="1:46" s="650" customFormat="1" ht="15" customHeight="1">
      <c r="A201" s="1285"/>
      <c r="B201" s="1285"/>
      <c r="C201" s="1285"/>
      <c r="D201" s="1285"/>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9"/>
      <c r="AH201" s="685"/>
      <c r="AI201" s="685"/>
      <c r="AJ201" s="687"/>
      <c r="AK201" s="687"/>
      <c r="AL201" s="687"/>
      <c r="AM201" s="687"/>
      <c r="AN201" s="687"/>
      <c r="AO201" s="685"/>
      <c r="AP201" s="685"/>
      <c r="AQ201" s="685"/>
      <c r="AR201" s="685"/>
    </row>
    <row r="202" spans="1:46" s="650" customFormat="1" ht="15" customHeight="1">
      <c r="A202" s="1285"/>
      <c r="B202" s="1285"/>
      <c r="C202" s="1285"/>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85"/>
      <c r="B203" s="1285"/>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85"/>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7"/>
      <c r="R207" s="150"/>
      <c r="S207" s="150"/>
      <c r="T207" s="150"/>
      <c r="U207" s="1287"/>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7"/>
      <c r="R208" s="150"/>
      <c r="S208" s="150"/>
      <c r="T208" s="150"/>
      <c r="U208" s="1287"/>
      <c r="V208" s="150"/>
      <c r="W208" s="150"/>
      <c r="X208" s="150"/>
      <c r="Y208" s="150"/>
      <c r="Z208" s="150"/>
      <c r="AA208" s="150"/>
      <c r="AB208" s="150"/>
      <c r="AC208" s="150"/>
    </row>
    <row r="209" spans="1:83" ht="15" customHeight="1">
      <c r="G209" s="149"/>
      <c r="H209" s="150"/>
      <c r="I209" s="150"/>
      <c r="J209" s="80"/>
      <c r="K209" s="150"/>
      <c r="L209" s="150"/>
      <c r="M209" s="150"/>
      <c r="N209" s="150"/>
      <c r="O209" s="150"/>
      <c r="Q209" s="1287"/>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8" t="s">
        <v>84</v>
      </c>
      <c r="O211" s="1352"/>
      <c r="P211" s="1350">
        <v>1</v>
      </c>
      <c r="Q211" s="1384"/>
      <c r="R211" s="1293" t="s">
        <v>83</v>
      </c>
      <c r="S211" s="1390"/>
      <c r="T211" s="1419">
        <v>1</v>
      </c>
      <c r="U211" s="1288"/>
      <c r="V211" s="1293"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8"/>
      <c r="O212" s="1352"/>
      <c r="P212" s="1350"/>
      <c r="Q212" s="1384"/>
      <c r="R212" s="1293"/>
      <c r="S212" s="1391"/>
      <c r="T212" s="1420"/>
      <c r="U212" s="1288"/>
      <c r="V212" s="1293"/>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8"/>
      <c r="O213" s="1352"/>
      <c r="P213" s="1350"/>
      <c r="Q213" s="1384"/>
      <c r="R213" s="1293"/>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93"/>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85">
        <v>1</v>
      </c>
      <c r="B220" s="831"/>
      <c r="C220" s="831"/>
      <c r="D220" s="831"/>
      <c r="E220" s="832"/>
      <c r="F220" s="833"/>
      <c r="G220" s="833"/>
      <c r="H220" s="833"/>
      <c r="I220" s="834"/>
      <c r="J220" s="829"/>
      <c r="K220" s="836"/>
      <c r="L220" s="744" t="e">
        <f ca="1">mergeValue(A220)</f>
        <v>#NAME?</v>
      </c>
      <c r="M220" s="610" t="s">
        <v>19</v>
      </c>
      <c r="N220" s="615"/>
      <c r="O220" s="1387"/>
      <c r="P220" s="1388"/>
      <c r="Q220" s="1388"/>
      <c r="R220" s="1388"/>
      <c r="S220" s="1388"/>
      <c r="T220" s="1388"/>
      <c r="U220" s="1388"/>
      <c r="V220" s="1389"/>
      <c r="W220" s="1131"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85"/>
      <c r="B221" s="1285">
        <v>1</v>
      </c>
      <c r="C221" s="831"/>
      <c r="D221" s="831"/>
      <c r="E221" s="833"/>
      <c r="F221" s="833"/>
      <c r="G221" s="833"/>
      <c r="H221" s="833"/>
      <c r="I221" s="828"/>
      <c r="J221" s="827"/>
      <c r="K221" s="830"/>
      <c r="L221" s="744" t="e">
        <f ca="1">mergeValue(A221) &amp;"."&amp; mergeValue(B221)</f>
        <v>#NAME?</v>
      </c>
      <c r="M221" s="658" t="s">
        <v>15</v>
      </c>
      <c r="N221" s="615"/>
      <c r="O221" s="1387"/>
      <c r="P221" s="1388"/>
      <c r="Q221" s="1388"/>
      <c r="R221" s="1388"/>
      <c r="S221" s="1388"/>
      <c r="T221" s="1388"/>
      <c r="U221" s="1388"/>
      <c r="V221" s="1389"/>
      <c r="W221" s="1131"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85"/>
      <c r="B222" s="1285"/>
      <c r="C222" s="1285">
        <v>1</v>
      </c>
      <c r="D222" s="831"/>
      <c r="E222" s="833"/>
      <c r="F222" s="833"/>
      <c r="G222" s="833"/>
      <c r="H222" s="833"/>
      <c r="I222" s="835"/>
      <c r="J222" s="827"/>
      <c r="K222" s="830"/>
      <c r="L222" s="744" t="e">
        <f ca="1">mergeValue(A222) &amp;"."&amp; mergeValue(B222)&amp;"."&amp; mergeValue(C222)</f>
        <v>#NAME?</v>
      </c>
      <c r="M222" s="659" t="s">
        <v>7</v>
      </c>
      <c r="N222" s="615"/>
      <c r="O222" s="1387"/>
      <c r="P222" s="1388"/>
      <c r="Q222" s="1388"/>
      <c r="R222" s="1388"/>
      <c r="S222" s="1388"/>
      <c r="T222" s="1388"/>
      <c r="U222" s="1388"/>
      <c r="V222" s="1389"/>
      <c r="W222" s="1131"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85"/>
      <c r="B223" s="1285"/>
      <c r="C223" s="1285"/>
      <c r="D223" s="1285">
        <v>1</v>
      </c>
      <c r="E223" s="833"/>
      <c r="F223" s="833"/>
      <c r="G223" s="833"/>
      <c r="H223" s="833"/>
      <c r="I223" s="835"/>
      <c r="J223" s="827"/>
      <c r="K223" s="830"/>
      <c r="L223" s="744" t="e">
        <f ca="1">mergeValue(A223) &amp;"."&amp; mergeValue(B223)&amp;"."&amp; mergeValue(C223)&amp;"."&amp; mergeValue(D223)</f>
        <v>#NAME?</v>
      </c>
      <c r="M223" s="660" t="s">
        <v>21</v>
      </c>
      <c r="N223" s="615"/>
      <c r="O223" s="1387"/>
      <c r="P223" s="1388"/>
      <c r="Q223" s="1388"/>
      <c r="R223" s="1388"/>
      <c r="S223" s="1388"/>
      <c r="T223" s="1388"/>
      <c r="U223" s="1388"/>
      <c r="V223" s="1389"/>
      <c r="W223" s="1131"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85"/>
      <c r="B224" s="1285"/>
      <c r="C224" s="1285"/>
      <c r="D224" s="1285"/>
      <c r="E224" s="1285">
        <v>1</v>
      </c>
      <c r="F224" s="833"/>
      <c r="G224" s="833"/>
      <c r="H224" s="831">
        <v>1</v>
      </c>
      <c r="I224" s="1285">
        <v>1</v>
      </c>
      <c r="J224" s="833"/>
      <c r="K224" s="838"/>
      <c r="L224" s="744" t="e">
        <f ca="1">mergeValue(A224) &amp;"."&amp; mergeValue(B224)&amp;"."&amp; mergeValue(C224)&amp;"."&amp; mergeValue(D224)&amp;"."&amp; mergeValue(E224)</f>
        <v>#NAME?</v>
      </c>
      <c r="M224" s="524" t="s">
        <v>8</v>
      </c>
      <c r="N224" s="615"/>
      <c r="O224" s="1288"/>
      <c r="P224" s="1289"/>
      <c r="Q224" s="1289"/>
      <c r="R224" s="1289"/>
      <c r="S224" s="1289"/>
      <c r="T224" s="1289"/>
      <c r="U224" s="1289"/>
      <c r="V224" s="1290"/>
      <c r="W224" s="1131"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285"/>
      <c r="B225" s="1285"/>
      <c r="C225" s="1285"/>
      <c r="D225" s="1285"/>
      <c r="E225" s="1285"/>
      <c r="F225" s="1285">
        <v>1</v>
      </c>
      <c r="G225" s="831"/>
      <c r="H225" s="831"/>
      <c r="I225" s="1285"/>
      <c r="J225" s="1285">
        <v>1</v>
      </c>
      <c r="K225" s="839"/>
      <c r="L225" s="744" t="e">
        <f ca="1">mergeValue(A225) &amp;"."&amp; mergeValue(B225)&amp;"."&amp; mergeValue(C225)&amp;"."&amp; mergeValue(D225)&amp;"."&amp; mergeValue(E225)&amp;"."&amp; mergeValue(F225)</f>
        <v>#NAME?</v>
      </c>
      <c r="M225" s="525" t="s">
        <v>9</v>
      </c>
      <c r="N225" s="615"/>
      <c r="O225" s="1288"/>
      <c r="P225" s="1289"/>
      <c r="Q225" s="1289"/>
      <c r="R225" s="1289"/>
      <c r="S225" s="1289"/>
      <c r="T225" s="1289"/>
      <c r="U225" s="1289"/>
      <c r="V225" s="1290"/>
      <c r="W225" s="1131"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285"/>
      <c r="B226" s="1285"/>
      <c r="C226" s="1285"/>
      <c r="D226" s="1285"/>
      <c r="E226" s="1285"/>
      <c r="F226" s="1285"/>
      <c r="G226" s="831">
        <v>1</v>
      </c>
      <c r="H226" s="831"/>
      <c r="I226" s="1285"/>
      <c r="J226" s="1285"/>
      <c r="K226" s="839">
        <v>1</v>
      </c>
      <c r="L226" s="744" t="e">
        <f ca="1">mergeValue(A226) &amp;"."&amp; mergeValue(B226)&amp;"."&amp; mergeValue(C226)&amp;"."&amp; mergeValue(D226)&amp;"."&amp; mergeValue(E226)&amp;"."&amp; mergeValue(F226)&amp;"."&amp; mergeValue(G226)</f>
        <v>#NAME?</v>
      </c>
      <c r="M226" s="1016"/>
      <c r="N226" s="615"/>
      <c r="O226" s="726"/>
      <c r="P226" s="726"/>
      <c r="Q226" s="726"/>
      <c r="R226" s="1292"/>
      <c r="S226" s="1293" t="s">
        <v>83</v>
      </c>
      <c r="T226" s="1292"/>
      <c r="U226" s="1293" t="s">
        <v>83</v>
      </c>
      <c r="V226" s="726"/>
      <c r="W226" s="1303" t="s">
        <v>721</v>
      </c>
      <c r="X226" s="759" t="e">
        <f ca="1">strCheckDate(O227:V227)</f>
        <v>#NAME?</v>
      </c>
      <c r="Y226" s="777"/>
      <c r="Z226" s="777" t="str">
        <f t="shared" si="3"/>
        <v/>
      </c>
      <c r="AA226" s="777"/>
      <c r="AB226" s="777"/>
      <c r="AC226" s="777"/>
      <c r="AD226" s="759"/>
      <c r="AE226" s="759"/>
      <c r="AF226" s="759"/>
      <c r="AG226" s="759"/>
      <c r="AH226" s="759"/>
      <c r="AI226" s="759"/>
      <c r="AJ226" s="759"/>
    </row>
    <row r="227" spans="1:36" s="751" customFormat="1" ht="14.25" hidden="1" customHeight="1">
      <c r="A227" s="1285"/>
      <c r="B227" s="1285"/>
      <c r="C227" s="1285"/>
      <c r="D227" s="1285"/>
      <c r="E227" s="1285"/>
      <c r="F227" s="1285"/>
      <c r="G227" s="831"/>
      <c r="H227" s="831"/>
      <c r="I227" s="1285"/>
      <c r="J227" s="1285"/>
      <c r="K227" s="839"/>
      <c r="L227" s="752"/>
      <c r="M227" s="615"/>
      <c r="N227" s="615"/>
      <c r="O227" s="726"/>
      <c r="P227" s="726"/>
      <c r="Q227" s="732" t="str">
        <f>R226 &amp; "-" &amp; T226</f>
        <v>-</v>
      </c>
      <c r="R227" s="1292"/>
      <c r="S227" s="1293"/>
      <c r="T227" s="1292"/>
      <c r="U227" s="1293"/>
      <c r="V227" s="726"/>
      <c r="W227" s="1304"/>
      <c r="X227" s="759"/>
      <c r="Y227" s="777"/>
      <c r="Z227" s="777" t="str">
        <f t="shared" si="3"/>
        <v/>
      </c>
      <c r="AA227" s="777"/>
      <c r="AB227" s="777"/>
      <c r="AC227" s="777"/>
      <c r="AD227" s="759"/>
      <c r="AE227" s="759"/>
      <c r="AF227" s="759"/>
      <c r="AG227" s="759"/>
      <c r="AH227" s="759"/>
      <c r="AI227" s="759"/>
      <c r="AJ227" s="759"/>
    </row>
    <row r="228" spans="1:36" s="751" customFormat="1" ht="15" customHeight="1">
      <c r="A228" s="1285"/>
      <c r="B228" s="1285"/>
      <c r="C228" s="1285"/>
      <c r="D228" s="1285"/>
      <c r="E228" s="1285"/>
      <c r="F228" s="1285"/>
      <c r="G228" s="833"/>
      <c r="H228" s="831"/>
      <c r="I228" s="1285"/>
      <c r="J228" s="1285"/>
      <c r="K228" s="838"/>
      <c r="L228" s="654"/>
      <c r="M228" s="527" t="s">
        <v>24</v>
      </c>
      <c r="N228" s="728"/>
      <c r="O228" s="728"/>
      <c r="P228" s="728"/>
      <c r="Q228" s="728"/>
      <c r="R228" s="728"/>
      <c r="S228" s="728"/>
      <c r="T228" s="728"/>
      <c r="U228" s="728"/>
      <c r="V228" s="725"/>
      <c r="W228" s="1305"/>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285"/>
      <c r="B229" s="1285"/>
      <c r="C229" s="1285"/>
      <c r="D229" s="1285"/>
      <c r="E229" s="1285"/>
      <c r="F229" s="833"/>
      <c r="G229" s="833"/>
      <c r="H229" s="831"/>
      <c r="I229" s="1285"/>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285"/>
      <c r="B230" s="1285"/>
      <c r="C230" s="1285"/>
      <c r="D230" s="1285"/>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285"/>
      <c r="B231" s="1285"/>
      <c r="C231" s="1285"/>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285"/>
      <c r="B232" s="1285"/>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285"/>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285">
        <v>1</v>
      </c>
      <c r="B238" s="963"/>
      <c r="C238" s="963"/>
      <c r="D238" s="963"/>
      <c r="E238" s="929"/>
      <c r="F238" s="974"/>
      <c r="G238" s="974"/>
      <c r="H238" s="974"/>
      <c r="I238" s="931"/>
      <c r="J238" s="927"/>
      <c r="K238" s="911"/>
      <c r="L238" s="978" t="e">
        <f ca="1">mergeValue(A238)</f>
        <v>#NAME?</v>
      </c>
      <c r="M238" s="610" t="s">
        <v>19</v>
      </c>
      <c r="N238" s="615"/>
      <c r="O238" s="1387"/>
      <c r="P238" s="1388"/>
      <c r="Q238" s="1388"/>
      <c r="R238" s="1388"/>
      <c r="S238" s="1388"/>
      <c r="T238" s="1388"/>
      <c r="U238" s="1388"/>
      <c r="V238" s="1389"/>
      <c r="W238" s="1131"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285"/>
      <c r="B239" s="1285">
        <v>1</v>
      </c>
      <c r="C239" s="963"/>
      <c r="D239" s="963"/>
      <c r="E239" s="974"/>
      <c r="F239" s="974"/>
      <c r="G239" s="974"/>
      <c r="H239" s="974"/>
      <c r="I239" s="969"/>
      <c r="J239" s="902"/>
      <c r="K239" s="905"/>
      <c r="L239" s="978" t="e">
        <f ca="1">mergeValue(A239) &amp;"."&amp; mergeValue(B239)</f>
        <v>#NAME?</v>
      </c>
      <c r="M239" s="658" t="s">
        <v>15</v>
      </c>
      <c r="N239" s="615"/>
      <c r="O239" s="1387"/>
      <c r="P239" s="1388"/>
      <c r="Q239" s="1388"/>
      <c r="R239" s="1388"/>
      <c r="S239" s="1388"/>
      <c r="T239" s="1388"/>
      <c r="U239" s="1388"/>
      <c r="V239" s="1389"/>
      <c r="W239" s="1131"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285"/>
      <c r="B240" s="1285"/>
      <c r="C240" s="1285">
        <v>1</v>
      </c>
      <c r="D240" s="963"/>
      <c r="E240" s="974"/>
      <c r="F240" s="974"/>
      <c r="G240" s="974"/>
      <c r="H240" s="974"/>
      <c r="I240" s="910"/>
      <c r="J240" s="902"/>
      <c r="K240" s="905"/>
      <c r="L240" s="978" t="e">
        <f ca="1">mergeValue(A240) &amp;"."&amp; mergeValue(B240)&amp;"."&amp; mergeValue(C240)</f>
        <v>#NAME?</v>
      </c>
      <c r="M240" s="659" t="s">
        <v>7</v>
      </c>
      <c r="N240" s="615"/>
      <c r="O240" s="1387"/>
      <c r="P240" s="1388"/>
      <c r="Q240" s="1388"/>
      <c r="R240" s="1388"/>
      <c r="S240" s="1388"/>
      <c r="T240" s="1388"/>
      <c r="U240" s="1388"/>
      <c r="V240" s="1389"/>
      <c r="W240" s="1131"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285"/>
      <c r="B241" s="1285"/>
      <c r="C241" s="1285"/>
      <c r="D241" s="1285">
        <v>1</v>
      </c>
      <c r="E241" s="974"/>
      <c r="F241" s="974"/>
      <c r="G241" s="974"/>
      <c r="H241" s="974"/>
      <c r="I241" s="910"/>
      <c r="J241" s="902"/>
      <c r="K241" s="905"/>
      <c r="L241" s="978" t="e">
        <f ca="1">mergeValue(A241) &amp;"."&amp; mergeValue(B241)&amp;"."&amp; mergeValue(C241)&amp;"."&amp; mergeValue(D241)</f>
        <v>#NAME?</v>
      </c>
      <c r="M241" s="660" t="s">
        <v>21</v>
      </c>
      <c r="N241" s="615"/>
      <c r="O241" s="1387"/>
      <c r="P241" s="1388"/>
      <c r="Q241" s="1388"/>
      <c r="R241" s="1388"/>
      <c r="S241" s="1388"/>
      <c r="T241" s="1388"/>
      <c r="U241" s="1388"/>
      <c r="V241" s="1389"/>
      <c r="W241" s="1131"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285"/>
      <c r="B242" s="1285"/>
      <c r="C242" s="1285"/>
      <c r="D242" s="1285"/>
      <c r="E242" s="1285">
        <v>1</v>
      </c>
      <c r="F242" s="974"/>
      <c r="G242" s="974"/>
      <c r="H242" s="963">
        <v>1</v>
      </c>
      <c r="I242" s="1285">
        <v>1</v>
      </c>
      <c r="J242" s="974"/>
      <c r="K242" s="913"/>
      <c r="L242" s="978" t="e">
        <f ca="1">mergeValue(A242) &amp;"."&amp; mergeValue(B242)&amp;"."&amp; mergeValue(C242)&amp;"."&amp; mergeValue(D242)&amp;"."&amp; mergeValue(E242)</f>
        <v>#NAME?</v>
      </c>
      <c r="M242" s="524" t="s">
        <v>8</v>
      </c>
      <c r="N242" s="615"/>
      <c r="O242" s="1288"/>
      <c r="P242" s="1289"/>
      <c r="Q242" s="1289"/>
      <c r="R242" s="1289"/>
      <c r="S242" s="1289"/>
      <c r="T242" s="1289"/>
      <c r="U242" s="1289"/>
      <c r="V242" s="1290"/>
      <c r="W242" s="1131"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285"/>
      <c r="B243" s="1285"/>
      <c r="C243" s="1285"/>
      <c r="D243" s="1285"/>
      <c r="E243" s="1285"/>
      <c r="F243" s="1285">
        <v>1</v>
      </c>
      <c r="G243" s="963"/>
      <c r="H243" s="963"/>
      <c r="I243" s="1285"/>
      <c r="J243" s="1285">
        <v>1</v>
      </c>
      <c r="K243" s="914"/>
      <c r="L243" s="978" t="e">
        <f ca="1">mergeValue(A243) &amp;"."&amp; mergeValue(B243)&amp;"."&amp; mergeValue(C243)&amp;"."&amp; mergeValue(D243)&amp;"."&amp; mergeValue(E243)&amp;"."&amp; mergeValue(F243)</f>
        <v>#NAME?</v>
      </c>
      <c r="M243" s="525" t="s">
        <v>9</v>
      </c>
      <c r="N243" s="615"/>
      <c r="O243" s="1288"/>
      <c r="P243" s="1289"/>
      <c r="Q243" s="1289"/>
      <c r="R243" s="1289"/>
      <c r="S243" s="1289"/>
      <c r="T243" s="1289"/>
      <c r="U243" s="1289"/>
      <c r="V243" s="1290"/>
      <c r="W243" s="1131"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285"/>
      <c r="B244" s="1285"/>
      <c r="C244" s="1285"/>
      <c r="D244" s="1285"/>
      <c r="E244" s="1285"/>
      <c r="F244" s="1285"/>
      <c r="G244" s="963">
        <v>1</v>
      </c>
      <c r="H244" s="963"/>
      <c r="I244" s="1285"/>
      <c r="J244" s="1285"/>
      <c r="K244" s="914">
        <v>1</v>
      </c>
      <c r="L244" s="978" t="e">
        <f ca="1">mergeValue(A244) &amp;"."&amp; mergeValue(B244)&amp;"."&amp; mergeValue(C244)&amp;"."&amp; mergeValue(D244)&amp;"."&amp; mergeValue(E244)&amp;"."&amp; mergeValue(F244)&amp;"."&amp; mergeValue(G244)</f>
        <v>#NAME?</v>
      </c>
      <c r="M244" s="1016"/>
      <c r="N244" s="615"/>
      <c r="O244" s="726"/>
      <c r="P244" s="726"/>
      <c r="Q244" s="1040"/>
      <c r="R244" s="1292"/>
      <c r="S244" s="1293" t="s">
        <v>83</v>
      </c>
      <c r="T244" s="1292"/>
      <c r="U244" s="1293" t="s">
        <v>83</v>
      </c>
      <c r="V244" s="726"/>
      <c r="W244" s="1303" t="s">
        <v>721</v>
      </c>
      <c r="X244" s="956" t="e">
        <f ca="1">strCheckDate(O245:V245)</f>
        <v>#NAME?</v>
      </c>
      <c r="Y244" s="777"/>
      <c r="Z244" s="777" t="str">
        <f t="shared" si="4"/>
        <v/>
      </c>
      <c r="AA244" s="777"/>
      <c r="AB244" s="777"/>
      <c r="AC244" s="777"/>
      <c r="AD244" s="956"/>
      <c r="AE244" s="956"/>
      <c r="AF244" s="956"/>
      <c r="AG244" s="956"/>
      <c r="AH244" s="956"/>
      <c r="AI244" s="956"/>
      <c r="AJ244" s="956"/>
    </row>
    <row r="245" spans="1:36" s="938" customFormat="1" ht="11.25" hidden="1" customHeight="1">
      <c r="A245" s="1285"/>
      <c r="B245" s="1285"/>
      <c r="C245" s="1285"/>
      <c r="D245" s="1285"/>
      <c r="E245" s="1285"/>
      <c r="F245" s="1285"/>
      <c r="G245" s="963"/>
      <c r="H245" s="963"/>
      <c r="I245" s="1285"/>
      <c r="J245" s="1285"/>
      <c r="K245" s="914"/>
      <c r="L245" s="752"/>
      <c r="M245" s="615"/>
      <c r="N245" s="615"/>
      <c r="O245" s="726"/>
      <c r="P245" s="726"/>
      <c r="Q245" s="732" t="str">
        <f>R244 &amp; "-" &amp; T244</f>
        <v>-</v>
      </c>
      <c r="R245" s="1292"/>
      <c r="S245" s="1293"/>
      <c r="T245" s="1292"/>
      <c r="U245" s="1293"/>
      <c r="V245" s="726"/>
      <c r="W245" s="1304"/>
      <c r="X245" s="956"/>
      <c r="Y245" s="777"/>
      <c r="Z245" s="777" t="str">
        <f t="shared" si="4"/>
        <v/>
      </c>
      <c r="AA245" s="777"/>
      <c r="AB245" s="777"/>
      <c r="AC245" s="777"/>
      <c r="AD245" s="956"/>
      <c r="AE245" s="956"/>
      <c r="AF245" s="956"/>
      <c r="AG245" s="956"/>
      <c r="AH245" s="956"/>
      <c r="AI245" s="956"/>
      <c r="AJ245" s="956"/>
    </row>
    <row r="246" spans="1:36" s="938" customFormat="1" ht="15" customHeight="1">
      <c r="A246" s="1285"/>
      <c r="B246" s="1285"/>
      <c r="C246" s="1285"/>
      <c r="D246" s="1285"/>
      <c r="E246" s="1285"/>
      <c r="F246" s="1285"/>
      <c r="G246" s="974"/>
      <c r="H246" s="963"/>
      <c r="I246" s="1285"/>
      <c r="J246" s="1285"/>
      <c r="K246" s="913"/>
      <c r="L246" s="654"/>
      <c r="M246" s="527" t="s">
        <v>24</v>
      </c>
      <c r="N246" s="954"/>
      <c r="O246" s="954"/>
      <c r="P246" s="954"/>
      <c r="Q246" s="954"/>
      <c r="R246" s="954"/>
      <c r="S246" s="954"/>
      <c r="T246" s="954"/>
      <c r="U246" s="954"/>
      <c r="V246" s="725"/>
      <c r="W246" s="1305"/>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285"/>
      <c r="B247" s="1285"/>
      <c r="C247" s="1285"/>
      <c r="D247" s="1285"/>
      <c r="E247" s="1285"/>
      <c r="F247" s="974"/>
      <c r="G247" s="974"/>
      <c r="H247" s="963"/>
      <c r="I247" s="1285"/>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285"/>
      <c r="B248" s="1285"/>
      <c r="C248" s="1285"/>
      <c r="D248" s="1285"/>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285"/>
      <c r="B249" s="1285"/>
      <c r="C249" s="1285"/>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285"/>
      <c r="B250" s="1285"/>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285"/>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8"/>
      <c r="D297" s="1240">
        <v>1</v>
      </c>
      <c r="E297" s="1287"/>
      <c r="F297" s="329"/>
      <c r="G297" s="181">
        <v>0</v>
      </c>
      <c r="H297" s="334"/>
      <c r="I297" s="242"/>
      <c r="J297" s="371" t="s">
        <v>496</v>
      </c>
      <c r="K297" s="148"/>
      <c r="L297" s="258"/>
      <c r="M297" s="204" t="e">
        <f ca="1">mergeValue(H297)</f>
        <v>#NAME?</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8"/>
      <c r="D298" s="1240"/>
      <c r="E298" s="1287"/>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9"/>
      <c r="D302" s="241"/>
      <c r="E302" s="424"/>
      <c r="F302" s="1400"/>
      <c r="G302" s="1240">
        <v>0</v>
      </c>
      <c r="H302" s="1242"/>
      <c r="I302" s="242"/>
      <c r="J302" s="371" t="s">
        <v>496</v>
      </c>
      <c r="K302" s="148"/>
      <c r="L302" s="258"/>
      <c r="M302" s="204" t="e">
        <f ca="1">mergeValue(H302)</f>
        <v>#NAME?</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9"/>
      <c r="D303" s="241"/>
      <c r="E303" s="424"/>
      <c r="F303" s="1400"/>
      <c r="G303" s="1240"/>
      <c r="H303" s="1242"/>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t="e">
        <f ca="1">mergeValue(H307)</f>
        <v>#NAME?</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83">
        <v>1</v>
      </c>
      <c r="B337" s="206"/>
      <c r="C337" s="206"/>
      <c r="D337" s="206"/>
      <c r="F337" s="313" t="e">
        <f ca="1">"2." &amp;mergeValue(A337)</f>
        <v>#NAME?</v>
      </c>
      <c r="G337" s="389" t="s">
        <v>473</v>
      </c>
      <c r="H337" s="297"/>
      <c r="I337" s="188" t="s">
        <v>568</v>
      </c>
      <c r="J337" s="312"/>
      <c r="K337" s="206"/>
      <c r="L337" s="206"/>
      <c r="M337" s="206"/>
      <c r="N337" s="206"/>
      <c r="O337" s="206"/>
      <c r="P337" s="206"/>
      <c r="Q337" s="206"/>
      <c r="R337" s="206"/>
      <c r="S337" s="206"/>
      <c r="T337" s="206"/>
    </row>
    <row r="338" spans="1:83" s="182" customFormat="1" ht="90">
      <c r="A338" s="1283"/>
      <c r="B338" s="206"/>
      <c r="C338" s="206"/>
      <c r="D338" s="206"/>
      <c r="F338" s="313" t="e">
        <f ca="1">"3." &amp;mergeValue(A338)</f>
        <v>#NAME?</v>
      </c>
      <c r="G338" s="389" t="s">
        <v>474</v>
      </c>
      <c r="H338" s="297"/>
      <c r="I338" s="188" t="s">
        <v>566</v>
      </c>
      <c r="J338" s="312"/>
      <c r="K338" s="206"/>
      <c r="L338" s="206"/>
      <c r="M338" s="206"/>
      <c r="N338" s="206"/>
      <c r="O338" s="206"/>
      <c r="P338" s="206"/>
      <c r="Q338" s="206"/>
      <c r="R338" s="206"/>
      <c r="S338" s="206"/>
      <c r="T338" s="206"/>
    </row>
    <row r="339" spans="1:83" s="182" customFormat="1" ht="45">
      <c r="A339" s="1283"/>
      <c r="B339" s="206"/>
      <c r="C339" s="206"/>
      <c r="D339" s="206"/>
      <c r="F339" s="313" t="e">
        <f ca="1">"4."&amp;mergeValue(A339)</f>
        <v>#NAME?</v>
      </c>
      <c r="G339" s="389" t="s">
        <v>475</v>
      </c>
      <c r="H339" s="298" t="s">
        <v>449</v>
      </c>
      <c r="I339" s="188"/>
      <c r="J339" s="312"/>
      <c r="K339" s="206"/>
      <c r="L339" s="206"/>
      <c r="M339" s="206"/>
      <c r="N339" s="206"/>
      <c r="O339" s="206"/>
      <c r="P339" s="206"/>
      <c r="Q339" s="206"/>
      <c r="R339" s="206"/>
      <c r="S339" s="206"/>
      <c r="T339" s="206"/>
    </row>
    <row r="340" spans="1:83" s="182" customFormat="1" ht="101.25">
      <c r="A340" s="1283"/>
      <c r="B340" s="1283">
        <v>1</v>
      </c>
      <c r="C340" s="319"/>
      <c r="D340" s="319"/>
      <c r="F340" s="313" t="e">
        <f ca="1">"4."&amp;mergeValue(A340) &amp;"."&amp;mergeValue(B340)</f>
        <v>#NAME?</v>
      </c>
      <c r="G340" s="304" t="s">
        <v>570</v>
      </c>
      <c r="H340" s="297" t="str">
        <f>IF(region_name="","",region_name)</f>
        <v>Республика Татарстан</v>
      </c>
      <c r="I340" s="188" t="s">
        <v>478</v>
      </c>
      <c r="J340" s="312"/>
      <c r="K340" s="206"/>
      <c r="L340" s="206"/>
      <c r="M340" s="206"/>
      <c r="N340" s="206"/>
      <c r="O340" s="206"/>
      <c r="P340" s="206"/>
      <c r="Q340" s="206"/>
      <c r="R340" s="206"/>
      <c r="S340" s="206"/>
      <c r="T340" s="206"/>
    </row>
    <row r="341" spans="1:83" s="182" customFormat="1" ht="191.25">
      <c r="A341" s="1283"/>
      <c r="B341" s="1283"/>
      <c r="C341" s="1283">
        <v>1</v>
      </c>
      <c r="D341" s="319"/>
      <c r="F341" s="313" t="e">
        <f ca="1">"4."&amp;mergeValue(A341) &amp;"."&amp;mergeValue(B341)&amp;"."&amp;mergeValue(C341)</f>
        <v>#NAME?</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83"/>
      <c r="B342" s="1283"/>
      <c r="C342" s="1283"/>
      <c r="D342" s="319">
        <v>1</v>
      </c>
      <c r="F342" s="313" t="e">
        <f ca="1">"4."&amp;mergeValue(A342) &amp;"."&amp;mergeValue(B342)&amp;"."&amp;mergeValue(C342)&amp;"."&amp;mergeValue(D342)</f>
        <v>#NAME?</v>
      </c>
      <c r="G342" s="392" t="s">
        <v>477</v>
      </c>
      <c r="H342" s="297"/>
      <c r="I342" s="1284" t="s">
        <v>569</v>
      </c>
      <c r="J342" s="312"/>
      <c r="K342" s="206"/>
      <c r="L342" s="206"/>
      <c r="M342" s="206"/>
      <c r="N342" s="206"/>
      <c r="O342" s="206"/>
      <c r="P342" s="206"/>
      <c r="Q342" s="206"/>
      <c r="R342" s="206"/>
      <c r="S342" s="206"/>
      <c r="T342" s="206"/>
    </row>
    <row r="343" spans="1:83" s="182" customFormat="1" ht="18.75">
      <c r="A343" s="1283"/>
      <c r="B343" s="1283"/>
      <c r="C343" s="1283"/>
      <c r="D343" s="319"/>
      <c r="F343" s="396"/>
      <c r="G343" s="397" t="s">
        <v>4</v>
      </c>
      <c r="H343" s="398"/>
      <c r="I343" s="1284"/>
      <c r="J343" s="312"/>
      <c r="K343" s="206"/>
      <c r="L343" s="206"/>
      <c r="M343" s="206"/>
      <c r="N343" s="206"/>
      <c r="O343" s="206"/>
      <c r="P343" s="206"/>
      <c r="Q343" s="206"/>
      <c r="R343" s="206"/>
      <c r="S343" s="206"/>
      <c r="T343" s="206"/>
    </row>
    <row r="344" spans="1:83" s="182" customFormat="1" ht="18.75">
      <c r="A344" s="1283"/>
      <c r="B344" s="1283"/>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83"/>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6"/>
      <c r="C351" s="1080"/>
      <c r="D351" s="1097"/>
      <c r="E351" s="1108"/>
      <c r="F351" s="1132"/>
      <c r="G351" s="1112"/>
      <c r="H351" s="1109"/>
      <c r="I351" s="1102"/>
      <c r="J351" s="1102"/>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7"/>
      <c r="B356" s="1096"/>
      <c r="C356" s="1080"/>
      <c r="D356" s="1354"/>
      <c r="E356" s="1355"/>
      <c r="F356" s="1356"/>
      <c r="G356" s="1110"/>
      <c r="H356" s="1169"/>
      <c r="I356" s="1167"/>
      <c r="J356" s="1132"/>
      <c r="K356" s="1110" t="s">
        <v>449</v>
      </c>
      <c r="L356" s="1284" t="s">
        <v>703</v>
      </c>
      <c r="M356" s="1157"/>
      <c r="N356" s="1102"/>
      <c r="O356" s="1102"/>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7"/>
      <c r="B357" s="1096"/>
      <c r="C357" s="1080"/>
      <c r="D357" s="1354"/>
      <c r="E357" s="1355"/>
      <c r="F357" s="1356"/>
      <c r="G357" s="1086"/>
      <c r="H357" s="1154" t="s">
        <v>274</v>
      </c>
      <c r="I357" s="1149"/>
      <c r="J357" s="1149"/>
      <c r="K357" s="1147"/>
      <c r="L357" s="1284"/>
      <c r="M357" s="1157"/>
      <c r="N357" s="1102"/>
      <c r="O357" s="1102"/>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7"/>
      <c r="B362" s="1096"/>
      <c r="C362" s="1080"/>
      <c r="D362" s="1354"/>
      <c r="E362" s="1355"/>
      <c r="F362" s="1356"/>
      <c r="G362" s="1110"/>
      <c r="H362" s="1169"/>
      <c r="I362" s="1167"/>
      <c r="J362" s="1172"/>
      <c r="K362" s="1110" t="s">
        <v>449</v>
      </c>
      <c r="L362" s="1284" t="s">
        <v>703</v>
      </c>
      <c r="M362" s="1157"/>
      <c r="N362" s="1102"/>
      <c r="O362" s="1102"/>
    </row>
    <row r="363" spans="1:83" s="1071" customFormat="1" ht="17.100000000000001" customHeight="1">
      <c r="A363" s="1107"/>
      <c r="B363" s="1096"/>
      <c r="C363" s="1080"/>
      <c r="D363" s="1354"/>
      <c r="E363" s="1355"/>
      <c r="F363" s="1356"/>
      <c r="G363" s="1086"/>
      <c r="H363" s="1154" t="s">
        <v>274</v>
      </c>
      <c r="I363" s="1149"/>
      <c r="J363" s="1149"/>
      <c r="K363" s="1147"/>
      <c r="L363" s="1284"/>
      <c r="M363" s="1157"/>
      <c r="N363" s="1102"/>
      <c r="O363" s="1102"/>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7"/>
      <c r="B368" s="1096"/>
      <c r="C368" s="1080"/>
      <c r="D368" s="1097"/>
      <c r="E368" s="1162"/>
      <c r="F368" s="1163"/>
      <c r="G368" s="1110"/>
      <c r="H368" s="1169"/>
      <c r="I368" s="1167"/>
      <c r="J368" s="1132"/>
      <c r="K368" s="1110" t="s">
        <v>449</v>
      </c>
      <c r="L368" s="1133"/>
      <c r="M368" s="1157"/>
      <c r="N368" s="1102"/>
      <c r="O368" s="1102"/>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7"/>
      <c r="B373" s="1096"/>
      <c r="C373" s="1080"/>
      <c r="D373" s="1097"/>
      <c r="E373" s="1162"/>
      <c r="F373" s="1163"/>
      <c r="G373" s="1110"/>
      <c r="H373" s="1169"/>
      <c r="I373" s="1167"/>
      <c r="J373" s="1172"/>
      <c r="K373" s="1110" t="s">
        <v>449</v>
      </c>
      <c r="L373" s="1133"/>
      <c r="M373" s="1157"/>
      <c r="N373" s="1102"/>
      <c r="O373" s="1102"/>
    </row>
  </sheetData>
  <sheetProtection formatColumns="0" formatRows="0"/>
  <dataConsolidate link="1"/>
  <mergeCells count="308">
    <mergeCell ref="X183:X185"/>
    <mergeCell ref="Y149:Y150"/>
    <mergeCell ref="Z149:Z150"/>
    <mergeCell ref="AA149:AA150"/>
    <mergeCell ref="AB149:AB150"/>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D55:AD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N195:AF195"/>
    <mergeCell ref="N196:AF19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AD131:AD133"/>
    <mergeCell ref="A85:A98"/>
    <mergeCell ref="B86:B97"/>
    <mergeCell ref="C87:C96"/>
    <mergeCell ref="D88:D95"/>
    <mergeCell ref="E89:E94"/>
    <mergeCell ref="A143:A156"/>
    <mergeCell ref="A179:A188"/>
    <mergeCell ref="B180:B187"/>
    <mergeCell ref="C181:C186"/>
    <mergeCell ref="D182:D185"/>
    <mergeCell ref="A193:A204"/>
    <mergeCell ref="I129:I134"/>
    <mergeCell ref="D106:D115"/>
    <mergeCell ref="F166:F169"/>
    <mergeCell ref="AB110:AB112"/>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AD149:AD151"/>
    <mergeCell ref="O221:V221"/>
    <mergeCell ref="O222:V222"/>
    <mergeCell ref="O223:V223"/>
    <mergeCell ref="E107:E114"/>
    <mergeCell ref="A103:A118"/>
    <mergeCell ref="B104:B117"/>
    <mergeCell ref="C105:C116"/>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W109:W111"/>
    <mergeCell ref="X109:X111"/>
    <mergeCell ref="U149:U150"/>
    <mergeCell ref="O31:V31"/>
    <mergeCell ref="O32:V32"/>
    <mergeCell ref="O33:V33"/>
    <mergeCell ref="O34:V34"/>
    <mergeCell ref="O35:V35"/>
    <mergeCell ref="O36:V36"/>
    <mergeCell ref="O67:V67"/>
    <mergeCell ref="O68:V68"/>
    <mergeCell ref="O69:V69"/>
    <mergeCell ref="O143:AC143"/>
    <mergeCell ref="T55:T56"/>
    <mergeCell ref="U55:U56"/>
    <mergeCell ref="R55:R56"/>
    <mergeCell ref="S55:S56"/>
    <mergeCell ref="R91:R92"/>
    <mergeCell ref="S91:S92"/>
    <mergeCell ref="T91:T92"/>
    <mergeCell ref="U91:U92"/>
    <mergeCell ref="W91:W93"/>
    <mergeCell ref="Z109:Z111"/>
    <mergeCell ref="O49:AC49"/>
    <mergeCell ref="O50:AC50"/>
    <mergeCell ref="O51:AC51"/>
    <mergeCell ref="O52:AC52"/>
    <mergeCell ref="O53:AC53"/>
    <mergeCell ref="O54:AC54"/>
    <mergeCell ref="O72:V72"/>
    <mergeCell ref="R131:R132"/>
    <mergeCell ref="R73:R74"/>
    <mergeCell ref="S73:S74"/>
    <mergeCell ref="O88:V88"/>
    <mergeCell ref="O125:AC125"/>
    <mergeCell ref="O126:AC126"/>
    <mergeCell ref="O127:AC127"/>
    <mergeCell ref="O128:AC128"/>
    <mergeCell ref="O129:AC129"/>
    <mergeCell ref="O130:AC130"/>
    <mergeCell ref="Y55:Y56"/>
    <mergeCell ref="Z55:Z56"/>
    <mergeCell ref="AA55:AA56"/>
    <mergeCell ref="AB55:AB56"/>
    <mergeCell ref="O144:AC144"/>
    <mergeCell ref="O145:AC145"/>
    <mergeCell ref="O146:AC146"/>
    <mergeCell ref="O147:AC147"/>
    <mergeCell ref="O148:AC148"/>
    <mergeCell ref="Y131:Y132"/>
    <mergeCell ref="Z131:Z132"/>
    <mergeCell ref="AA131:AA132"/>
    <mergeCell ref="AB131:AB132"/>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L49:WWL56 WWE67:WWE74 WWL125:WWL131 I344:I346 J9:J10 E4 J15:J16 AB211 U260:X260 G312 F277:F278 F281:F282 F285:F288 F273:F274 M264:P264 M268:P268 WWL143:WWL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Z49:JZ56 TV49:TV56 ADR49:ADR56 ANN49:ANN56 AXJ49:AXJ56 BHF49:BHF56 BRB49:BRB56 CAX49:CAX56 CKT49:CKT56 CUP49:CUP56 DEL49:DEL56 DOH49:DOH56 DYD49:DYD56 EHZ49:EHZ56 ERV49:ERV56 FBR49:FBR56 FLN49:FLN56 FVJ49:FVJ56 GFF49:GFF56 GPB49:GPB56 GYX49:GYX56 HIT49:HIT56 HSP49:HSP56 ICL49:ICL56 IMH49:IMH56 IWD49:IWD56 JFZ49:JFZ56 JPV49:JPV56 JZR49:JZR56 KJN49:KJN56 KTJ49:KTJ56 LDF49:LDF56 LNB49:LNB56 LWX49:LWX56 MGT49:MGT56 MQP49:MQP56 NAL49:NAL56 NKH49:NKH56 NUD49:NUD56 ODZ49:ODZ56 ONV49:ONV56 OXR49:OXR56 PHN49:PHN56 PRJ49:PRJ56 QBF49:QBF56 QLB49:QLB56 QUX49:QUX56 RET49:RET56 ROP49:ROP56 RYL49:RYL56 SIH49:SIH56 SSD49:SSD56 TBZ49:TBZ56 TLV49:TLV56 TVR49:TVR56 UFN49:UFN56 UPJ49:UPJ56 UZF49:UZF56 VJB49:VJB56 VSX49:VSX56 WCT49:WCT56 WMP49:WMP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Z125:JZ131 TV125:TV131 ADR125:ADR131 ANN125:ANN131 AXJ125:AXJ131 BHF125:BHF131 BRB125:BRB131 CAX125:CAX131 CKT125:CKT131 CUP125:CUP131 DEL125:DEL131 DOH125:DOH131 DYD125:DYD131 EHZ125:EHZ131 ERV125:ERV131 FBR125:FBR131 FLN125:FLN131 FVJ125:FVJ131 GFF125:GFF131 GPB125:GPB131 GYX125:GYX131 HIT125:HIT131 HSP125:HSP131 ICL125:ICL131 IMH125:IMH131 IWD125:IWD131 JFZ125:JFZ131 JPV125:JPV131 JZR125:JZR131 KJN125:KJN131 KTJ125:KTJ131 LDF125:LDF131 LNB125:LNB131 LWX125:LWX131 MGT125:MGT131 MQP125:MQP131 NAL125:NAL131 NKH125:NKH131 NUD125:NUD131 ODZ125:ODZ131 ONV125:ONV131 OXR125:OXR131 PHN125:PHN131 PRJ125:PRJ131 QBF125:QBF131 QLB125:QLB131 QUX125:QUX131 RET125:RET131 ROP125:ROP131 RYL125:RYL131 SIH125:SIH131 SSD125:SSD131 TBZ125:TBZ131 TLV125:TLV131 TVR125:TVR131 UFN125:UFN131 UPJ125:UPJ131 UZF125:UZF131 VJB125:VJB131 VSX125:VSX131 WCT125:WCT131 WMP125:WMP131 JZ143:JZ149 TV143:TV149 ADR143:ADR149 ANN143:ANN149 AXJ143:AXJ149 BHF143:BHF149 BRB143:BRB149 CAX143:CAX149 CKT143:CKT149 CUP143:CUP149 DEL143:DEL149 DOH143:DOH149 DYD143:DYD149 EHZ143:EHZ149 ERV143:ERV149 FBR143:FBR149 FLN143:FLN149 FVJ143:FVJ149 GFF143:GFF149 GPB143:GPB149 GYX143:GYX149 HIT143:HIT149 HSP143:HSP149 ICL143:ICL149 IMH143:IMH149 IWD143:IWD149 JFZ143:JFZ149 JPV143:JPV149 JZR143:JZR149 KJN143:KJN149 KTJ143:KTJ149 LDF143:LDF149 LNB143:LNB149 LWX143:LWX149 MGT143:MGT149 MQP143:MQP149 NAL143:NAL149 NKH143:NKH149 NUD143:NUD149 ODZ143:ODZ149 ONV143:ONV149 OXR143:OXR149 PHN143:PHN149 PRJ143:PRJ149 QBF143:QBF149 QLB143:QLB149 QUX143:QUX149 RET143:RET149 ROP143:ROP149 RYL143:RYL149 SIH143:SIH149 SSD143:SSD149 TBZ143:TBZ149 TLV143:TLV149 TVR143:TVR149 UFN143:UFN149 UPJ143:UPJ149 UZF143:UZF149 VJB143:VJB149 VSX143:VSX149 WCT143:WCT149 WMP143:WMP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55 O149 O131 V55 V131 V14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N55 WMF183 WWJ55 WMQ197 WWM197 Q211 WWB183 VIX120 WMG37 WMG91:WMG92 WMN149 WWC37 WMG73 WWC73 WMN131 WWC91:WWC92 WWJ131 WMG167 WWC167 G9:G10 K9:K10 O9:O10 JR183 TN183 VIX109:VIX110 VST109:VST110 WCP109:WCP110 WML109:WML110 VST120 WWH109:WWH110 ADJ183 WWJ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V55 TR55 ADN55 ANJ55 AXF55 BHB55 BQX55 CAT55 CKP55 CUL55 DEH55 DOD55 DXZ55 EHV55 ERR55 FBN55 FLJ55 FVF55 GFB55 GOX55 GYT55 HIP55 HSL55 ICH55 IMD55 IVZ55 JFV55 JPR55 JZN55 KJJ55 KTF55 LDB55 LMX55 LWT55 MGP55 MQL55 NAH55 NKD55 NTZ55 ODV55 ONR55 OXN55 PHJ55 PRF55 QBB55 QKX55 QUT55 REP55 ROL55 RYH55 SID55 SRZ55 TBV55 TLR55 TVN55 UFJ55 UPF55 UZB55 VIX55 VST55 WCP55 WML55 WWH55 JX55 TT55 ADP55 ANL55 AXH55 BHD55 BQZ55 CAV55 CKR55 CUN55 DEJ55 DOF55 DYB55 EHX55 ERT55 FBP55 FLL55 FVH55 GFD55 GOZ55 GYV55 HIR55 HSN55 ICJ55 IMF55 IWB55 JFX55 JPT55 JZP55 KJL55 KTH55 LDD55 LMZ55 LWV55 MGR55 MQN55 NAJ55 NKF55 NUB55 ODX55 ONT55 OXP55 PHL55 PRH55 QBD55 QKZ55 QUV55 RER55 RON55 RYJ55 SIF55 SSB55 TBX55 TLT55 TVP55 UFL55 UPH55 UZD55 VIZ55 VSV55 WCR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V131:JV132 TR131:TR132 ADN131:ADN132 ANJ131:ANJ132 AXF131:AXF132 BHB131:BHB132 BQX131:BQX132 CAT131:CAT132 CKP131:CKP132 CUL131:CUL132 DEH131:DEH132 DOD131:DOD132 DXZ131:DXZ132 EHV131:EHV132 ERR131:ERR132 FBN131:FBN132 FLJ131:FLJ132 FVF131:FVF132 GFB131:GFB132 GOX131:GOX132 GYT131:GYT132 HIP131:HIP132 HSL131:HSL132 ICH131:ICH132 IMD131:IMD132 IVZ131:IVZ132 JFV131:JFV132 JPR131:JPR132 JZN131:JZN132 KJJ131:KJJ132 KTF131:KTF132 LDB131:LDB132 LMX131:LMX132 LWT131:LWT132 MGP131:MGP132 MQL131:MQL132 NAH131:NAH132 NKD131:NKD132 NTZ131:NTZ132 ODV131:ODV132 ONR131:ONR132 OXN131:OXN132 PHJ131:PHJ132 PRF131:PRF132 QBB131:QBB132 QKX131:QKX132 QUT131:QUT132 REP131:REP132 ROL131:ROL132 RYH131:RYH132 SID131:SID132 SRZ131:SRZ132 TBV131:TBV132 TLR131:TLR132 TVN131:TVN132 UFJ131:UFJ132 UPF131:UPF132 UZB131:UZB132 VIX131:VIX132 VST131:VST132 WCP131:WCP132 WML131:WML132 WWH131:WWH132 JX131 TT131 ADP131 ANL131 AXH131 BHD131 BQZ131 CAV131 CKR131 CUN131 DEJ131 DOF131 DYB131 EHX131 ERT131 FBP131 FLL131 FVH131 GFD131 GOZ131 GYV131 HIR131 HSN131 ICJ131 IMF131 IWB131 JFX131 JPT131 JZP131 KJL131 KTH131 LDD131 LMZ131 LWV131 MGR131 MQN131 NAJ131 NKF131 NUB131 ODX131 ONT131 OXP131 PHL131 PRH131 QBD131 QKZ131 QUV131 RER131 RON131 RYJ131 SIF131 SSB131 TBX131 TLT131 TVP131 UFL131 UPH131 UZD131 VIZ131 VSV131 WCR131 S149:S150 JV149:JV150 TR149:TR150 ADN149:ADN150 ANJ149:ANJ150 AXF149:AXF150 BHB149:BHB150 BQX149:BQX150 CAT149:CAT150 CKP149:CKP150 CUL149:CUL150 DEH149:DEH150 DOD149:DOD150 DXZ149:DXZ150 EHV149:EHV150 ERR149:ERR150 FBN149:FBN150 FLJ149:FLJ150 FVF149:FVF150 GFB149:GFB150 GOX149:GOX150 GYT149:GYT150 HIP149:HIP150 HSL149:HSL150 ICH149:ICH150 IMD149:IMD150 IVZ149:IVZ150 JFV149:JFV150 JPR149:JPR150 JZN149:JZN150 KJJ149:KJJ150 KTF149:KTF150 LDB149:LDB150 LMX149:LMX150 LWT149:LWT150 MGP149:MGP150 MQL149:MQL150 NAH149:NAH150 NKD149:NKD150 NTZ149:NTZ150 ODV149:ODV150 ONR149:ONR150 OXN149:OXN150 PHJ149:PHJ150 PRF149:PRF150 QBB149:QBB150 QKX149:QKX150 QUT149:QUT150 REP149:REP150 ROL149:ROL150 RYH149:RYH150 SID149:SID150 SRZ149:SRZ150 TBV149:TBV150 TLR149:TLR150 TVN149:TVN150 UFJ149:UFJ150 UPF149:UPF150 UZB149:UZB150 VIX149:VIX150 VST149:VST150 WCP149:WCP150 WML149:WML150 WWH149:WWH150 JX149 TT149 ADP149 ANL149 AXH149 BHD149 BQZ149 CAV149 CKR149 CUN149 DEJ149 DOF149 DYB149 EHX149 ERT149 FBP149 FLL149 FVH149 GFD149 GOZ149 GYV149 HIR149 HSN149 ICJ149 IMF149 IWB149 JFX149 JPT149 JZP149 KJL149 KTH149 LDD149 LMZ149 LWV149 MGR149 MQN149 NAJ149 NKF149 NUB149 ODX149 ONT149 OXP149 PHL149 PRH149 QBD149 QKZ149 QUV149 RER149 RON149 RYJ149 SIF149 SSB149 TBX149 TLT149 TVP149 UFL149 UPH149 UZD149 VIZ149 VSV149 WCR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Z120 Z109:Z110 U167 U91:U92 V183 AE197 U55 Z55 AB55 U131 Z131:Z132 AB131 U149 Z149:Z150 AB1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M131:WMM132 WWI131:WWI132 WMM149:WMM150 WWI149:WWI150 WMD91:WMD92 WVZ91:WVZ92 WMF37 WMF73 WWB37 WWB73 WMK109:WMK110 WWG109:WWG110 WMM55 I292 WWG120 J268:L268 WWI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U55 TQ55 ADM55 ANI55 AXE55 BHA55 BQW55 CAS55 CKO55 CUK55 DEG55 DOC55 DXY55 EHU55 ERQ55 FBM55 FLI55 FVE55 GFA55 GOW55 GYS55 HIO55 HSK55 ICG55 IMC55 IVY55 JFU55 JPQ55 JZM55 KJI55 KTE55 LDA55 LMW55 LWS55 MGO55 MQK55 NAG55 NKC55 NTY55 ODU55 ONQ55 OXM55 PHI55 PRE55 QBA55 QKW55 QUS55 REO55 ROK55 RYG55 SIC55 SRY55 TBU55 TLQ55 TVM55 UFI55 UPE55 UZA55 VIW55 VSS55 WCO55 WMK55 WWG55 T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U131:JU132 TQ131:TQ132 ADM131:ADM132 ANI131:ANI132 AXE131:AXE132 BHA131:BHA132 BQW131:BQW132 CAS131:CAS132 CKO131:CKO132 CUK131:CUK132 DEG131:DEG132 DOC131:DOC132 DXY131:DXY132 EHU131:EHU132 ERQ131:ERQ132 FBM131:FBM132 FLI131:FLI132 FVE131:FVE132 GFA131:GFA132 GOW131:GOW132 GYS131:GYS132 HIO131:HIO132 HSK131:HSK132 ICG131:ICG132 IMC131:IMC132 IVY131:IVY132 JFU131:JFU132 JPQ131:JPQ132 JZM131:JZM132 KJI131:KJI132 KTE131:KTE132 LDA131:LDA132 LMW131:LMW132 LWS131:LWS132 MGO131:MGO132 MQK131:MQK132 NAG131:NAG132 NKC131:NKC132 NTY131:NTY132 ODU131:ODU132 ONQ131:ONQ132 OXM131:OXM132 PHI131:PHI132 PRE131:PRE132 QBA131:QBA132 QKW131:QKW132 QUS131:QUS132 REO131:REO132 ROK131:ROK132 RYG131:RYG132 SIC131:SIC132 SRY131:SRY132 TBU131:TBU132 TLQ131:TLQ132 TVM131:TVM132 UFI131:UFI132 UPE131:UPE132 UZA131:UZA132 VIW131:VIW132 VSS131:VSS132 WCO131:WCO132 WMK131:WMK132 WWG131:WWG132 T131:T132 JW131:JW132 TS131:TS132 ADO131:ADO132 ANK131:ANK132 AXG131:AXG132 BHC131:BHC132 BQY131:BQY132 CAU131:CAU132 CKQ131:CKQ132 CUM131:CUM132 DEI131:DEI132 DOE131:DOE132 DYA131:DYA132 EHW131:EHW132 ERS131:ERS132 FBO131:FBO132 FLK131:FLK132 FVG131:FVG132 GFC131:GFC132 GOY131:GOY132 GYU131:GYU132 HIQ131:HIQ132 HSM131:HSM132 ICI131:ICI132 IME131:IME132 IWA131:IWA132 JFW131:JFW132 JPS131:JPS132 JZO131:JZO132 KJK131:KJK132 KTG131:KTG132 LDC131:LDC132 LMY131:LMY132 LWU131:LWU132 MGQ131:MGQ132 MQM131:MQM132 NAI131:NAI132 NKE131:NKE132 NUA131:NUA132 ODW131:ODW132 ONS131:ONS132 OXO131:OXO132 PHK131:PHK132 PRG131:PRG132 QBC131:QBC132 QKY131:QKY132 QUU131:QUU132 REQ131:REQ132 ROM131:ROM132 RYI131:RYI132 SIE131:SIE132 SSA131:SSA132 TBW131:TBW132 TLS131:TLS132 TVO131:TVO132 UFK131:UFK132 UPG131:UPG132 UZC131:UZC132 VIY131:VIY132 VSU131:VSU132 WCQ131:WCQ132 R149:R150 JU149:JU150 TQ149:TQ150 ADM149:ADM150 ANI149:ANI150 AXE149:AXE150 BHA149:BHA150 BQW149:BQW150 CAS149:CAS150 CKO149:CKO150 CUK149:CUK150 DEG149:DEG150 DOC149:DOC150 DXY149:DXY150 EHU149:EHU150 ERQ149:ERQ150 FBM149:FBM150 FLI149:FLI150 FVE149:FVE150 GFA149:GFA150 GOW149:GOW150 GYS149:GYS150 HIO149:HIO150 HSK149:HSK150 ICG149:ICG150 IMC149:IMC150 IVY149:IVY150 JFU149:JFU150 JPQ149:JPQ150 JZM149:JZM150 KJI149:KJI150 KTE149:KTE150 LDA149:LDA150 LMW149:LMW150 LWS149:LWS150 MGO149:MGO150 MQK149:MQK150 NAG149:NAG150 NKC149:NKC150 NTY149:NTY150 ODU149:ODU150 ONQ149:ONQ150 OXM149:OXM150 PHI149:PHI150 PRE149:PRE150 QBA149:QBA150 QKW149:QKW150 QUS149:QUS150 REO149:REO150 ROK149:ROK150 RYG149:RYG150 SIC149:SIC150 SRY149:SRY150 TBU149:TBU150 TLQ149:TLQ150 TVM149:TVM150 UFI149:UFI150 UPE149:UPE150 UZA149:UZA150 VIW149:VIW150 VSS149:VSS150 WCO149:WCO150 WMK149:WMK150 WWG149:WWG150 T149:T150 JW149:JW150 TS149:TS150 ADO149:ADO150 ANK149:ANK150 AXG149:AXG150 BHC149:BHC150 BQY149:BQY150 CAU149:CAU150 CKQ149:CKQ150 CUM149:CUM150 DEI149:DEI150 DOE149:DOE150 DYA149:DYA150 EHW149:EHW150 ERS149:ERS150 FBO149:FBO150 FLK149:FLK150 FVG149:FVG150 GFC149:GFC150 GOY149:GOY150 GYU149:GYU150 HIQ149:HIQ150 HSM149:HSM150 ICI149:ICI150 IME149:IME150 IWA149:IWA150 JFW149:JFW150 JPS149:JPS150 JZO149:JZO150 KJK149:KJK150 KTG149:KTG150 LDC149:LDC150 LMY149:LMY150 LWU149:LWU150 MGQ149:MGQ150 MQM149:MQM150 NAI149:NAI150 NKE149:NKE150 NUA149:NUA150 ODW149:ODW150 ONS149:ONS150 OXO149:OXO150 PHK149:PHK150 PRG149:PRG150 QBC149:QBC150 QKY149:QKY150 QUU149:QUU150 REQ149:REQ150 ROM149:ROM150 RYI149:RYI150 SIE149:SIE150 SSA149:SSA150 TBW149:TBW150 TLS149:TLS150 TVO149:TVO150 UFK149:UFK150 UPG149:UPG150 UZC149:UZC150 VIY149:VIY150 VSU149:VSU150 WCQ149:WCQ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Y55 AA55 Y131:Y132 AA131:AA132 Y149:Y150 AA149:AA150"/>
    <dataValidation allowBlank="1" promptTitle="checkPeriodRange" sqref="WWD109:WWD110 WVY38 WVY74 WWF132 WVY92 R184 WWF150 WWF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T56 TP56 ADL56 ANH56 AXD56 BGZ56 BQV56 CAR56 CKN56 CUJ56 DEF56 DOB56 DXX56 EHT56 ERP56 FBL56 FLH56 FVD56 GEZ56 GOV56 GYR56 HIN56 HSJ56 ICF56 IMB56 IVX56 JFT56 JPP56 JZL56 KJH56 KTD56 LCZ56 LMV56 LWR56 MGN56 MQJ56 NAF56 NKB56 NTX56 ODT56 ONP56 OXL56 PHH56 PRD56 QAZ56 QKV56 QUR56 REN56 ROJ56 RYF56 SIB56 SRX56 TBT56 TLP56 TVL56 UFH56 UPD56 UYZ56 VIV56 VSR56 WCN56 WMJ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T132 TP132 ADL132 ANH132 AXD132 BGZ132 BQV132 CAR132 CKN132 CUJ132 DEF132 DOB132 DXX132 EHT132 ERP132 FBL132 FLH132 FVD132 GEZ132 GOV132 GYR132 HIN132 HSJ132 ICF132 IMB132 IVX132 JFT132 JPP132 JZL132 KJH132 KTD132 LCZ132 LMV132 LWR132 MGN132 MQJ132 NAF132 NKB132 NTX132 ODT132 ONP132 OXL132 PHH132 PRD132 QAZ132 QKV132 QUR132 REN132 ROJ132 RYF132 SIB132 SRX132 TBT132 TLP132 TVL132 UFH132 UPD132 UYZ132 VIV132 VSR132 WCN132 WMJ132 Q150 JT150 TP150 ADL150 ANH150 AXD150 BGZ150 BQV150 CAR150 CKN150 CUJ150 DEF150 DOB150 DXX150 EHT150 ERP150 FBL150 FLH150 FVD150 GEZ150 GOV150 GYR150 HIN150 HSJ150 ICF150 IMB150 IVX150 JFT150 JPP150 JZL150 KJH150 KTD150 LCZ150 LMV150 LWR150 MGN150 MQJ150 NAF150 NKB150 NTX150 ODT150 ONP150 OXL150 PHH150 PRD150 QAZ150 QKV150 QUR150 REN150 ROJ150 RYF150 SIB150 SRX150 TBT150 TLP150 TVL150 UFH150 UPD150 UYZ150 VIV150 VSR150 WCN150 WMJ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56 X132 X15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WD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R54:JY54 TN54:TU54 ADJ54:ADQ54 ANF54:ANM54 AXB54:AXI54 BGX54:BHE54 BQT54:BRA54 CAP54:CAW54 CKL54:CKS54 CUH54:CUO54 DED54:DEK54 DNZ54:DOG54 DXV54:DYC54 EHR54:EHY54 ERN54:ERU54 FBJ54:FBQ54 FLF54:FLM54 FVB54:FVI54 GEX54:GFE54 GOT54:GPA54 GYP54:GYW54 HIL54:HIS54 HSH54:HSO54 ICD54:ICK54 ILZ54:IMG54 IVV54:IWC54 JFR54:JFY54 JPN54:JPU54 JZJ54:JZQ54 KJF54:KJM54 KTB54:KTI54 LCX54:LDE54 LMT54:LNA54 LWP54:LWW54 MGL54:MGS54 MQH54:MQO54 NAD54:NAK54 NJZ54:NKG54 NTV54:NUC54 ODR54:ODY54 ONN54:ONU54 OXJ54:OXQ54 PHF54:PHM54 PRB54:PRI54 QAX54:QBE54 QKT54:QLA54 QUP54:QUW54 REL54:RES54 ROH54:ROO54 RYD54:RYK54 SHZ54:SIG54 SRV54:SSC54 TBR54:TBY54 TLN54:TLU54 TVJ54:TVQ54 UFF54:UFM54 UPB54:UPI54 UYX54:UZE54 VIT54:VJA54 VSP54:VSW54 WCL54:WCS54 WMH54:WMO54 WWD54:WWK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R130 TN130 ADJ130 ANF130 AXB130 BGX130 BQT130 CAP130 CKL130 CUH130 DED130 DNZ130 DXV130 EHR130 ERN130 FBJ130 FLF130 FVB130 GEX130 GOT130 GYP130 HIL130 HSH130 ICD130 ILZ130 IVV130 JFR130 JPN130 JZJ130 KJF130 KTB130 LCX130 LMT130 LWP130 MGL130 MQH130 NAD130 NJZ130 NTV130 ODR130 ONN130 OXJ130 PHF130 PRB130 QAX130 QKT130 QUP130 REL130 ROH130 RYD130 SHZ130 SRV130 TBR130 TLN130 TVJ130 UFF130 UPB130 UYX130 VIT130 VSP130 WCL130 WMH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R148 TN148 ADJ148 ANF148 AXB148 BGX148 BQT148 CAP148 CKL148 CUH148 DED148 DNZ148 DXV148 EHR148 ERN148 FBJ148 FLF148 FVB148 GEX148 GOT148 GYP148 HIL148 HSH148 ICD148 ILZ148 IVV148 JFR148 JPN148 JZJ148 KJF148 KTB148 LCX148 LMT148 LWP148 MGL148 MQH148 NAD148 NJZ148 NTV148 ODR148 ONN148 OXJ148 PHF148 PRB148 QAX148 QKT148 QUP148 REL148 ROH148 RYD148 SHZ148 SRV148 TBR148 TLN148 TVJ148 UFF148 UPB148 UYX148 VIT148 VSP148 WCL148 WMH148 WWD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WB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WMF55 WWB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P131 TL131 ADH131 AND131 AWZ131 BGV131 BQR131 CAN131 CKJ131 CUF131 DEB131 DNX131 DXT131 EHP131 ERL131 FBH131 FLD131 FUZ131 GEV131 GOR131 GYN131 HIJ131 HSF131 ICB131 ILX131 IVT131 JFP131 JPL131 JZH131 KJD131 KSZ131 LCV131 LMR131 LWN131 MGJ131 MQF131 NAB131 NJX131 NTT131 ODP131 ONL131 OXH131 PHD131 PQZ131 QAV131 QKR131 QUN131 REJ131 ROF131 RYB131 SHX131 SRT131 TBP131 TLL131 TVH131 UFD131 UOZ131 UYV131 VIR131 VSN131 WCJ131 WMF131 M149 JP149 TL149 ADH149 AND149 AWZ149 BGV149 BQR149 CAN149 CKJ149 CUF149 DEB149 DNX149 DXT149 EHP149 ERL149 FBH149 FLD149 FUZ149 GEV149 GOR149 GYN149 HIJ149 HSF149 ICB149 ILX149 IVT149 JFP149 JPL149 JZH149 KJD149 KSZ149 LCV149 LMR149 LWN149 MGJ149 MQF149 NAB149 NJX149 NTT149 ODP149 ONL149 OXH149 PHD149 PQZ149 QAV149 QKR149 QUN149 REJ149 ROF149 RYB149 SHX149 SRT149 TBP149 TLL149 TVH149 UFD149 UOZ149 UYV149 VIR149 VSN149 WCJ149 WMF149 WWB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JO57:JZ62 JH63:JS63 WWA57:WWL62 WVT63:WWE63 WME57:WMP62 WLX63:WMI63 WCI57:WCT62 WCB63:WCM63 VSM57:VSX62 VSF63:VSQ63 VIQ57:VJB62 VIJ63:VIU63 UYU57:UZF62 UYN63:UYY63 UOY57:UPJ62 UOR63:UPC63 UFC57:UFN62 UEV63:UFG63 TVG57:TVR62 TUZ63:TVK63 TLK57:TLV62 TLD63:TLO63 TBO57:TBZ62 TBH63:TBS63 SRS57:SSD62 SRL63:SRW63 SHW57:SIH62 SHP63:SIA63 RYA57:RYL62 RXT63:RYE63 ROE57:ROP62 RNX63:ROI63 REI57:RET62 REB63:REM63 QUM57:QUX62 QUF63:QUQ63 QKQ57:QLB62 QKJ63:QKU63 QAU57:QBF62 QAN63:QAY63 PQY57:PRJ62 PQR63:PRC63 PHC57:PHN62 PGV63:PHG63 OXG57:OXR62 OWZ63:OXK63 ONK57:ONV62 OND63:ONO63 ODO57:ODZ62 ODH63:ODS63 NTS57:NUD62 NTL63:NTW63 NJW57:NKH62 NJP63:NKA63 NAA57:NAL62 MZT63:NAE63 MQE57:MQP62 MPX63:MQI63 MGI57:MGT62 MGB63:MGM63 LWM57:LWX62 LWF63:LWQ63 LMQ57:LNB62 LMJ63:LMU63 LCU57:LDF62 LCN63:LCY63 KSY57:KTJ62 KSR63:KTC63 KJC57:KJN62 KIV63:KJG63 JZG57:JZR62 JYZ63:JZK63 JPK57:JPV62 JPD63:JPO63 JFO57:JFZ62 JFH63:JFS63 IVS57:IWD62 IVL63:IVW63 ILW57:IMH62 ILP63:IMA63 ICA57:ICL62 IBT63:ICE63 HSE57:HSP62 HRX63:HSI63 HII57:HIT62 HIB63:HIM63 GYM57:GYX62 GYF63:GYQ63 GOQ57:GPB62 GOJ63:GOU63 GEU57:GFF62 GEN63:GEY63 FUY57:FVJ62 FUR63:FVC63 FLC57:FLN62 FKV63:FLG63 FBG57:FBR62 FAZ63:FBK63 ERK57:ERV62 ERD63:ERO63 EHO57:EHZ62 EHH63:EHS63 DXS57:DYD62 DXL63:DXW63 DNW57:DOH62 DNP63:DOA63 DEA57:DEL62 DDT63:DEE63 CUE57:CUP62 CTX63:CUI63 CKI57:CKT62 CKB63:CKM63 CAM57:CAX62 CAF63:CAQ63 BQQ57:BRB62 BQJ63:BQU63 BGU57:BHF62 BGN63:BGY63 AWY57:AXJ62 AWR63:AXC63 ANC57:ANN62 AMV63:ANG63 ADG57:ADR62 ACZ63:ADK63 TK57:TV62 TD63:TO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WWA133:WWL138 WVT139:WWE139 WME133:WMP138 WLX139:WMI139 WCI133:WCT138 WCB139:WCM139 VSM133:VSX138 VSF139:VSQ139 VIQ133:VJB138 VIJ139:VIU139 UYU133:UZF138 UYN139:UYY139 UOY133:UPJ138 UOR139:UPC139 UFC133:UFN138 UEV139:UFG139 TVG133:TVR138 TUZ139:TVK139 TLK133:TLV138 TLD139:TLO139 TBO133:TBZ138 TBH139:TBS139 SRS133:SSD138 SRL139:SRW139 SHW133:SIH138 SHP139:SIA139 RYA133:RYL138 RXT139:RYE139 ROE133:ROP138 RNX139:ROI139 REI133:RET138 REB139:REM139 QUM133:QUX138 QUF139:QUQ139 QKQ133:QLB138 QKJ139:QKU139 QAU133:QBF138 QAN139:QAY139 PQY133:PRJ138 PQR139:PRC139 PHC133:PHN138 PGV139:PHG139 OXG133:OXR138 OWZ139:OXK139 ONK133:ONV138 OND139:ONO139 ODO133:ODZ138 ODH139:ODS139 NTS133:NUD138 NTL139:NTW139 NJW133:NKH138 NJP139:NKA139 NAA133:NAL138 MZT139:NAE139 MQE133:MQP138 MPX139:MQI139 MGI133:MGT138 MGB139:MGM139 LWM133:LWX138 LWF139:LWQ139 LMQ133:LNB138 LMJ139:LMU139 LCU133:LDF138 LCN139:LCY139 KSY133:KTJ138 KSR139:KTC139 KJC133:KJN138 KIV139:KJG139 JZG133:JZR138 JYZ139:JZK139 JPK133:JPV138 JPD139:JPO139 JFO133:JFZ138 JFH139:JFS139 IVS133:IWD138 IVL139:IVW139 ILW133:IMH138 ILP139:IMA139 ICA133:ICL138 IBT139:ICE139 HSE133:HSP138 HRX139:HSI139 HII133:HIT138 HIB139:HIM139 GYM133:GYX138 GYF139:GYQ139 GOQ133:GPB138 GOJ139:GOU139 GEU133:GFF138 GEN139:GEY139 FUY133:FVJ138 FUR139:FVC139 FLC133:FLN138 FKV139:FLG139 FBG133:FBR138 FAZ139:FBK139 ERK133:ERV138 ERD139:ERO139 EHO133:EHZ138 EHH139:EHS139 DXS133:DYD138 DXL139:DXW139 DNW133:DOH138 DNP139:DOA139 DEA133:DEL138 DDT139:DEE139 CUE133:CUP138 CTX139:CUI139 CKI133:CKT138 CKB139:CKM139 CAM133:CAX138 CAF139:CAQ139 BQQ133:BRB138 BQJ139:BQU139 BGU133:BHF138 BGN139:BGY139 AWY133:AXJ138 AWR139:AXC139 ANC133:ANN138 AMV139:ANG139 ADG133:ADR138 ACZ139:ADK139 TK133:TV138 TD139:TO139 JO133:JZ138 JH139:JS139 WWA151:WWL156 WVT157:WWE157 WME151:WMP156 WLX157:WMI157 WCI151:WCT156 WCB157:WCM157 VSM151:VSX156 VSF157:VSQ157 VIQ151:VJB156 VIJ157:VIU157 UYU151:UZF156 UYN157:UYY157 UOY151:UPJ156 UOR157:UPC157 UFC151:UFN156 UEV157:UFG157 TVG151:TVR156 TUZ157:TVK157 TLK151:TLV156 TLD157:TLO157 TBO151:TBZ156 TBH157:TBS157 SRS151:SSD156 SRL157:SRW157 SHW151:SIH156 SHP157:SIA157 RYA151:RYL156 RXT157:RYE157 ROE151:ROP156 RNX157:ROI157 REI151:RET156 REB157:REM157 QUM151:QUX156 QUF157:QUQ157 QKQ151:QLB156 QKJ157:QKU157 QAU151:QBF156 QAN157:QAY157 PQY151:PRJ156 PQR157:PRC157 PHC151:PHN156 PGV157:PHG157 OXG151:OXR156 OWZ157:OXK157 ONK151:ONV156 OND157:ONO157 ODO151:ODZ156 ODH157:ODS157 NTS151:NUD156 NTL157:NTW157 NJW151:NKH156 NJP157:NKA157 NAA151:NAL156 MZT157:NAE157 MQE151:MQP156 MPX157:MQI157 MGI151:MGT156 MGB157:MGM157 LWM151:LWX156 LWF157:LWQ157 LMQ151:LNB156 LMJ157:LMU157 LCU151:LDF156 LCN157:LCY157 KSY151:KTJ156 KSR157:KTC157 KJC151:KJN156 KIV157:KJG157 JZG151:JZR156 JYZ157:JZK157 JPK151:JPV156 JPD157:JPO157 JFO151:JFZ156 JFH157:JFS157 IVS151:IWD156 IVL157:IVW157 ILW151:IMH156 ILP157:IMA157 ICA151:ICL156 IBT157:ICE157 HSE151:HSP156 HRX157:HSI157 HII151:HIT156 HIB157:HIM157 GYM151:GYX156 GYF157:GYQ157 GOQ151:GPB156 GOJ157:GOU157 GEU151:GFF156 GEN157:GEY157 FUY151:FVJ156 FUR157:FVC157 FLC151:FLN156 FKV157:FLG157 FBG151:FBR156 FAZ157:FBK157 ERK151:ERV156 ERD157:ERO157 EHO151:EHZ156 EHH157:EHS157 DXS151:DYD156 DXL157:DXW157 DNW151:DOH156 DNP157:DOA157 DEA151:DEL156 DDT157:DEE157 CUE151:CUP156 CTX157:CUI157 CKI151:CKT156 CKB157:CKM157 CAM151:CAX156 CAF157:CAQ157 BQQ151:BRB156 BQJ157:BQU157 BGU151:BHF156 BGN157:BGY157 AWY151:AXJ156 AWR157:AXC157 ANC151:ANN156 AMV157:ANG157 ADG151:ADR156 ACZ157:ADK157 TK151:TV156 TD157:TO157 JO151:JZ156 JH157:JS157"/>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72:V72 O225:V225 O243:V243 O166 O90 O54 O130 O148">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5" zoomScaleNormal="100" workbookViewId="0">
      <selection activeCell="F27" sqref="F27"/>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28494222</v>
      </c>
      <c r="G1" s="364"/>
      <c r="I1" s="364"/>
    </row>
    <row r="2" spans="1:12" s="18" customFormat="1" ht="14.25">
      <c r="A2" s="189"/>
      <c r="B2" s="85"/>
      <c r="E2" s="369" t="e">
        <f ca="1">"Код шаблона: " &amp; GetCode()</f>
        <v>#NAME?</v>
      </c>
      <c r="F2" s="411"/>
      <c r="G2" s="368"/>
      <c r="H2" s="368"/>
      <c r="I2" s="368"/>
      <c r="J2" s="368"/>
      <c r="K2" s="368"/>
      <c r="L2" s="368"/>
    </row>
    <row r="3" spans="1:12" ht="14.25">
      <c r="E3" s="370" t="e">
        <f ca="1">"Версия " &amp; GetVersion()</f>
        <v>#NAME?</v>
      </c>
      <c r="F3" s="411"/>
      <c r="G3" s="40"/>
      <c r="H3" s="40"/>
      <c r="I3" s="40"/>
      <c r="J3" s="40"/>
      <c r="K3" s="40"/>
      <c r="L3" s="253"/>
    </row>
    <row r="4" spans="1:12" s="348" customFormat="1" ht="6">
      <c r="A4" s="342"/>
      <c r="B4" s="343"/>
      <c r="C4" s="344"/>
      <c r="D4" s="345"/>
      <c r="E4" s="365"/>
      <c r="F4" s="366"/>
      <c r="G4" s="367"/>
      <c r="I4" s="349"/>
    </row>
    <row r="5" spans="1:12" ht="39" customHeight="1">
      <c r="D5" s="23"/>
      <c r="E5" s="1227" t="s">
        <v>755</v>
      </c>
      <c r="F5" s="1228"/>
      <c r="G5" s="406"/>
      <c r="J5" s="289"/>
    </row>
    <row r="6" spans="1:12" s="348" customFormat="1" ht="6">
      <c r="A6" s="342"/>
      <c r="B6" s="343"/>
      <c r="C6" s="344"/>
      <c r="D6" s="345"/>
      <c r="E6" s="350"/>
      <c r="F6" s="351"/>
      <c r="G6" s="352"/>
      <c r="I6" s="349"/>
    </row>
    <row r="7" spans="1:12" ht="27">
      <c r="D7" s="23"/>
      <c r="E7" s="24" t="s">
        <v>51</v>
      </c>
      <c r="F7" s="308" t="s">
        <v>89</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87" t="s">
        <v>2665</v>
      </c>
      <c r="G11" s="357"/>
    </row>
    <row r="12" spans="1:12" ht="27">
      <c r="D12" s="23"/>
      <c r="E12" s="78" t="s">
        <v>455</v>
      </c>
      <c r="F12" s="1187" t="s">
        <v>2666</v>
      </c>
      <c r="G12" s="359"/>
    </row>
    <row r="13" spans="1:12" s="348" customFormat="1" ht="6">
      <c r="A13" s="353"/>
      <c r="B13" s="343"/>
      <c r="C13" s="344"/>
      <c r="D13" s="354"/>
      <c r="E13" s="350"/>
      <c r="F13" s="355"/>
      <c r="G13" s="356"/>
      <c r="I13" s="349"/>
    </row>
    <row r="14" spans="1:12" ht="27">
      <c r="D14" s="23"/>
      <c r="E14" s="78" t="s">
        <v>367</v>
      </c>
      <c r="F14" s="1164" t="s">
        <v>41</v>
      </c>
      <c r="G14" s="359"/>
    </row>
    <row r="15" spans="1:12" ht="27" hidden="1">
      <c r="D15" s="23"/>
      <c r="E15" s="78" t="s">
        <v>298</v>
      </c>
      <c r="F15" s="309" t="s">
        <v>771</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5" t="s">
        <v>3373</v>
      </c>
      <c r="G19" s="359"/>
    </row>
    <row r="20" spans="1:9" ht="27">
      <c r="D20" s="23"/>
      <c r="E20" s="1047" t="s">
        <v>678</v>
      </c>
      <c r="F20" s="1164" t="s">
        <v>3399</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2752</v>
      </c>
      <c r="G29" s="358"/>
    </row>
    <row r="30" spans="1:9" ht="27" hidden="1">
      <c r="C30" s="27"/>
      <c r="D30" s="28"/>
      <c r="E30" s="49" t="s">
        <v>202</v>
      </c>
      <c r="F30" s="311"/>
      <c r="G30" s="358"/>
    </row>
    <row r="31" spans="1:9" ht="27">
      <c r="C31" s="27"/>
      <c r="D31" s="28"/>
      <c r="E31" s="29" t="s">
        <v>52</v>
      </c>
      <c r="F31" s="310" t="s">
        <v>2753</v>
      </c>
      <c r="G31" s="358"/>
    </row>
    <row r="32" spans="1:9" ht="27">
      <c r="C32" s="27"/>
      <c r="D32" s="28"/>
      <c r="E32" s="29" t="s">
        <v>53</v>
      </c>
      <c r="F32" s="310" t="s">
        <v>2754</v>
      </c>
      <c r="G32" s="358"/>
      <c r="H32" s="30"/>
    </row>
    <row r="33" spans="1:9" s="348" customFormat="1" ht="6">
      <c r="A33" s="353"/>
      <c r="B33" s="343"/>
      <c r="C33" s="344"/>
      <c r="D33" s="354"/>
      <c r="E33" s="350"/>
      <c r="F33" s="355"/>
      <c r="G33" s="356"/>
      <c r="I33" s="349"/>
    </row>
    <row r="34" spans="1:9" ht="27">
      <c r="A34" s="191"/>
      <c r="D34" s="25"/>
      <c r="E34" s="750" t="s">
        <v>637</v>
      </c>
      <c r="F34" s="1166" t="s">
        <v>640</v>
      </c>
      <c r="G34" s="357"/>
    </row>
    <row r="35" spans="1:9" s="348" customFormat="1" ht="6">
      <c r="A35" s="353"/>
      <c r="B35" s="343"/>
      <c r="C35" s="344"/>
      <c r="D35" s="354"/>
      <c r="E35" s="350"/>
      <c r="F35" s="355"/>
      <c r="G35" s="356"/>
      <c r="I35" s="349"/>
    </row>
    <row r="36" spans="1:9" ht="27">
      <c r="A36" s="191"/>
      <c r="D36" s="25"/>
      <c r="E36" s="78" t="s">
        <v>242</v>
      </c>
      <c r="F36" s="1166"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4" t="s">
        <v>3367</v>
      </c>
      <c r="G40" s="357"/>
    </row>
    <row r="41" spans="1:9" ht="27">
      <c r="A41" s="193"/>
      <c r="B41" s="87"/>
      <c r="D41" s="32"/>
      <c r="E41" s="38" t="s">
        <v>524</v>
      </c>
      <c r="F41" s="1164" t="s">
        <v>3368</v>
      </c>
      <c r="G41" s="357"/>
    </row>
    <row r="42" spans="1:9" ht="19.5">
      <c r="D42" s="23"/>
      <c r="E42" s="24"/>
      <c r="F42" s="414" t="s">
        <v>556</v>
      </c>
      <c r="G42" s="20"/>
    </row>
    <row r="43" spans="1:9" ht="27">
      <c r="A43" s="193"/>
      <c r="D43" s="20"/>
      <c r="E43" s="412" t="s">
        <v>86</v>
      </c>
      <c r="F43" s="1168" t="s">
        <v>3369</v>
      </c>
      <c r="G43" s="357"/>
    </row>
    <row r="44" spans="1:9" ht="27">
      <c r="A44" s="193"/>
      <c r="B44" s="87"/>
      <c r="D44" s="32"/>
      <c r="E44" s="412" t="s">
        <v>87</v>
      </c>
      <c r="F44" s="1168" t="s">
        <v>3370</v>
      </c>
      <c r="G44" s="357"/>
    </row>
    <row r="45" spans="1:9" ht="27">
      <c r="A45" s="193"/>
      <c r="B45" s="87"/>
      <c r="D45" s="32"/>
      <c r="E45" s="412" t="s">
        <v>557</v>
      </c>
      <c r="F45" s="1168" t="s">
        <v>3371</v>
      </c>
      <c r="G45" s="357"/>
    </row>
    <row r="46" spans="1:9" ht="27">
      <c r="D46" s="23"/>
      <c r="E46" s="413" t="s">
        <v>558</v>
      </c>
      <c r="F46" s="1168" t="s">
        <v>3372</v>
      </c>
      <c r="G46" s="359"/>
    </row>
    <row r="47" spans="1:9" ht="3" customHeight="1">
      <c r="A47" s="193"/>
      <c r="D47" s="20"/>
      <c r="F47" s="156"/>
      <c r="G47" s="26"/>
    </row>
    <row r="48" spans="1:9" ht="69" customHeight="1">
      <c r="A48" s="193"/>
      <c r="B48" s="87"/>
      <c r="D48" s="1178" t="s">
        <v>756</v>
      </c>
      <c r="E48" s="1230" t="s">
        <v>754</v>
      </c>
      <c r="F48" s="1230"/>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9"/>
      <c r="F54" s="1229"/>
      <c r="G54" s="1229"/>
      <c r="H54" s="1229"/>
      <c r="I54" s="1229"/>
    </row>
  </sheetData>
  <sheetProtection algorithmName="SHA-512" hashValue="qlhTnGmD2ys+QEUJigm2tXagmxDNRpTaeG/xWZrTtwcy/En2vLFhnNJBoD8xIF+RM92QJC/2oMWOzjqFUYdDpA==" saltValue="tvXmrLTReU/E46Z+o/RAJA==" spinCount="100000"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21" t="s">
        <v>559</v>
      </c>
      <c r="BA1" s="1421"/>
      <c r="BC1" s="775" t="s">
        <v>638</v>
      </c>
    </row>
    <row r="2" spans="1:55" ht="101.25">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310</v>
      </c>
      <c r="AF2" s="42" t="s">
        <v>35</v>
      </c>
      <c r="AH2" s="137" t="s">
        <v>340</v>
      </c>
      <c r="AI2" s="137" t="s">
        <v>340</v>
      </c>
      <c r="AK2" s="137" t="s">
        <v>344</v>
      </c>
      <c r="AM2" s="137" t="s">
        <v>354</v>
      </c>
      <c r="AP2" s="1188" t="s">
        <v>581</v>
      </c>
      <c r="AQ2" s="980" t="s">
        <v>588</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311</v>
      </c>
      <c r="AF3" s="42" t="s">
        <v>36</v>
      </c>
      <c r="AH3" s="137" t="s">
        <v>363</v>
      </c>
      <c r="AI3" s="137" t="s">
        <v>342</v>
      </c>
      <c r="AK3" s="137" t="s">
        <v>345</v>
      </c>
      <c r="AM3" s="137" t="s">
        <v>355</v>
      </c>
      <c r="AP3" s="1188" t="s">
        <v>674</v>
      </c>
      <c r="AQ3" s="980" t="s">
        <v>587</v>
      </c>
      <c r="AS3" s="41" t="s">
        <v>373</v>
      </c>
      <c r="AU3" s="42" t="s">
        <v>376</v>
      </c>
      <c r="AW3" s="386" t="s">
        <v>528</v>
      </c>
      <c r="AX3" s="387" t="s">
        <v>528</v>
      </c>
      <c r="AZ3" s="1087" t="s">
        <v>697</v>
      </c>
      <c r="BA3" s="1095"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768</v>
      </c>
      <c r="S4" s="174" t="s">
        <v>27</v>
      </c>
      <c r="T4" s="175" t="s">
        <v>31</v>
      </c>
      <c r="U4" s="171" t="s">
        <v>37</v>
      </c>
      <c r="V4" s="984">
        <v>3</v>
      </c>
      <c r="W4" s="428"/>
      <c r="X4" s="429"/>
      <c r="Y4" s="714"/>
      <c r="Z4" s="200"/>
      <c r="AC4" s="41" t="s">
        <v>311</v>
      </c>
      <c r="AD4" s="201"/>
      <c r="AF4" s="42" t="s">
        <v>37</v>
      </c>
      <c r="AH4" s="42" t="s">
        <v>366</v>
      </c>
      <c r="AK4" s="137" t="s">
        <v>346</v>
      </c>
      <c r="AM4" s="137" t="s">
        <v>356</v>
      </c>
      <c r="AP4" s="1188" t="s">
        <v>673</v>
      </c>
      <c r="AQ4" s="980" t="s">
        <v>582</v>
      </c>
      <c r="AS4" s="41" t="s">
        <v>343</v>
      </c>
      <c r="AU4" s="42" t="s">
        <v>377</v>
      </c>
      <c r="AW4" s="386" t="s">
        <v>529</v>
      </c>
      <c r="AX4" s="387" t="s">
        <v>529</v>
      </c>
      <c r="AZ4" s="1087" t="s">
        <v>709</v>
      </c>
      <c r="BA4" s="1095" t="s">
        <v>708</v>
      </c>
      <c r="BC4" s="754" t="s">
        <v>641</v>
      </c>
    </row>
    <row r="5" spans="1:55" ht="56.2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88" t="s">
        <v>582</v>
      </c>
      <c r="AQ5" s="980" t="s">
        <v>583</v>
      </c>
      <c r="AU5" s="42" t="s">
        <v>378</v>
      </c>
      <c r="AW5" s="386" t="s">
        <v>530</v>
      </c>
      <c r="AX5" s="387" t="s">
        <v>530</v>
      </c>
      <c r="AZ5" s="1087" t="s">
        <v>724</v>
      </c>
      <c r="BA5" s="1095" t="s">
        <v>723</v>
      </c>
      <c r="BC5" s="754" t="s">
        <v>642</v>
      </c>
    </row>
    <row r="6" spans="1:55" ht="112.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88" t="s">
        <v>583</v>
      </c>
      <c r="AQ6" s="980" t="s">
        <v>581</v>
      </c>
      <c r="AU6" s="212" t="s">
        <v>379</v>
      </c>
      <c r="AW6" s="386" t="s">
        <v>531</v>
      </c>
      <c r="AX6" s="387" t="s">
        <v>531</v>
      </c>
      <c r="AZ6" s="1087" t="s">
        <v>725</v>
      </c>
      <c r="BA6" s="1095" t="s">
        <v>731</v>
      </c>
    </row>
    <row r="7" spans="1:55" ht="56.2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88" t="s">
        <v>584</v>
      </c>
      <c r="AQ7" s="980" t="s">
        <v>674</v>
      </c>
      <c r="AU7" s="212" t="s">
        <v>380</v>
      </c>
      <c r="AW7" s="386" t="s">
        <v>532</v>
      </c>
      <c r="AX7" s="387" t="s">
        <v>532</v>
      </c>
      <c r="AZ7" s="1087" t="s">
        <v>726</v>
      </c>
      <c r="BA7" s="1095"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88" t="s">
        <v>585</v>
      </c>
      <c r="AQ8" s="980"/>
      <c r="AU8" s="212" t="s">
        <v>381</v>
      </c>
      <c r="AW8" s="386" t="s">
        <v>533</v>
      </c>
      <c r="AX8" s="387" t="s">
        <v>533</v>
      </c>
      <c r="AZ8" s="1087" t="s">
        <v>727</v>
      </c>
      <c r="BA8" s="1095"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88" t="s">
        <v>588</v>
      </c>
      <c r="AQ9" s="980"/>
      <c r="AW9" s="386" t="s">
        <v>534</v>
      </c>
      <c r="AX9" s="387" t="s">
        <v>534</v>
      </c>
      <c r="AZ9" s="1087" t="s">
        <v>728</v>
      </c>
      <c r="BA9" s="1095" t="s">
        <v>743</v>
      </c>
    </row>
    <row r="10" spans="1:55" ht="45">
      <c r="A10" s="6" t="s">
        <v>108</v>
      </c>
      <c r="B10" s="41">
        <v>2008</v>
      </c>
      <c r="E10" s="137" t="s">
        <v>193</v>
      </c>
      <c r="F10" s="140"/>
      <c r="I10" s="137" t="s">
        <v>207</v>
      </c>
      <c r="O10" s="513" t="s">
        <v>613</v>
      </c>
      <c r="V10" s="986" t="s">
        <v>207</v>
      </c>
      <c r="W10" s="983"/>
      <c r="X10" s="981" t="s">
        <v>587</v>
      </c>
      <c r="Y10" s="982" t="s">
        <v>742</v>
      </c>
      <c r="Z10" s="200"/>
      <c r="AP10" s="1188" t="s">
        <v>587</v>
      </c>
      <c r="AQ10" s="980"/>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88"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01.01.2021</v>
      </c>
      <c r="F29" s="266" t="str">
        <f>IF(periodEnd = "","", periodEnd)</f>
        <v>31.12.2021</v>
      </c>
      <c r="H29" s="267" t="s">
        <v>3378</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4"/>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50"/>
  <sheetViews>
    <sheetView showGridLines="0" workbookViewId="0"/>
  </sheetViews>
  <sheetFormatPr defaultRowHeight="11.25"/>
  <sheetData>
    <row r="1" spans="1:1">
      <c r="A1" s="1174">
        <f>IF('Форма 4.10.2 | Т-ТЭ | &gt;=25МВт'!$O$22="",1,0)</f>
        <v>1</v>
      </c>
    </row>
    <row r="2" spans="1:1">
      <c r="A2" s="1174">
        <f>IF('Форма 4.10.2 | Т-ТЭ | &gt;=25МВт'!$O$23="",1,0)</f>
        <v>1</v>
      </c>
    </row>
    <row r="3" spans="1:1">
      <c r="A3" s="1174">
        <f>IF('Форма 4.10.2 | Т-ТЭ | &gt;=25МВт'!$M$24="",1,0)</f>
        <v>1</v>
      </c>
    </row>
    <row r="4" spans="1:1">
      <c r="A4" s="1174">
        <f>IF('Форма 4.10.2 | Т-ТЭ | &gt;=25МВт'!$R$24="",1,0)</f>
        <v>1</v>
      </c>
    </row>
    <row r="5" spans="1:1">
      <c r="A5" s="1174">
        <f>IF('Форма 4.10.2 | Т-ТЭ | &gt;=25МВт'!$T$24="",1,0)</f>
        <v>1</v>
      </c>
    </row>
    <row r="6" spans="1:1">
      <c r="A6" s="1174">
        <f>IF('Форма 4.10.2 | Т-ТЭ | &gt;=25МВт'!$S$24="",1,0)</f>
        <v>0</v>
      </c>
    </row>
    <row r="7" spans="1:1">
      <c r="A7" s="1174">
        <f>IF('Форма 4.10.2 | Т-ТЭ | &gt;=25МВт'!$U$24="",1,0)</f>
        <v>0</v>
      </c>
    </row>
    <row r="8" spans="1:1">
      <c r="A8" s="1174">
        <f>IF('Форма 4.10.2 | Т-ТЭ | ТСО'!$O$22="",1,0)</f>
        <v>0</v>
      </c>
    </row>
    <row r="9" spans="1:1">
      <c r="A9" s="1174">
        <f>IF('Форма 4.10.2 | Т-ТЭ | ТСО'!$O$23="",1,0)</f>
        <v>0</v>
      </c>
    </row>
    <row r="10" spans="1:1">
      <c r="A10" s="1174">
        <f>IF('Форма 4.10.2 | Т-ТЭ | ТСО'!$M$24="",1,0)</f>
        <v>0</v>
      </c>
    </row>
    <row r="11" spans="1:1">
      <c r="A11" s="1174">
        <f>IF('Форма 4.10.2 | Т-ТЭ | ТСО'!$R$24="",1,0)</f>
        <v>0</v>
      </c>
    </row>
    <row r="12" spans="1:1">
      <c r="A12" s="1174">
        <f>IF('Форма 4.10.2 | Т-ТЭ | ТСО'!$T$24="",1,0)</f>
        <v>0</v>
      </c>
    </row>
    <row r="13" spans="1:1">
      <c r="A13" s="1174">
        <f>IF('Форма 4.10.2 | Т-ТЭ | ТСО'!$S$24="",1,0)</f>
        <v>0</v>
      </c>
    </row>
    <row r="14" spans="1:1">
      <c r="A14" s="1174">
        <f>IF('Форма 4.10.2 | Т-ТЭ | ТСО'!$U$24="",1,0)</f>
        <v>0</v>
      </c>
    </row>
    <row r="15" spans="1:1">
      <c r="A15" s="1174">
        <f>IF('Форма 4.10.2 | Т-ТЭ | потр'!$O$22="",1,0)</f>
        <v>1</v>
      </c>
    </row>
    <row r="16" spans="1:1">
      <c r="A16" s="1174">
        <f>IF('Форма 4.10.2 | Т-ТЭ | потр'!$O$23="",1,0)</f>
        <v>1</v>
      </c>
    </row>
    <row r="17" spans="1:1">
      <c r="A17" s="1174">
        <f>IF('Форма 4.10.2 | Т-ТЭ | потр'!$M$24="",1,0)</f>
        <v>1</v>
      </c>
    </row>
    <row r="18" spans="1:1">
      <c r="A18" s="1174">
        <f>IF('Форма 4.10.2 | Т-ТЭ | потр'!$R$24="",1,0)</f>
        <v>1</v>
      </c>
    </row>
    <row r="19" spans="1:1">
      <c r="A19" s="1174">
        <f>IF('Форма 4.10.2 | Т-ТЭ | потр'!$T$24="",1,0)</f>
        <v>1</v>
      </c>
    </row>
    <row r="20" spans="1:1">
      <c r="A20" s="1174">
        <f>IF('Форма 4.10.2 | Т-ТЭ | потр'!$S$24="",1,0)</f>
        <v>0</v>
      </c>
    </row>
    <row r="21" spans="1:1">
      <c r="A21" s="1174">
        <f>IF('Форма 4.10.2 | Т-ТЭ | потр'!$U$24="",1,0)</f>
        <v>0</v>
      </c>
    </row>
    <row r="22" spans="1:1">
      <c r="A22" s="1174">
        <f>IF('Форма 4.10.2 | Т-ТЭ | предел'!$O$24="",1,0)</f>
        <v>1</v>
      </c>
    </row>
    <row r="23" spans="1:1">
      <c r="A23" s="1174">
        <f>IF('Форма 4.10.2 | Т-ТЭ | предел'!$O$25="",1,0)</f>
        <v>1</v>
      </c>
    </row>
    <row r="24" spans="1:1">
      <c r="A24" s="1174">
        <f>IF('Форма 4.10.2 | Т-ТЭ | предел'!$M$26="",1,0)</f>
        <v>1</v>
      </c>
    </row>
    <row r="25" spans="1:1">
      <c r="A25" s="1174">
        <f>IF('Форма 4.10.2 | Т-ТЭ | предел'!$R$26="",1,0)</f>
        <v>1</v>
      </c>
    </row>
    <row r="26" spans="1:1">
      <c r="A26" s="1174">
        <f>IF('Форма 4.10.2 | Т-ТЭ | предел'!$T$26="",1,0)</f>
        <v>1</v>
      </c>
    </row>
    <row r="27" spans="1:1">
      <c r="A27" s="1174">
        <f>IF('Форма 4.10.2 | Т-ТЭ | предел'!$S$26="",1,0)</f>
        <v>0</v>
      </c>
    </row>
    <row r="28" spans="1:1">
      <c r="A28" s="1174">
        <f>IF('Форма 4.10.2 | Т-ТЭ | предел'!$U$26="",1,0)</f>
        <v>0</v>
      </c>
    </row>
    <row r="29" spans="1:1">
      <c r="A29" s="1174">
        <f>IF('Форма 4.10.2 | Т-ТЭ | индикат'!$O$7="",1,0)</f>
        <v>1</v>
      </c>
    </row>
    <row r="30" spans="1:1">
      <c r="A30" s="1174">
        <f>IF('Форма 4.10.2 | Т-ТЭ | индикат'!$O$24="",1,0)</f>
        <v>1</v>
      </c>
    </row>
    <row r="31" spans="1:1">
      <c r="A31" s="1174">
        <f>IF('Форма 4.10.2 | Т-ТЭ | индикат'!$O$25="",1,0)</f>
        <v>1</v>
      </c>
    </row>
    <row r="32" spans="1:1">
      <c r="A32" s="1174">
        <f>IF('Форма 4.10.2 | Т-ТЭ | индикат'!$M$26="",1,0)</f>
        <v>1</v>
      </c>
    </row>
    <row r="33" spans="1:1">
      <c r="A33" s="1174">
        <f>IF('Форма 4.10.2 | Т-ТЭ | индикат'!$R$26="",1,0)</f>
        <v>1</v>
      </c>
    </row>
    <row r="34" spans="1:1">
      <c r="A34" s="1174">
        <f>IF('Форма 4.10.2 | Т-ТЭ | индикат'!$T$26="",1,0)</f>
        <v>1</v>
      </c>
    </row>
    <row r="35" spans="1:1">
      <c r="A35" s="1174">
        <f>IF('Форма 4.10.2 | Т-ТЭ | индикат'!$S$26="",1,0)</f>
        <v>0</v>
      </c>
    </row>
    <row r="36" spans="1:1">
      <c r="A36" s="1174">
        <f>IF('Форма 4.10.2 | Т-ТЭ | индикат'!$U$26="",1,0)</f>
        <v>0</v>
      </c>
    </row>
    <row r="37" spans="1:1">
      <c r="A37" s="1174">
        <f>IF('Форма 4.10.2 | Резерв мощности'!$O$22="",1,0)</f>
        <v>0</v>
      </c>
    </row>
    <row r="38" spans="1:1">
      <c r="A38" s="1174">
        <f>IF('Форма 4.10.2 | Резерв мощности'!$O$23="",1,0)</f>
        <v>0</v>
      </c>
    </row>
    <row r="39" spans="1:1">
      <c r="A39" s="1174">
        <f>IF('Форма 4.10.2 | Резерв мощности'!$M$24="",1,0)</f>
        <v>0</v>
      </c>
    </row>
    <row r="40" spans="1:1">
      <c r="A40" s="1174">
        <f>IF('Форма 4.10.2 | Резерв мощности'!$O$24="",1,0)</f>
        <v>0</v>
      </c>
    </row>
    <row r="41" spans="1:1">
      <c r="A41" s="1174">
        <f>IF('Форма 4.10.2 | Резерв мощности'!$R$24="",1,0)</f>
        <v>0</v>
      </c>
    </row>
    <row r="42" spans="1:1">
      <c r="A42" s="1174">
        <f>IF('Форма 4.10.2 | Резерв мощности'!$T$24="",1,0)</f>
        <v>0</v>
      </c>
    </row>
    <row r="43" spans="1:1">
      <c r="A43" s="1174">
        <f>IF('Форма 4.10.2 | Резерв мощности'!$S$24="",1,0)</f>
        <v>0</v>
      </c>
    </row>
    <row r="44" spans="1:1">
      <c r="A44" s="1174">
        <f>IF('Форма 4.10.2 | Резерв мощности'!$U$24="",1,0)</f>
        <v>0</v>
      </c>
    </row>
    <row r="45" spans="1:1">
      <c r="A45" s="1174">
        <f>IF('Форма 4.10.3 | Т-ТН'!$O$23="",1,0)</f>
        <v>1</v>
      </c>
    </row>
    <row r="46" spans="1:1">
      <c r="A46" s="1174">
        <f>IF('Форма 4.10.3 | Т-ТН'!$M$24="",1,0)</f>
        <v>1</v>
      </c>
    </row>
    <row r="47" spans="1:1">
      <c r="A47" s="1174">
        <f>IF('Форма 4.10.3 | Т-ТН'!$R$24="",1,0)</f>
        <v>1</v>
      </c>
    </row>
    <row r="48" spans="1:1">
      <c r="A48" s="1174">
        <f>IF('Форма 4.10.3 | Т-ТН'!$T$24="",1,0)</f>
        <v>1</v>
      </c>
    </row>
    <row r="49" spans="1:1">
      <c r="A49" s="1174">
        <f>IF('Форма 4.10.3 | Т-ТН'!$S$24="",1,0)</f>
        <v>0</v>
      </c>
    </row>
    <row r="50" spans="1:1">
      <c r="A50" s="1174">
        <f>IF('Форма 4.10.3 | Т-ТН'!$U$24="",1,0)</f>
        <v>0</v>
      </c>
    </row>
    <row r="51" spans="1:1">
      <c r="A51" s="1174">
        <f>IF('Форма 4.10.3 | Т-передача ТЭ'!$O$23="",1,0)</f>
        <v>0</v>
      </c>
    </row>
    <row r="52" spans="1:1">
      <c r="A52" s="1174">
        <f>IF('Форма 4.10.3 | Т-передача ТЭ'!$M$24="",1,0)</f>
        <v>0</v>
      </c>
    </row>
    <row r="53" spans="1:1">
      <c r="A53" s="1174">
        <f>IF('Форма 4.10.3 | Т-передача ТЭ'!$R$24="",1,0)</f>
        <v>0</v>
      </c>
    </row>
    <row r="54" spans="1:1">
      <c r="A54" s="1174">
        <f>IF('Форма 4.10.3 | Т-передача ТЭ'!$T$24="",1,0)</f>
        <v>0</v>
      </c>
    </row>
    <row r="55" spans="1:1">
      <c r="A55" s="1174">
        <f>IF('Форма 4.10.3 | Т-передача ТЭ'!$S$24="",1,0)</f>
        <v>0</v>
      </c>
    </row>
    <row r="56" spans="1:1">
      <c r="A56" s="1174">
        <f>IF('Форма 4.10.3 | Т-передача ТЭ'!$U$24="",1,0)</f>
        <v>0</v>
      </c>
    </row>
    <row r="57" spans="1:1">
      <c r="A57" s="1174">
        <f>IF('Форма 4.10.3 | Т-передача ТН'!$O$23="",1,0)</f>
        <v>0</v>
      </c>
    </row>
    <row r="58" spans="1:1">
      <c r="A58" s="1174">
        <f>IF('Форма 4.10.3 | Т-передача ТН'!$M$24="",1,0)</f>
        <v>0</v>
      </c>
    </row>
    <row r="59" spans="1:1">
      <c r="A59" s="1174">
        <f>IF('Форма 4.10.3 | Т-передача ТН'!$R$24="",1,0)</f>
        <v>0</v>
      </c>
    </row>
    <row r="60" spans="1:1">
      <c r="A60" s="1174">
        <f>IF('Форма 4.10.3 | Т-передача ТН'!$T$24="",1,0)</f>
        <v>0</v>
      </c>
    </row>
    <row r="61" spans="1:1">
      <c r="A61" s="1174">
        <f>IF('Форма 4.10.3 | Т-передача ТН'!$S$24="",1,0)</f>
        <v>0</v>
      </c>
    </row>
    <row r="62" spans="1:1">
      <c r="A62" s="1174">
        <f>IF('Форма 4.10.3 | Т-передача ТН'!$U$24="",1,0)</f>
        <v>0</v>
      </c>
    </row>
    <row r="63" spans="1:1">
      <c r="A63" s="1174">
        <f>IF('Форма 4.10.4 | Т-гор.вода'!$O$23="",1,0)</f>
        <v>1</v>
      </c>
    </row>
    <row r="64" spans="1:1">
      <c r="A64" s="1174">
        <f>IF('Форма 4.10.4 | Т-гор.вода'!$M$24="",1,0)</f>
        <v>0</v>
      </c>
    </row>
    <row r="65" spans="1:1">
      <c r="A65" s="1174">
        <f>IF('Форма 4.10.4 | Т-гор.вода'!$W$24="",1,0)</f>
        <v>1</v>
      </c>
    </row>
    <row r="66" spans="1:1">
      <c r="A66" s="1174">
        <f>IF('Форма 4.10.4 | Т-гор.вода'!$Y$24="",1,0)</f>
        <v>1</v>
      </c>
    </row>
    <row r="67" spans="1:1">
      <c r="A67" s="1174">
        <f>IF('Форма 4.10.4 | Т-гор.вода'!$M$25="",1,0)</f>
        <v>1</v>
      </c>
    </row>
    <row r="68" spans="1:1">
      <c r="A68" s="1174">
        <f>IF('Форма 4.10.4 | Т-гор.вода'!$X$24="",1,0)</f>
        <v>0</v>
      </c>
    </row>
    <row r="69" spans="1:1">
      <c r="A69" s="1174">
        <f>IF('Форма 4.10.4 | Т-гор.вода'!$Z$24="",1,0)</f>
        <v>0</v>
      </c>
    </row>
    <row r="70" spans="1:1">
      <c r="A70" s="1174">
        <f>IF('Форма 4.10.5 | Т-подкл'!$AB$23="",1,0)</f>
        <v>1</v>
      </c>
    </row>
    <row r="71" spans="1:1">
      <c r="A71" s="1174">
        <f>IF('Форма 4.10.5 | Т-подкл'!$AD$23="",1,0)</f>
        <v>1</v>
      </c>
    </row>
    <row r="72" spans="1:1">
      <c r="A72" s="1174">
        <f>IF('Форма 4.10.5 | Т-подкл'!$N$23="",1,0)</f>
        <v>0</v>
      </c>
    </row>
    <row r="73" spans="1:1">
      <c r="A73" s="1174">
        <f>IF('Форма 4.10.5 | Т-подкл'!$R$23="",1,0)</f>
        <v>0</v>
      </c>
    </row>
    <row r="74" spans="1:1">
      <c r="A74" s="1174">
        <f>IF('Форма 4.10.5 | Т-подкл'!$V$23="",1,0)</f>
        <v>0</v>
      </c>
    </row>
    <row r="75" spans="1:1">
      <c r="A75" s="1174">
        <f>IF('Форма 4.10.5 | Т-подкл'!$AC$23="",1,0)</f>
        <v>0</v>
      </c>
    </row>
    <row r="76" spans="1:1">
      <c r="A76" s="1174">
        <f>IF('Форма 4.10.5 | Т-подкл'!$AE$23="",1,0)</f>
        <v>0</v>
      </c>
    </row>
    <row r="77" spans="1:1">
      <c r="A77" s="1174">
        <f>IF('Форма 4.10.6 | Т-подкл(инд)'!$M$23="",1,0)</f>
        <v>1</v>
      </c>
    </row>
    <row r="78" spans="1:1">
      <c r="A78" s="1174">
        <f>IF('Форма 4.10.6 | Т-подкл(инд)'!$P$23="",1,0)</f>
        <v>1</v>
      </c>
    </row>
    <row r="79" spans="1:1">
      <c r="A79" s="1174">
        <f>IF('Форма 4.10.6 | Т-подкл(инд)'!$S$23="",1,0)</f>
        <v>1</v>
      </c>
    </row>
    <row r="80" spans="1:1">
      <c r="A80" s="1174">
        <f>IF('Форма 4.10.6 | Т-подкл(инд)'!$T$23="",1,0)</f>
        <v>0</v>
      </c>
    </row>
    <row r="81" spans="1:1">
      <c r="A81" s="1174">
        <f>IF('Форма 4.10.6 | Т-подкл(инд)'!$V$23="",1,0)</f>
        <v>0</v>
      </c>
    </row>
    <row r="82" spans="1:1">
      <c r="A82" s="1174">
        <f>IF('Форма 4.9'!$F$10="",1,0)</f>
        <v>1</v>
      </c>
    </row>
    <row r="83" spans="1:1">
      <c r="A83" s="1174">
        <f>IF('Форма 4.9'!$G$10="",1,0)</f>
        <v>1</v>
      </c>
    </row>
    <row r="84" spans="1:1">
      <c r="A84" s="1174">
        <f>IF('Форма 4.9'!$F$11="",1,0)</f>
        <v>1</v>
      </c>
    </row>
    <row r="85" spans="1:1">
      <c r="A85" s="1174">
        <f>IF('Форма 4.9'!$G$11="",1,0)</f>
        <v>1</v>
      </c>
    </row>
    <row r="86" spans="1:1">
      <c r="A86" s="1174">
        <f>IF('Форма 4.9'!$F$12="",1,0)</f>
        <v>1</v>
      </c>
    </row>
    <row r="87" spans="1:1">
      <c r="A87" s="1174">
        <f>IF('Форма 4.9'!$G$12="",1,0)</f>
        <v>1</v>
      </c>
    </row>
    <row r="88" spans="1:1">
      <c r="A88" s="1174">
        <f>IF('Форма 4.9'!$F$13="",1,0)</f>
        <v>1</v>
      </c>
    </row>
    <row r="89" spans="1:1">
      <c r="A89" s="1174">
        <f>IF('Форма 4.9'!$G$13="",1,0)</f>
        <v>1</v>
      </c>
    </row>
    <row r="90" spans="1:1">
      <c r="A90" s="1174">
        <f>IF('Форма 4.10.1'!$J$15="",1,0)</f>
        <v>0</v>
      </c>
    </row>
    <row r="91" spans="1:1">
      <c r="A91" s="1174">
        <f>IF('Форма 4.10.1'!$H$17="",1,0)</f>
        <v>0</v>
      </c>
    </row>
    <row r="92" spans="1:1">
      <c r="A92" s="1174">
        <f>IF('Форма 4.10.1'!$I$17="",1,0)</f>
        <v>0</v>
      </c>
    </row>
    <row r="93" spans="1:1">
      <c r="A93" s="1174">
        <f>IF('Форма 4.10.1'!$J$17="",1,0)</f>
        <v>0</v>
      </c>
    </row>
    <row r="94" spans="1:1">
      <c r="A94" s="1174">
        <f>IF('Форма 4.10.1'!$H$31="",1,0)</f>
        <v>0</v>
      </c>
    </row>
    <row r="95" spans="1:1">
      <c r="A95" s="1174">
        <f>IF('Форма 4.10.1'!$I$31="",1,0)</f>
        <v>0</v>
      </c>
    </row>
    <row r="96" spans="1:1">
      <c r="A96" s="1174">
        <f>IF('Форма 4.10.1'!$J$31="",1,0)</f>
        <v>0</v>
      </c>
    </row>
    <row r="97" spans="1:1">
      <c r="A97" s="1174">
        <f>IF('Форма 4.10.1'!$H$43="",1,0)</f>
        <v>0</v>
      </c>
    </row>
    <row r="98" spans="1:1">
      <c r="A98" s="1174">
        <f>IF('Форма 4.10.1'!$I$43="",1,0)</f>
        <v>0</v>
      </c>
    </row>
    <row r="99" spans="1:1">
      <c r="A99" s="1174">
        <f>IF('Форма 4.10.1'!$J$43="",1,0)</f>
        <v>0</v>
      </c>
    </row>
    <row r="100" spans="1:1">
      <c r="A100" s="1174">
        <f>IF('Форма 4.10.1'!$H$55="",1,0)</f>
        <v>0</v>
      </c>
    </row>
    <row r="101" spans="1:1">
      <c r="A101" s="1174">
        <f>IF('Форма 4.10.1'!$I$55="",1,0)</f>
        <v>0</v>
      </c>
    </row>
    <row r="102" spans="1:1">
      <c r="A102" s="1174">
        <f>IF('Форма 4.10.1'!$J$55="",1,0)</f>
        <v>0</v>
      </c>
    </row>
    <row r="103" spans="1:1">
      <c r="A103" s="1174">
        <f>IF('Форма 4.10.1'!$H$67="",1,0)</f>
        <v>0</v>
      </c>
    </row>
    <row r="104" spans="1:1">
      <c r="A104" s="1174">
        <f>IF('Форма 4.10.1'!$I$67="",1,0)</f>
        <v>0</v>
      </c>
    </row>
    <row r="105" spans="1:1">
      <c r="A105" s="1174">
        <f>IF('Форма 4.10.1'!$J$67="",1,0)</f>
        <v>0</v>
      </c>
    </row>
    <row r="106" spans="1:1">
      <c r="A106" s="1174">
        <f>IF('Форма 1.0.2'!$E$12="",1,0)</f>
        <v>1</v>
      </c>
    </row>
    <row r="107" spans="1:1">
      <c r="A107" s="1174">
        <f>IF('Форма 1.0.2'!$F$12="",1,0)</f>
        <v>1</v>
      </c>
    </row>
    <row r="108" spans="1:1">
      <c r="A108" s="1174">
        <f>IF('Форма 1.0.2'!$G$12="",1,0)</f>
        <v>1</v>
      </c>
    </row>
    <row r="109" spans="1:1">
      <c r="A109" s="1174">
        <f>IF('Форма 1.0.2'!$H$12="",1,0)</f>
        <v>1</v>
      </c>
    </row>
    <row r="110" spans="1:1">
      <c r="A110" s="1174">
        <f>IF('Форма 1.0.2'!$I$12="",1,0)</f>
        <v>1</v>
      </c>
    </row>
    <row r="111" spans="1:1">
      <c r="A111" s="1174">
        <f>IF('Форма 1.0.2'!$J$12="",1,0)</f>
        <v>1</v>
      </c>
    </row>
    <row r="112" spans="1:1">
      <c r="A112" s="1174">
        <f>IF('Сведения об изменении'!$E$12="",1,0)</f>
        <v>1</v>
      </c>
    </row>
    <row r="113" spans="1:1">
      <c r="A113" s="1175">
        <f>IF('Форма 4.10.6 | Т-подкл(инд)'!$U$23="",1,0)</f>
        <v>1</v>
      </c>
    </row>
    <row r="114" spans="1:1">
      <c r="A114" s="1176">
        <f>IF('Форма 4.10.5 | Т-подкл'!$AA$23="",1,0)</f>
        <v>1</v>
      </c>
    </row>
    <row r="115" spans="1:1">
      <c r="A115" s="1176">
        <f>IF('Форма 4.10.5 | Т-подкл'!$Z$23="",1,0)</f>
        <v>1</v>
      </c>
    </row>
    <row r="116" spans="1:1">
      <c r="A116" s="1181">
        <f>IF(Территории!$E$12="",1,0)</f>
        <v>0</v>
      </c>
    </row>
    <row r="117" spans="1:1">
      <c r="A117" s="1181">
        <f>IF('Перечень тарифов'!$E$21="",1,0)</f>
        <v>0</v>
      </c>
    </row>
    <row r="118" spans="1:1">
      <c r="A118" s="1181">
        <f>IF('Перечень тарифов'!$F$21="",1,0)</f>
        <v>0</v>
      </c>
    </row>
    <row r="119" spans="1:1">
      <c r="A119" s="1181">
        <f>IF('Перечень тарифов'!$K$21="",1,0)</f>
        <v>0</v>
      </c>
    </row>
    <row r="120" spans="1:1">
      <c r="A120" s="1181">
        <f>IF('Перечень тарифов'!$O$21="",1,0)</f>
        <v>0</v>
      </c>
    </row>
    <row r="121" spans="1:1">
      <c r="A121" s="1181">
        <f>IF('Перечень тарифов'!$S$21="",1,0)</f>
        <v>0</v>
      </c>
    </row>
    <row r="122" spans="1:1">
      <c r="A122" s="1181">
        <f>IF('Перечень тарифов'!$G$21="",1,0)</f>
        <v>0</v>
      </c>
    </row>
    <row r="123" spans="1:1">
      <c r="A123" s="1181">
        <f>IF('Перечень тарифов'!$E$26="",1,0)</f>
        <v>0</v>
      </c>
    </row>
    <row r="124" spans="1:1">
      <c r="A124" s="1181">
        <f>IF('Перечень тарифов'!$F$26="",1,0)</f>
        <v>0</v>
      </c>
    </row>
    <row r="125" spans="1:1">
      <c r="A125" s="1181">
        <f>IF('Перечень тарифов'!$G$26="",1,0)</f>
        <v>0</v>
      </c>
    </row>
    <row r="126" spans="1:1">
      <c r="A126" s="1181">
        <f>IF('Перечень тарифов'!$K$26="",1,0)</f>
        <v>0</v>
      </c>
    </row>
    <row r="127" spans="1:1">
      <c r="A127" s="1181">
        <f>IF('Перечень тарифов'!$O$26="",1,0)</f>
        <v>0</v>
      </c>
    </row>
    <row r="128" spans="1:1">
      <c r="A128" s="1181">
        <f>IF('Перечень тарифов'!$S$26="",1,0)</f>
        <v>0</v>
      </c>
    </row>
    <row r="129" spans="1:1">
      <c r="A129" s="1188">
        <f>IF('Перечень тарифов'!$E$31="",1,0)</f>
        <v>0</v>
      </c>
    </row>
    <row r="130" spans="1:1">
      <c r="A130" s="1188">
        <f>IF('Перечень тарифов'!$F$31="",1,0)</f>
        <v>0</v>
      </c>
    </row>
    <row r="131" spans="1:1">
      <c r="A131" s="1188">
        <f>IF('Перечень тарифов'!$G$31="",1,0)</f>
        <v>0</v>
      </c>
    </row>
    <row r="132" spans="1:1">
      <c r="A132" s="1188">
        <f>IF('Перечень тарифов'!$K$31="",1,0)</f>
        <v>0</v>
      </c>
    </row>
    <row r="133" spans="1:1">
      <c r="A133" s="1188">
        <f>IF('Перечень тарифов'!$O$31="",1,0)</f>
        <v>0</v>
      </c>
    </row>
    <row r="134" spans="1:1">
      <c r="A134" s="1188">
        <f>IF('Перечень тарифов'!$S$31="",1,0)</f>
        <v>0</v>
      </c>
    </row>
    <row r="135" spans="1:1">
      <c r="A135" s="1188">
        <f>IF('Перечень тарифов'!$E$36="",1,0)</f>
        <v>0</v>
      </c>
    </row>
    <row r="136" spans="1:1">
      <c r="A136" s="1188">
        <f>IF('Перечень тарифов'!$F$36="",1,0)</f>
        <v>0</v>
      </c>
    </row>
    <row r="137" spans="1:1">
      <c r="A137" s="1188">
        <f>IF('Перечень тарифов'!$K$36="",1,0)</f>
        <v>0</v>
      </c>
    </row>
    <row r="138" spans="1:1">
      <c r="A138" s="1188">
        <f>IF('Перечень тарифов'!$O$36="",1,0)</f>
        <v>0</v>
      </c>
    </row>
    <row r="139" spans="1:1">
      <c r="A139" s="1188">
        <f>IF('Перечень тарифов'!$S$36="",1,0)</f>
        <v>0</v>
      </c>
    </row>
    <row r="140" spans="1:1">
      <c r="A140" s="1188">
        <f>IF('Перечень тарифов'!$G$36="",1,0)</f>
        <v>0</v>
      </c>
    </row>
    <row r="141" spans="1:1">
      <c r="A141" s="1188">
        <f>IF('Форма 4.10.3 | Т-передача ТЭ'!$O$24="",1,0)</f>
        <v>0</v>
      </c>
    </row>
    <row r="142" spans="1:1">
      <c r="A142" s="1188">
        <f>IF('Форма 4.10.3 | Т-передача ТН'!$O$24="",1,0)</f>
        <v>0</v>
      </c>
    </row>
    <row r="143" spans="1:1">
      <c r="A143" s="1188">
        <f>IF('Форма 4.10.2 | Т-ТЭ | ТСО'!$O$24="",1,0)</f>
        <v>0</v>
      </c>
    </row>
    <row r="144" spans="1:1">
      <c r="A144" s="1188">
        <f>IF('Форма 4.10.1'!$H$20="",1,0)</f>
        <v>0</v>
      </c>
    </row>
    <row r="145" spans="1:1">
      <c r="A145" s="1188">
        <f>IF('Форма 4.10.1'!$I$20="",1,0)</f>
        <v>0</v>
      </c>
    </row>
    <row r="146" spans="1:1">
      <c r="A146" s="1188">
        <f>IF('Форма 4.10.1'!$J$20="",1,0)</f>
        <v>0</v>
      </c>
    </row>
    <row r="147" spans="1:1">
      <c r="A147" s="1188">
        <f>IF('Форма 4.10.1'!$H$34="",1,0)</f>
        <v>0</v>
      </c>
    </row>
    <row r="148" spans="1:1">
      <c r="A148" s="1188">
        <f>IF('Форма 4.10.1'!$I$34="",1,0)</f>
        <v>0</v>
      </c>
    </row>
    <row r="149" spans="1:1">
      <c r="A149" s="1188">
        <f>IF('Форма 4.10.1'!$J$34="",1,0)</f>
        <v>0</v>
      </c>
    </row>
    <row r="150" spans="1:1">
      <c r="A150" s="1188">
        <f>IF('Форма 4.10.1'!$H$46="",1,0)</f>
        <v>0</v>
      </c>
    </row>
    <row r="151" spans="1:1">
      <c r="A151" s="1188">
        <f>IF('Форма 4.10.1'!$I$46="",1,0)</f>
        <v>0</v>
      </c>
    </row>
    <row r="152" spans="1:1">
      <c r="A152" s="1188">
        <f>IF('Форма 4.10.1'!$J$46="",1,0)</f>
        <v>0</v>
      </c>
    </row>
    <row r="153" spans="1:1">
      <c r="A153" s="1188">
        <f>IF('Форма 4.10.1'!$H$58="",1,0)</f>
        <v>0</v>
      </c>
    </row>
    <row r="154" spans="1:1">
      <c r="A154" s="1188">
        <f>IF('Форма 4.10.1'!$I$58="",1,0)</f>
        <v>0</v>
      </c>
    </row>
    <row r="155" spans="1:1">
      <c r="A155" s="1188">
        <f>IF('Форма 4.10.1'!$J$58="",1,0)</f>
        <v>0</v>
      </c>
    </row>
    <row r="156" spans="1:1">
      <c r="A156" s="1188">
        <f>IF('Форма 4.10.1'!$H$70="",1,0)</f>
        <v>0</v>
      </c>
    </row>
    <row r="157" spans="1:1">
      <c r="A157" s="1188">
        <f>IF('Форма 4.10.1'!$I$70="",1,0)</f>
        <v>0</v>
      </c>
    </row>
    <row r="158" spans="1:1">
      <c r="A158" s="1188">
        <f>IF('Форма 4.10.1'!$J$70="",1,0)</f>
        <v>0</v>
      </c>
    </row>
    <row r="159" spans="1:1">
      <c r="A159" s="1188">
        <f>IF('Форма 4.10.1'!$H$23="",1,0)</f>
        <v>0</v>
      </c>
    </row>
    <row r="160" spans="1:1">
      <c r="A160" s="1188">
        <f>IF('Форма 4.10.1'!$I$23="",1,0)</f>
        <v>0</v>
      </c>
    </row>
    <row r="161" spans="1:1">
      <c r="A161" s="1188">
        <f>IF('Форма 4.10.1'!$J$23="",1,0)</f>
        <v>0</v>
      </c>
    </row>
    <row r="162" spans="1:1">
      <c r="A162" s="1188">
        <f>IF('Форма 4.10.1'!$H$37="",1,0)</f>
        <v>0</v>
      </c>
    </row>
    <row r="163" spans="1:1">
      <c r="A163" s="1188">
        <f>IF('Форма 4.10.1'!$I$37="",1,0)</f>
        <v>0</v>
      </c>
    </row>
    <row r="164" spans="1:1">
      <c r="A164" s="1188">
        <f>IF('Форма 4.10.1'!$J$37="",1,0)</f>
        <v>0</v>
      </c>
    </row>
    <row r="165" spans="1:1">
      <c r="A165" s="1188">
        <f>IF('Форма 4.10.1'!$H$49="",1,0)</f>
        <v>0</v>
      </c>
    </row>
    <row r="166" spans="1:1">
      <c r="A166" s="1188">
        <f>IF('Форма 4.10.1'!$I$49="",1,0)</f>
        <v>0</v>
      </c>
    </row>
    <row r="167" spans="1:1">
      <c r="A167" s="1188">
        <f>IF('Форма 4.10.1'!$J$49="",1,0)</f>
        <v>0</v>
      </c>
    </row>
    <row r="168" spans="1:1">
      <c r="A168" s="1188">
        <f>IF('Форма 4.10.1'!$H$61="",1,0)</f>
        <v>0</v>
      </c>
    </row>
    <row r="169" spans="1:1">
      <c r="A169" s="1188">
        <f>IF('Форма 4.10.1'!$I$61="",1,0)</f>
        <v>0</v>
      </c>
    </row>
    <row r="170" spans="1:1">
      <c r="A170" s="1188">
        <f>IF('Форма 4.10.1'!$J$61="",1,0)</f>
        <v>0</v>
      </c>
    </row>
    <row r="171" spans="1:1">
      <c r="A171" s="1188">
        <f>IF('Форма 4.10.1'!$H$73="",1,0)</f>
        <v>0</v>
      </c>
    </row>
    <row r="172" spans="1:1">
      <c r="A172" s="1188">
        <f>IF('Форма 4.10.1'!$I$73="",1,0)</f>
        <v>0</v>
      </c>
    </row>
    <row r="173" spans="1:1">
      <c r="A173" s="1188">
        <f>IF('Форма 4.10.1'!$J$73="",1,0)</f>
        <v>0</v>
      </c>
    </row>
    <row r="174" spans="1:1">
      <c r="A174" s="1188">
        <f>IF('Форма 4.10.1'!$H$26="",1,0)</f>
        <v>0</v>
      </c>
    </row>
    <row r="175" spans="1:1">
      <c r="A175" s="1188">
        <f>IF('Форма 4.10.1'!$I$26="",1,0)</f>
        <v>0</v>
      </c>
    </row>
    <row r="176" spans="1:1">
      <c r="A176" s="1188">
        <f>IF('Форма 4.10.1'!$J$26="",1,0)</f>
        <v>0</v>
      </c>
    </row>
    <row r="177" spans="1:1">
      <c r="A177" s="1188">
        <f>IF('Форма 4.10.1'!$H$40="",1,0)</f>
        <v>0</v>
      </c>
    </row>
    <row r="178" spans="1:1">
      <c r="A178" s="1188">
        <f>IF('Форма 4.10.1'!$I$40="",1,0)</f>
        <v>0</v>
      </c>
    </row>
    <row r="179" spans="1:1">
      <c r="A179" s="1188">
        <f>IF('Форма 4.10.1'!$J$40="",1,0)</f>
        <v>0</v>
      </c>
    </row>
    <row r="180" spans="1:1">
      <c r="A180" s="1188">
        <f>IF('Форма 4.10.1'!$H$52="",1,0)</f>
        <v>0</v>
      </c>
    </row>
    <row r="181" spans="1:1">
      <c r="A181" s="1188">
        <f>IF('Форма 4.10.1'!$I$52="",1,0)</f>
        <v>0</v>
      </c>
    </row>
    <row r="182" spans="1:1">
      <c r="A182" s="1188">
        <f>IF('Форма 4.10.1'!$J$52="",1,0)</f>
        <v>0</v>
      </c>
    </row>
    <row r="183" spans="1:1">
      <c r="A183" s="1188">
        <f>IF('Форма 4.10.1'!$H$64="",1,0)</f>
        <v>0</v>
      </c>
    </row>
    <row r="184" spans="1:1">
      <c r="A184" s="1188">
        <f>IF('Форма 4.10.1'!$I$64="",1,0)</f>
        <v>0</v>
      </c>
    </row>
    <row r="185" spans="1:1">
      <c r="A185" s="1188">
        <f>IF('Форма 4.10.1'!$J$64="",1,0)</f>
        <v>0</v>
      </c>
    </row>
    <row r="186" spans="1:1">
      <c r="A186" s="1188">
        <f>IF('Форма 4.10.1'!$H$76="",1,0)</f>
        <v>0</v>
      </c>
    </row>
    <row r="187" spans="1:1">
      <c r="A187" s="1188">
        <f>IF('Форма 4.10.1'!$I$76="",1,0)</f>
        <v>0</v>
      </c>
    </row>
    <row r="188" spans="1:1">
      <c r="A188" s="1188">
        <f>IF('Форма 4.10.1'!$J$76="",1,0)</f>
        <v>0</v>
      </c>
    </row>
    <row r="189" spans="1:1">
      <c r="A189" s="1188">
        <f>IF('Форма 4.10.2 | Т-ТЭ | ТСО'!$Y$24="",1,0)</f>
        <v>0</v>
      </c>
    </row>
    <row r="190" spans="1:1">
      <c r="A190" s="1188">
        <f>IF('Форма 4.10.2 | Т-ТЭ | ТСО'!$AA$24="",1,0)</f>
        <v>0</v>
      </c>
    </row>
    <row r="191" spans="1:1">
      <c r="A191" s="1188">
        <f>IF('Форма 4.10.2 | Т-ТЭ | ТСО'!$V$24="",1,0)</f>
        <v>0</v>
      </c>
    </row>
    <row r="192" spans="1:1">
      <c r="A192" s="1188">
        <f>IF('Форма 4.10.2 | Т-ТЭ | ТСО'!$Z$24="",1,0)</f>
        <v>0</v>
      </c>
    </row>
    <row r="193" spans="1:1">
      <c r="A193" s="1188">
        <f>IF('Форма 4.10.2 | Т-ТЭ | ТСО'!$AB$24="",1,0)</f>
        <v>0</v>
      </c>
    </row>
    <row r="194" spans="1:1">
      <c r="A194" s="1188">
        <f>IF('Форма 4.10.1'!$H$24="",1,0)</f>
        <v>0</v>
      </c>
    </row>
    <row r="195" spans="1:1">
      <c r="A195" s="1188">
        <f>IF('Форма 4.10.1'!$I$24="",1,0)</f>
        <v>0</v>
      </c>
    </row>
    <row r="196" spans="1:1">
      <c r="A196" s="1188">
        <f>IF('Форма 4.10.1'!$J$24="",1,0)</f>
        <v>0</v>
      </c>
    </row>
    <row r="197" spans="1:1">
      <c r="A197" s="1188">
        <f>IF('Форма 4.10.1'!$H$18="",1,0)</f>
        <v>0</v>
      </c>
    </row>
    <row r="198" spans="1:1">
      <c r="A198" s="1188">
        <f>IF('Форма 4.10.1'!$I$18="",1,0)</f>
        <v>0</v>
      </c>
    </row>
    <row r="199" spans="1:1">
      <c r="A199" s="1188">
        <f>IF('Форма 4.10.1'!$J$18="",1,0)</f>
        <v>0</v>
      </c>
    </row>
    <row r="200" spans="1:1">
      <c r="A200" s="1188">
        <f>IF('Форма 4.10.1'!$H$21="",1,0)</f>
        <v>0</v>
      </c>
    </row>
    <row r="201" spans="1:1">
      <c r="A201" s="1188">
        <f>IF('Форма 4.10.1'!$I$21="",1,0)</f>
        <v>0</v>
      </c>
    </row>
    <row r="202" spans="1:1">
      <c r="A202" s="1188">
        <f>IF('Форма 4.10.1'!$J$21="",1,0)</f>
        <v>0</v>
      </c>
    </row>
    <row r="203" spans="1:1">
      <c r="A203" s="1188">
        <f>IF('Форма 4.10.1'!$K$29="",1,0)</f>
        <v>0</v>
      </c>
    </row>
    <row r="204" spans="1:1">
      <c r="A204" s="1188">
        <f>IF('Форма 4.10.3 | Т-передача ТЭ'!$Y$24="",1,0)</f>
        <v>0</v>
      </c>
    </row>
    <row r="205" spans="1:1">
      <c r="A205" s="1188">
        <f>IF('Форма 4.10.3 | Т-передача ТЭ'!$AA$24="",1,0)</f>
        <v>0</v>
      </c>
    </row>
    <row r="206" spans="1:1">
      <c r="A206" s="1188">
        <f>IF('Форма 4.10.3 | Т-передача ТЭ'!$V$24="",1,0)</f>
        <v>0</v>
      </c>
    </row>
    <row r="207" spans="1:1">
      <c r="A207" s="1188">
        <f>IF('Форма 4.10.3 | Т-передача ТЭ'!$Z$24="",1,0)</f>
        <v>0</v>
      </c>
    </row>
    <row r="208" spans="1:1">
      <c r="A208" s="1188">
        <f>IF('Форма 4.10.3 | Т-передача ТЭ'!$AB$24="",1,0)</f>
        <v>0</v>
      </c>
    </row>
    <row r="209" spans="1:1">
      <c r="A209" s="1188">
        <f>IF('Форма 4.10.3 | Т-передача ТН'!$Y$24="",1,0)</f>
        <v>0</v>
      </c>
    </row>
    <row r="210" spans="1:1">
      <c r="A210" s="1188">
        <f>IF('Форма 4.10.3 | Т-передача ТН'!$AA$24="",1,0)</f>
        <v>0</v>
      </c>
    </row>
    <row r="211" spans="1:1">
      <c r="A211" s="1188">
        <f>IF('Форма 4.10.3 | Т-передача ТН'!$V$24="",1,0)</f>
        <v>0</v>
      </c>
    </row>
    <row r="212" spans="1:1">
      <c r="A212" s="1188">
        <f>IF('Форма 4.10.3 | Т-передача ТН'!$Z$24="",1,0)</f>
        <v>0</v>
      </c>
    </row>
    <row r="213" spans="1:1">
      <c r="A213" s="1188">
        <f>IF('Форма 4.10.3 | Т-передача ТН'!$AB$24="",1,0)</f>
        <v>0</v>
      </c>
    </row>
    <row r="214" spans="1:1">
      <c r="A214" s="1188">
        <f>IF('Форма 4.10.1'!$H$32="",1,0)</f>
        <v>0</v>
      </c>
    </row>
    <row r="215" spans="1:1">
      <c r="A215" s="1188">
        <f>IF('Форма 4.10.1'!$I$32="",1,0)</f>
        <v>0</v>
      </c>
    </row>
    <row r="216" spans="1:1">
      <c r="A216" s="1188">
        <f>IF('Форма 4.10.1'!$J$32="",1,0)</f>
        <v>0</v>
      </c>
    </row>
    <row r="217" spans="1:1">
      <c r="A217" s="1188">
        <f>IF('Форма 4.10.1'!$K$15="",1,0)</f>
        <v>0</v>
      </c>
    </row>
    <row r="218" spans="1:1">
      <c r="A218" s="1188">
        <f>IF('Форма 4.10.1'!$H$44="",1,0)</f>
        <v>0</v>
      </c>
    </row>
    <row r="219" spans="1:1">
      <c r="A219" s="1188">
        <f>IF('Форма 4.10.1'!$I$44="",1,0)</f>
        <v>0</v>
      </c>
    </row>
    <row r="220" spans="1:1">
      <c r="A220" s="1188">
        <f>IF('Форма 4.10.1'!$J$44="",1,0)</f>
        <v>0</v>
      </c>
    </row>
    <row r="221" spans="1:1">
      <c r="A221" s="1188">
        <f>IF('Форма 4.10.1'!$H$56="",1,0)</f>
        <v>0</v>
      </c>
    </row>
    <row r="222" spans="1:1">
      <c r="A222" s="1188">
        <f>IF('Форма 4.10.1'!$I$56="",1,0)</f>
        <v>0</v>
      </c>
    </row>
    <row r="223" spans="1:1">
      <c r="A223" s="1188">
        <f>IF('Форма 4.10.1'!$J$56="",1,0)</f>
        <v>0</v>
      </c>
    </row>
    <row r="224" spans="1:1">
      <c r="A224" s="1188">
        <f>IF('Форма 4.10.1'!$H$68="",1,0)</f>
        <v>0</v>
      </c>
    </row>
    <row r="225" spans="1:1">
      <c r="A225" s="1188">
        <f>IF('Форма 4.10.1'!$I$68="",1,0)</f>
        <v>0</v>
      </c>
    </row>
    <row r="226" spans="1:1">
      <c r="A226" s="1188">
        <f>IF('Форма 4.10.1'!$J$68="",1,0)</f>
        <v>0</v>
      </c>
    </row>
    <row r="227" spans="1:1">
      <c r="A227" s="1188">
        <f>IF('Форма 4.10.1'!$H$35="",1,0)</f>
        <v>0</v>
      </c>
    </row>
    <row r="228" spans="1:1">
      <c r="A228" s="1188">
        <f>IF('Форма 4.10.1'!$I$35="",1,0)</f>
        <v>0</v>
      </c>
    </row>
    <row r="229" spans="1:1">
      <c r="A229" s="1188">
        <f>IF('Форма 4.10.1'!$J$35="",1,0)</f>
        <v>0</v>
      </c>
    </row>
    <row r="230" spans="1:1">
      <c r="A230" s="1188">
        <f>IF('Форма 4.10.1'!$H$47="",1,0)</f>
        <v>0</v>
      </c>
    </row>
    <row r="231" spans="1:1">
      <c r="A231" s="1188">
        <f>IF('Форма 4.10.1'!$I$47="",1,0)</f>
        <v>0</v>
      </c>
    </row>
    <row r="232" spans="1:1">
      <c r="A232" s="1188">
        <f>IF('Форма 4.10.1'!$J$47="",1,0)</f>
        <v>0</v>
      </c>
    </row>
    <row r="233" spans="1:1">
      <c r="A233" s="1188">
        <f>IF('Форма 4.10.1'!$H$59="",1,0)</f>
        <v>0</v>
      </c>
    </row>
    <row r="234" spans="1:1">
      <c r="A234" s="1188">
        <f>IF('Форма 4.10.1'!$I$59="",1,0)</f>
        <v>0</v>
      </c>
    </row>
    <row r="235" spans="1:1">
      <c r="A235" s="1188">
        <f>IF('Форма 4.10.1'!$J$59="",1,0)</f>
        <v>0</v>
      </c>
    </row>
    <row r="236" spans="1:1">
      <c r="A236" s="1188">
        <f>IF('Форма 4.10.1'!$H$71="",1,0)</f>
        <v>0</v>
      </c>
    </row>
    <row r="237" spans="1:1">
      <c r="A237" s="1188">
        <f>IF('Форма 4.10.1'!$I$71="",1,0)</f>
        <v>0</v>
      </c>
    </row>
    <row r="238" spans="1:1">
      <c r="A238" s="1188">
        <f>IF('Форма 4.10.1'!$J$71="",1,0)</f>
        <v>0</v>
      </c>
    </row>
    <row r="239" spans="1:1">
      <c r="A239" s="1188">
        <f>IF('Форма 4.10.1'!$H$38="",1,0)</f>
        <v>0</v>
      </c>
    </row>
    <row r="240" spans="1:1">
      <c r="A240" s="1188">
        <f>IF('Форма 4.10.1'!$I$38="",1,0)</f>
        <v>0</v>
      </c>
    </row>
    <row r="241" spans="1:1">
      <c r="A241" s="1188">
        <f>IF('Форма 4.10.1'!$J$38="",1,0)</f>
        <v>0</v>
      </c>
    </row>
    <row r="242" spans="1:1">
      <c r="A242" s="1188">
        <f>IF('Форма 4.10.1'!$H$50="",1,0)</f>
        <v>0</v>
      </c>
    </row>
    <row r="243" spans="1:1">
      <c r="A243" s="1188">
        <f>IF('Форма 4.10.1'!$I$50="",1,0)</f>
        <v>0</v>
      </c>
    </row>
    <row r="244" spans="1:1">
      <c r="A244" s="1188">
        <f>IF('Форма 4.10.1'!$J$50="",1,0)</f>
        <v>0</v>
      </c>
    </row>
    <row r="245" spans="1:1">
      <c r="A245" s="1188">
        <f>IF('Форма 4.10.1'!$H$62="",1,0)</f>
        <v>0</v>
      </c>
    </row>
    <row r="246" spans="1:1">
      <c r="A246" s="1188">
        <f>IF('Форма 4.10.1'!$I$62="",1,0)</f>
        <v>0</v>
      </c>
    </row>
    <row r="247" spans="1:1">
      <c r="A247" s="1188">
        <f>IF('Форма 4.10.1'!$J$62="",1,0)</f>
        <v>0</v>
      </c>
    </row>
    <row r="248" spans="1:1">
      <c r="A248" s="1188">
        <f>IF('Форма 4.10.1'!$H$74="",1,0)</f>
        <v>0</v>
      </c>
    </row>
    <row r="249" spans="1:1">
      <c r="A249" s="1188">
        <f>IF('Форма 4.10.1'!$I$74="",1,0)</f>
        <v>0</v>
      </c>
    </row>
    <row r="250" spans="1:1">
      <c r="A250" s="1188">
        <f>IF('Форма 4.10.1'!$J$74="",1,0)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88"/>
  </cols>
  <sheetData>
    <row r="1" spans="1:3">
      <c r="A1" s="1188" t="s">
        <v>489</v>
      </c>
      <c r="B1" s="1188" t="s">
        <v>490</v>
      </c>
      <c r="C1" s="1188" t="s">
        <v>66</v>
      </c>
    </row>
    <row r="2" spans="1:3">
      <c r="A2" s="1188">
        <v>4189678</v>
      </c>
      <c r="B2" s="1188" t="s">
        <v>2662</v>
      </c>
      <c r="C2" s="1188" t="s">
        <v>2663</v>
      </c>
    </row>
    <row r="3" spans="1:3">
      <c r="A3" s="1188">
        <v>4190415</v>
      </c>
      <c r="B3" s="1188" t="s">
        <v>2664</v>
      </c>
      <c r="C3" s="1188" t="s">
        <v>2663</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3375</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5" t="s">
        <v>395</v>
      </c>
      <c r="E4" s="1236"/>
      <c r="F4" s="1236"/>
      <c r="G4" s="1236"/>
      <c r="H4" s="1237"/>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8"/>
      <c r="E6" s="1238"/>
      <c r="F6" s="1239" t="s">
        <v>83</v>
      </c>
      <c r="G6" s="1239"/>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40" t="s">
        <v>15</v>
      </c>
      <c r="E8" s="1240"/>
      <c r="F8" s="1240" t="s">
        <v>396</v>
      </c>
      <c r="G8" s="1240"/>
      <c r="H8" s="1240"/>
      <c r="I8" s="1241" t="s">
        <v>397</v>
      </c>
      <c r="J8" s="1241"/>
      <c r="K8" s="1241"/>
      <c r="L8" s="1241"/>
      <c r="M8" s="204"/>
      <c r="N8" s="204"/>
      <c r="O8" s="204"/>
      <c r="P8" s="204"/>
      <c r="Q8" s="336"/>
      <c r="R8" s="204"/>
      <c r="S8" s="333"/>
      <c r="T8" s="333"/>
      <c r="U8" s="333"/>
      <c r="V8" s="333"/>
    </row>
    <row r="9" spans="1:256" s="120" customFormat="1" ht="20.25" customHeight="1">
      <c r="A9" s="119"/>
      <c r="B9" s="35"/>
      <c r="C9" s="222"/>
      <c r="D9" s="232" t="s">
        <v>91</v>
      </c>
      <c r="E9" s="232" t="s">
        <v>398</v>
      </c>
      <c r="F9" s="1231" t="s">
        <v>91</v>
      </c>
      <c r="G9" s="1232"/>
      <c r="H9" s="233" t="s">
        <v>398</v>
      </c>
      <c r="I9" s="1233" t="s">
        <v>91</v>
      </c>
      <c r="J9" s="1233"/>
      <c r="K9" s="233" t="s">
        <v>398</v>
      </c>
      <c r="L9" s="233" t="s">
        <v>399</v>
      </c>
      <c r="M9" s="204"/>
      <c r="N9" s="204"/>
      <c r="O9" s="204"/>
      <c r="P9" s="204"/>
      <c r="Q9" s="336"/>
      <c r="R9" s="204"/>
      <c r="S9" s="333"/>
      <c r="T9" s="333"/>
      <c r="U9" s="333"/>
      <c r="V9" s="333"/>
    </row>
    <row r="10" spans="1:256" ht="12" customHeight="1">
      <c r="C10" s="241"/>
      <c r="D10" s="331" t="s">
        <v>92</v>
      </c>
      <c r="E10" s="331" t="s">
        <v>48</v>
      </c>
      <c r="F10" s="1234" t="s">
        <v>49</v>
      </c>
      <c r="G10" s="1234"/>
      <c r="H10" s="331" t="s">
        <v>50</v>
      </c>
      <c r="I10" s="1234" t="s">
        <v>67</v>
      </c>
      <c r="J10" s="1234"/>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6" t="s">
        <v>403</v>
      </c>
      <c r="C12" s="1243"/>
      <c r="D12" s="1240">
        <v>1</v>
      </c>
      <c r="E12" s="1244" t="s">
        <v>3375</v>
      </c>
      <c r="F12" s="1186"/>
      <c r="G12" s="1183">
        <v>0</v>
      </c>
      <c r="H12" s="334"/>
      <c r="I12" s="242"/>
      <c r="J12" s="371" t="s">
        <v>496</v>
      </c>
      <c r="K12" s="1091"/>
      <c r="L12" s="258"/>
      <c r="M12" s="1102" t="e">
        <f ca="1">mergeValue(H12)</f>
        <v>#NAME?</v>
      </c>
      <c r="N12" s="1101"/>
      <c r="O12" s="1101"/>
      <c r="P12" s="1102" t="str">
        <f>IF(ISERROR(MATCH(Q12,MODesc,0)),"n","y")</f>
        <v>n</v>
      </c>
      <c r="Q12" s="1101" t="s">
        <v>3375</v>
      </c>
      <c r="R12" s="1102" t="str">
        <f>K12&amp;"("&amp;L12&amp;")"</f>
        <v>()</v>
      </c>
      <c r="S12" s="1096"/>
      <c r="T12" s="1096"/>
      <c r="U12" s="240"/>
      <c r="V12" s="1096"/>
      <c r="W12" s="1096"/>
      <c r="X12" s="1096"/>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6" t="s">
        <v>403</v>
      </c>
      <c r="C13" s="1243"/>
      <c r="D13" s="1240"/>
      <c r="E13" s="1245"/>
      <c r="F13" s="1246"/>
      <c r="G13" s="1240">
        <v>1</v>
      </c>
      <c r="H13" s="1242" t="s">
        <v>1505</v>
      </c>
      <c r="I13" s="242"/>
      <c r="J13" s="371" t="s">
        <v>496</v>
      </c>
      <c r="K13" s="1091"/>
      <c r="L13" s="258"/>
      <c r="M13" s="1102" t="e">
        <f ca="1">mergeValue(H13)</f>
        <v>#NAME?</v>
      </c>
      <c r="N13" s="1101"/>
      <c r="O13" s="1101"/>
      <c r="P13" s="1101"/>
      <c r="Q13" s="1101"/>
      <c r="R13" s="1102" t="str">
        <f>K13&amp;"("&amp;L13&amp;")"</f>
        <v>()</v>
      </c>
      <c r="S13" s="1096"/>
      <c r="T13" s="1096"/>
      <c r="U13" s="240"/>
      <c r="V13" s="1096"/>
      <c r="W13" s="1096"/>
      <c r="X13" s="1096"/>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6" t="s">
        <v>403</v>
      </c>
      <c r="C14" s="1243"/>
      <c r="D14" s="1240"/>
      <c r="E14" s="1245"/>
      <c r="F14" s="1247"/>
      <c r="G14" s="1240"/>
      <c r="H14" s="1242"/>
      <c r="I14" s="1202"/>
      <c r="J14" s="1183">
        <v>1</v>
      </c>
      <c r="K14" s="1185" t="s">
        <v>1505</v>
      </c>
      <c r="L14" s="239" t="s">
        <v>1506</v>
      </c>
      <c r="M14" s="1102" t="e">
        <f ca="1">mergeValue(H14)</f>
        <v>#NAME?</v>
      </c>
      <c r="N14" s="1101"/>
      <c r="O14" s="1101"/>
      <c r="P14" s="1101"/>
      <c r="Q14" s="1101"/>
      <c r="R14" s="1102" t="str">
        <f>K14&amp;" ("&amp;L14&amp;")"</f>
        <v>Город Казань (92701000)</v>
      </c>
      <c r="S14" s="1096"/>
      <c r="T14" s="1096"/>
      <c r="U14" s="240"/>
      <c r="V14" s="1096"/>
      <c r="W14" s="1096"/>
      <c r="X14" s="1096"/>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P8TD1uY3SwAe/Y2L0D0anfKoAn0mC2QsCZzMO8UY2/+B7gSyGocBfIdNuVL5AbWS0t5TToNXIS3epyncBCUOBg==" saltValue="YaSkCHMktGfWJJBqje2OP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88"/>
    <col min="2" max="2" width="65.28515625" style="1188" customWidth="1"/>
    <col min="3" max="3" width="41" style="1188" customWidth="1"/>
    <col min="4" max="16384" width="9.140625" style="1188"/>
  </cols>
  <sheetData>
    <row r="1" spans="1:2">
      <c r="A1" s="1188" t="s">
        <v>328</v>
      </c>
      <c r="B1" s="1188" t="s">
        <v>329</v>
      </c>
    </row>
    <row r="2" spans="1:2">
      <c r="A2" s="1188">
        <v>4213775</v>
      </c>
      <c r="B2" s="1188" t="s">
        <v>581</v>
      </c>
    </row>
    <row r="3" spans="1:2">
      <c r="A3" s="1188">
        <v>4213784</v>
      </c>
      <c r="B3" s="1188" t="s">
        <v>674</v>
      </c>
    </row>
    <row r="4" spans="1:2">
      <c r="A4" s="1188">
        <v>4213781</v>
      </c>
      <c r="B4" s="1188" t="s">
        <v>673</v>
      </c>
    </row>
    <row r="5" spans="1:2">
      <c r="A5" s="1188">
        <v>4213776</v>
      </c>
      <c r="B5" s="1188" t="s">
        <v>582</v>
      </c>
    </row>
    <row r="6" spans="1:2">
      <c r="A6" s="1188">
        <v>4213777</v>
      </c>
      <c r="B6" s="1188" t="s">
        <v>583</v>
      </c>
    </row>
    <row r="7" spans="1:2">
      <c r="A7" s="1188">
        <v>4213778</v>
      </c>
      <c r="B7" s="1188" t="s">
        <v>584</v>
      </c>
    </row>
    <row r="8" spans="1:2">
      <c r="A8" s="1188">
        <v>4213780</v>
      </c>
      <c r="B8" s="1188" t="s">
        <v>585</v>
      </c>
    </row>
    <row r="9" spans="1:2">
      <c r="A9" s="1188">
        <v>4213779</v>
      </c>
      <c r="B9" s="1188" t="s">
        <v>588</v>
      </c>
    </row>
    <row r="10" spans="1:2">
      <c r="A10" s="1188">
        <v>4213783</v>
      </c>
      <c r="B10" s="1188" t="s">
        <v>587</v>
      </c>
    </row>
    <row r="11" spans="1:2">
      <c r="A11" s="1188">
        <v>4213782</v>
      </c>
      <c r="B11" s="1188"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88"/>
    <col min="2" max="2" width="65.28515625" style="1188" customWidth="1"/>
    <col min="3" max="3" width="41" style="1188" customWidth="1"/>
    <col min="4" max="16384" width="9.140625" style="1188"/>
  </cols>
  <sheetData>
    <row r="1" spans="1:2">
      <c r="A1" s="1188" t="s">
        <v>328</v>
      </c>
      <c r="B1" s="1188" t="s">
        <v>330</v>
      </c>
    </row>
    <row r="2" spans="1:2">
      <c r="A2" s="1188">
        <v>4190064</v>
      </c>
      <c r="B2" s="1188" t="s">
        <v>2652</v>
      </c>
    </row>
    <row r="3" spans="1:2">
      <c r="A3" s="1188">
        <v>4190065</v>
      </c>
      <c r="B3" s="1188" t="s">
        <v>2653</v>
      </c>
    </row>
    <row r="4" spans="1:2">
      <c r="A4" s="1188">
        <v>4190066</v>
      </c>
      <c r="B4" s="1188" t="s">
        <v>2654</v>
      </c>
    </row>
    <row r="5" spans="1:2">
      <c r="A5" s="1188">
        <v>4190067</v>
      </c>
      <c r="B5" s="1188" t="s">
        <v>2655</v>
      </c>
    </row>
    <row r="6" spans="1:2">
      <c r="A6" s="1188">
        <v>4190068</v>
      </c>
      <c r="B6" s="1188" t="s">
        <v>2656</v>
      </c>
    </row>
    <row r="7" spans="1:2">
      <c r="A7" s="1188">
        <v>4190069</v>
      </c>
      <c r="B7" s="1188" t="s">
        <v>2657</v>
      </c>
    </row>
    <row r="8" spans="1:2">
      <c r="A8" s="1188">
        <v>4190070</v>
      </c>
      <c r="B8" s="1188" t="s">
        <v>2658</v>
      </c>
    </row>
    <row r="9" spans="1:2">
      <c r="A9" s="1188">
        <v>4190071</v>
      </c>
      <c r="B9" s="1188" t="s">
        <v>2659</v>
      </c>
    </row>
    <row r="10" spans="1:2">
      <c r="A10" s="1188">
        <v>4190072</v>
      </c>
      <c r="B10" s="1188" t="s">
        <v>2660</v>
      </c>
    </row>
    <row r="11" spans="1:2">
      <c r="A11" s="1188">
        <v>4190073</v>
      </c>
      <c r="B11" s="1188" t="s">
        <v>2661</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55"/>
  <sheetViews>
    <sheetView showGridLines="0" topLeftCell="C4" zoomScaleNormal="100" workbookViewId="0">
      <selection activeCell="R21" sqref="R21:R22"/>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5" t="s">
        <v>626</v>
      </c>
      <c r="E5" s="1236"/>
      <c r="F5" s="1236"/>
      <c r="G5" s="1236"/>
      <c r="H5" s="1236"/>
      <c r="I5" s="1236"/>
      <c r="J5" s="1237"/>
      <c r="K5" s="408"/>
      <c r="L5" s="169"/>
      <c r="M5" s="169"/>
      <c r="N5" s="169"/>
      <c r="O5" s="169"/>
      <c r="P5" s="169"/>
      <c r="Q5" s="169"/>
      <c r="R5" s="169"/>
      <c r="S5" s="537"/>
      <c r="T5" s="537"/>
      <c r="U5" s="537"/>
      <c r="V5" s="537"/>
      <c r="W5" s="169"/>
    </row>
    <row r="6" spans="1:24" s="438" customFormat="1" ht="3" customHeight="1">
      <c r="A6" s="292"/>
      <c r="B6" s="292"/>
      <c r="D6" s="1267"/>
      <c r="E6" s="1268"/>
      <c r="F6" s="1268"/>
      <c r="G6" s="1268"/>
      <c r="H6" s="1268"/>
      <c r="I6" s="1268"/>
      <c r="J6" s="1269"/>
      <c r="S6" s="614"/>
      <c r="T6" s="614"/>
      <c r="U6" s="614"/>
      <c r="V6" s="614"/>
    </row>
    <row r="7" spans="1:24" s="438" customFormat="1" ht="5.25" hidden="1" customHeight="1">
      <c r="A7" s="292"/>
      <c r="B7" s="292"/>
      <c r="E7" s="1270"/>
      <c r="F7" s="1270"/>
      <c r="G7" s="1266"/>
      <c r="H7" s="1266"/>
      <c r="I7" s="1266"/>
      <c r="J7" s="1266"/>
      <c r="S7" s="614"/>
      <c r="T7" s="614"/>
      <c r="U7" s="614"/>
      <c r="V7" s="614"/>
    </row>
    <row r="8" spans="1:24" s="438" customFormat="1" ht="5.25" hidden="1" customHeight="1">
      <c r="A8" s="292"/>
      <c r="B8" s="292"/>
      <c r="E8" s="1270"/>
      <c r="F8" s="1270"/>
      <c r="G8" s="1266"/>
      <c r="H8" s="1266"/>
      <c r="I8" s="1266"/>
      <c r="J8" s="1266"/>
      <c r="S8" s="614"/>
      <c r="T8" s="614"/>
      <c r="U8" s="614"/>
      <c r="V8" s="614"/>
    </row>
    <row r="9" spans="1:24" s="438" customFormat="1" ht="5.25" hidden="1" customHeight="1">
      <c r="A9" s="292"/>
      <c r="B9" s="292"/>
      <c r="E9" s="1270"/>
      <c r="F9" s="1270"/>
      <c r="G9" s="1266"/>
      <c r="H9" s="1266"/>
      <c r="I9" s="1266"/>
      <c r="J9" s="1266"/>
      <c r="S9" s="614"/>
      <c r="T9" s="614"/>
      <c r="U9" s="614"/>
      <c r="V9" s="614"/>
    </row>
    <row r="10" spans="1:24" s="614" customFormat="1" ht="5.25" hidden="1">
      <c r="A10" s="292"/>
      <c r="B10" s="292"/>
      <c r="E10" s="1271"/>
      <c r="F10" s="1271"/>
      <c r="G10" s="788"/>
      <c r="H10" s="434"/>
      <c r="I10" s="746"/>
      <c r="J10" s="746"/>
    </row>
    <row r="11" spans="1:24" s="152" customFormat="1" ht="18.75" hidden="1" customHeight="1">
      <c r="A11" s="292"/>
      <c r="B11" s="292"/>
      <c r="D11" s="145"/>
      <c r="E11" s="1272" t="s">
        <v>633</v>
      </c>
      <c r="F11" s="1272"/>
      <c r="G11" s="1203"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72" t="s">
        <v>634</v>
      </c>
      <c r="F12" s="1272"/>
      <c r="G12" s="1203"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65"/>
      <c r="F13" s="1265"/>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64" t="s">
        <v>91</v>
      </c>
      <c r="E17" s="1264" t="s">
        <v>296</v>
      </c>
      <c r="F17" s="1264" t="s">
        <v>79</v>
      </c>
      <c r="G17" s="1264" t="s">
        <v>436</v>
      </c>
      <c r="H17" s="1264" t="s">
        <v>91</v>
      </c>
      <c r="I17" s="1264"/>
      <c r="J17" s="1264" t="s">
        <v>19</v>
      </c>
      <c r="K17" s="1276" t="s">
        <v>461</v>
      </c>
      <c r="L17" s="1276"/>
      <c r="M17" s="1276"/>
      <c r="N17" s="1276"/>
      <c r="O17" s="1276" t="s">
        <v>624</v>
      </c>
      <c r="P17" s="1276"/>
      <c r="Q17" s="1276"/>
      <c r="R17" s="1276"/>
      <c r="S17" s="1276" t="s">
        <v>625</v>
      </c>
      <c r="T17" s="1276"/>
      <c r="U17" s="1276"/>
      <c r="V17" s="1276"/>
      <c r="W17" s="1264" t="s">
        <v>243</v>
      </c>
    </row>
    <row r="18" spans="1:24" ht="30.75" customHeight="1">
      <c r="D18" s="1264"/>
      <c r="E18" s="1264"/>
      <c r="F18" s="1264"/>
      <c r="G18" s="1264"/>
      <c r="H18" s="1264"/>
      <c r="I18" s="1264"/>
      <c r="J18" s="1264"/>
      <c r="K18" s="109" t="s">
        <v>299</v>
      </c>
      <c r="L18" s="1264" t="s">
        <v>91</v>
      </c>
      <c r="M18" s="1264"/>
      <c r="N18" s="109" t="s">
        <v>229</v>
      </c>
      <c r="O18" s="109" t="s">
        <v>299</v>
      </c>
      <c r="P18" s="1264" t="s">
        <v>91</v>
      </c>
      <c r="Q18" s="1264"/>
      <c r="R18" s="109" t="s">
        <v>229</v>
      </c>
      <c r="S18" s="510" t="s">
        <v>299</v>
      </c>
      <c r="T18" s="1264" t="s">
        <v>91</v>
      </c>
      <c r="U18" s="1264"/>
      <c r="V18" s="510" t="s">
        <v>398</v>
      </c>
      <c r="W18" s="1264"/>
    </row>
    <row r="19" spans="1:24" s="382" customFormat="1" ht="12" customHeight="1">
      <c r="A19" s="381"/>
      <c r="B19" s="381"/>
      <c r="D19" s="39" t="s">
        <v>92</v>
      </c>
      <c r="E19" s="39" t="s">
        <v>48</v>
      </c>
      <c r="F19" s="39" t="s">
        <v>49</v>
      </c>
      <c r="G19" s="39" t="s">
        <v>50</v>
      </c>
      <c r="H19" s="1273" t="s">
        <v>67</v>
      </c>
      <c r="I19" s="1273"/>
      <c r="J19" s="39" t="s">
        <v>68</v>
      </c>
      <c r="K19" s="39" t="s">
        <v>182</v>
      </c>
      <c r="L19" s="1273" t="s">
        <v>183</v>
      </c>
      <c r="M19" s="1273"/>
      <c r="N19" s="39" t="s">
        <v>207</v>
      </c>
      <c r="O19" s="39" t="s">
        <v>208</v>
      </c>
      <c r="P19" s="1273" t="s">
        <v>209</v>
      </c>
      <c r="Q19" s="1273"/>
      <c r="R19" s="39" t="s">
        <v>210</v>
      </c>
      <c r="S19" s="495" t="s">
        <v>209</v>
      </c>
      <c r="T19" s="1273" t="s">
        <v>210</v>
      </c>
      <c r="U19" s="1273"/>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2" customFormat="1" ht="17.100000000000001" customHeight="1">
      <c r="A21" s="711">
        <v>6</v>
      </c>
      <c r="C21" s="290"/>
      <c r="D21" s="1249">
        <v>1</v>
      </c>
      <c r="E21" s="1251" t="s">
        <v>584</v>
      </c>
      <c r="F21" s="1253" t="s">
        <v>2656</v>
      </c>
      <c r="G21" s="1256" t="s">
        <v>84</v>
      </c>
      <c r="H21" s="1249"/>
      <c r="I21" s="1249">
        <v>1</v>
      </c>
      <c r="J21" s="1258" t="s">
        <v>3376</v>
      </c>
      <c r="K21" s="1248" t="s">
        <v>84</v>
      </c>
      <c r="L21" s="1261"/>
      <c r="M21" s="1261" t="s">
        <v>92</v>
      </c>
      <c r="N21" s="1262"/>
      <c r="O21" s="1248" t="s">
        <v>84</v>
      </c>
      <c r="P21" s="1261"/>
      <c r="Q21" s="1261" t="s">
        <v>92</v>
      </c>
      <c r="R21" s="1263"/>
      <c r="S21" s="1248" t="s">
        <v>84</v>
      </c>
      <c r="T21" s="1034"/>
      <c r="U21" s="1034" t="s">
        <v>92</v>
      </c>
      <c r="V21" s="1204"/>
      <c r="W21" s="288" t="s">
        <v>3382</v>
      </c>
    </row>
    <row r="22" spans="1:24" s="1182" customFormat="1" ht="17.100000000000001" customHeight="1">
      <c r="A22" s="711"/>
      <c r="C22" s="710"/>
      <c r="D22" s="1249"/>
      <c r="E22" s="1251"/>
      <c r="F22" s="1254"/>
      <c r="G22" s="1256"/>
      <c r="H22" s="1249"/>
      <c r="I22" s="1249"/>
      <c r="J22" s="1259"/>
      <c r="K22" s="1248"/>
      <c r="L22" s="1261"/>
      <c r="M22" s="1261"/>
      <c r="N22" s="1262"/>
      <c r="O22" s="1248"/>
      <c r="P22" s="1261"/>
      <c r="Q22" s="1261"/>
      <c r="R22" s="1263"/>
      <c r="S22" s="1248"/>
      <c r="T22" s="1036"/>
      <c r="U22" s="707"/>
      <c r="V22" s="708"/>
      <c r="W22" s="709"/>
    </row>
    <row r="23" spans="1:24" s="1182" customFormat="1" ht="17.100000000000001" customHeight="1">
      <c r="A23" s="711"/>
      <c r="C23" s="710"/>
      <c r="D23" s="1250"/>
      <c r="E23" s="1252"/>
      <c r="F23" s="1254"/>
      <c r="G23" s="1257"/>
      <c r="H23" s="1250"/>
      <c r="I23" s="1250"/>
      <c r="J23" s="1259"/>
      <c r="K23" s="1257"/>
      <c r="L23" s="1250"/>
      <c r="M23" s="1250"/>
      <c r="N23" s="1263"/>
      <c r="O23" s="1257"/>
      <c r="P23" s="1184"/>
      <c r="Q23" s="707"/>
      <c r="R23" s="708"/>
      <c r="S23" s="704"/>
      <c r="T23" s="704"/>
      <c r="U23" s="704"/>
      <c r="V23" s="704"/>
      <c r="W23" s="709"/>
    </row>
    <row r="24" spans="1:24" s="1182" customFormat="1" ht="15" customHeight="1">
      <c r="A24" s="711"/>
      <c r="C24" s="710"/>
      <c r="D24" s="1250"/>
      <c r="E24" s="1252"/>
      <c r="F24" s="1254"/>
      <c r="G24" s="1257"/>
      <c r="H24" s="1250"/>
      <c r="I24" s="1250"/>
      <c r="J24" s="1260"/>
      <c r="K24" s="1257"/>
      <c r="L24" s="707"/>
      <c r="M24" s="708"/>
      <c r="N24" s="708"/>
      <c r="O24" s="708"/>
      <c r="P24" s="708"/>
      <c r="Q24" s="708"/>
      <c r="R24" s="708"/>
      <c r="S24" s="704"/>
      <c r="T24" s="704"/>
      <c r="U24" s="704"/>
      <c r="V24" s="704"/>
      <c r="W24" s="709"/>
    </row>
    <row r="25" spans="1:24" s="1182" customFormat="1" ht="15" customHeight="1">
      <c r="A25" s="711"/>
      <c r="C25" s="710"/>
      <c r="D25" s="1250"/>
      <c r="E25" s="1252"/>
      <c r="F25" s="1255"/>
      <c r="G25" s="1257"/>
      <c r="H25" s="707"/>
      <c r="I25" s="708"/>
      <c r="J25" s="708"/>
      <c r="K25" s="708"/>
      <c r="L25" s="708"/>
      <c r="M25" s="708"/>
      <c r="N25" s="708"/>
      <c r="O25" s="708"/>
      <c r="P25" s="708"/>
      <c r="Q25" s="708"/>
      <c r="R25" s="708"/>
      <c r="S25" s="704"/>
      <c r="T25" s="704"/>
      <c r="U25" s="704"/>
      <c r="V25" s="704"/>
      <c r="W25" s="709"/>
    </row>
    <row r="26" spans="1:24" s="1182" customFormat="1" ht="17.100000000000001" customHeight="1">
      <c r="A26" s="711">
        <v>7</v>
      </c>
      <c r="C26" s="290"/>
      <c r="D26" s="1249">
        <v>2</v>
      </c>
      <c r="E26" s="1251" t="s">
        <v>585</v>
      </c>
      <c r="F26" s="1253" t="s">
        <v>2656</v>
      </c>
      <c r="G26" s="1256" t="s">
        <v>84</v>
      </c>
      <c r="H26" s="1249"/>
      <c r="I26" s="1249">
        <v>1</v>
      </c>
      <c r="J26" s="1258" t="s">
        <v>3377</v>
      </c>
      <c r="K26" s="1248" t="s">
        <v>84</v>
      </c>
      <c r="L26" s="1261"/>
      <c r="M26" s="1261" t="s">
        <v>92</v>
      </c>
      <c r="N26" s="1262"/>
      <c r="O26" s="1248" t="s">
        <v>84</v>
      </c>
      <c r="P26" s="1261"/>
      <c r="Q26" s="1261" t="s">
        <v>92</v>
      </c>
      <c r="R26" s="1263"/>
      <c r="S26" s="1248" t="s">
        <v>84</v>
      </c>
      <c r="T26" s="1034"/>
      <c r="U26" s="1034" t="s">
        <v>92</v>
      </c>
      <c r="V26" s="1204"/>
      <c r="W26" s="288" t="s">
        <v>3383</v>
      </c>
    </row>
    <row r="27" spans="1:24" s="1182" customFormat="1" ht="17.100000000000001" customHeight="1">
      <c r="A27" s="711"/>
      <c r="C27" s="710"/>
      <c r="D27" s="1249"/>
      <c r="E27" s="1251"/>
      <c r="F27" s="1254"/>
      <c r="G27" s="1256"/>
      <c r="H27" s="1249"/>
      <c r="I27" s="1249"/>
      <c r="J27" s="1259"/>
      <c r="K27" s="1248"/>
      <c r="L27" s="1261"/>
      <c r="M27" s="1261"/>
      <c r="N27" s="1262"/>
      <c r="O27" s="1248"/>
      <c r="P27" s="1261"/>
      <c r="Q27" s="1261"/>
      <c r="R27" s="1263"/>
      <c r="S27" s="1248"/>
      <c r="T27" s="1036"/>
      <c r="U27" s="707"/>
      <c r="V27" s="708"/>
      <c r="W27" s="709"/>
    </row>
    <row r="28" spans="1:24" s="1182" customFormat="1" ht="17.100000000000001" customHeight="1">
      <c r="A28" s="711"/>
      <c r="C28" s="710"/>
      <c r="D28" s="1250"/>
      <c r="E28" s="1252"/>
      <c r="F28" s="1254"/>
      <c r="G28" s="1257"/>
      <c r="H28" s="1250"/>
      <c r="I28" s="1250"/>
      <c r="J28" s="1259"/>
      <c r="K28" s="1257"/>
      <c r="L28" s="1250"/>
      <c r="M28" s="1250"/>
      <c r="N28" s="1263"/>
      <c r="O28" s="1257"/>
      <c r="P28" s="1184"/>
      <c r="Q28" s="707"/>
      <c r="R28" s="708"/>
      <c r="S28" s="704"/>
      <c r="T28" s="704"/>
      <c r="U28" s="704"/>
      <c r="V28" s="704"/>
      <c r="W28" s="709"/>
    </row>
    <row r="29" spans="1:24" s="1182" customFormat="1" ht="15" customHeight="1">
      <c r="A29" s="711"/>
      <c r="C29" s="710"/>
      <c r="D29" s="1250"/>
      <c r="E29" s="1252"/>
      <c r="F29" s="1254"/>
      <c r="G29" s="1257"/>
      <c r="H29" s="1250"/>
      <c r="I29" s="1250"/>
      <c r="J29" s="1260"/>
      <c r="K29" s="1257"/>
      <c r="L29" s="707"/>
      <c r="M29" s="708"/>
      <c r="N29" s="708"/>
      <c r="O29" s="708"/>
      <c r="P29" s="708"/>
      <c r="Q29" s="708"/>
      <c r="R29" s="708"/>
      <c r="S29" s="704"/>
      <c r="T29" s="704"/>
      <c r="U29" s="704"/>
      <c r="V29" s="704"/>
      <c r="W29" s="709"/>
    </row>
    <row r="30" spans="1:24" s="1182" customFormat="1" ht="15" customHeight="1">
      <c r="A30" s="711"/>
      <c r="C30" s="710"/>
      <c r="D30" s="1250"/>
      <c r="E30" s="1252"/>
      <c r="F30" s="1255"/>
      <c r="G30" s="1257"/>
      <c r="H30" s="707"/>
      <c r="I30" s="708"/>
      <c r="J30" s="708"/>
      <c r="K30" s="708"/>
      <c r="L30" s="708"/>
      <c r="M30" s="708"/>
      <c r="N30" s="708"/>
      <c r="O30" s="708"/>
      <c r="P30" s="708"/>
      <c r="Q30" s="708"/>
      <c r="R30" s="708"/>
      <c r="S30" s="704"/>
      <c r="T30" s="704"/>
      <c r="U30" s="704"/>
      <c r="V30" s="704"/>
      <c r="W30" s="709"/>
    </row>
    <row r="31" spans="1:24" s="1189" customFormat="1" ht="17.100000000000001" customHeight="1">
      <c r="A31" s="711">
        <v>2</v>
      </c>
      <c r="C31" s="290"/>
      <c r="D31" s="1249">
        <v>3</v>
      </c>
      <c r="E31" s="1251" t="s">
        <v>673</v>
      </c>
      <c r="F31" s="1253" t="s">
        <v>2652</v>
      </c>
      <c r="G31" s="1256" t="s">
        <v>84</v>
      </c>
      <c r="H31" s="1249"/>
      <c r="I31" s="1249">
        <v>1</v>
      </c>
      <c r="J31" s="1258" t="s">
        <v>3379</v>
      </c>
      <c r="K31" s="1248" t="s">
        <v>84</v>
      </c>
      <c r="L31" s="1261"/>
      <c r="M31" s="1261" t="s">
        <v>92</v>
      </c>
      <c r="N31" s="1262"/>
      <c r="O31" s="1248" t="s">
        <v>84</v>
      </c>
      <c r="P31" s="1261"/>
      <c r="Q31" s="1261" t="s">
        <v>92</v>
      </c>
      <c r="R31" s="1263"/>
      <c r="S31" s="1248" t="s">
        <v>84</v>
      </c>
      <c r="T31" s="1034"/>
      <c r="U31" s="1034" t="s">
        <v>92</v>
      </c>
      <c r="V31" s="1204"/>
      <c r="W31" s="288" t="s">
        <v>3381</v>
      </c>
    </row>
    <row r="32" spans="1:24" s="1189" customFormat="1" ht="17.100000000000001" customHeight="1">
      <c r="A32" s="711"/>
      <c r="C32" s="710"/>
      <c r="D32" s="1249"/>
      <c r="E32" s="1251"/>
      <c r="F32" s="1254"/>
      <c r="G32" s="1256"/>
      <c r="H32" s="1249"/>
      <c r="I32" s="1249"/>
      <c r="J32" s="1259"/>
      <c r="K32" s="1248"/>
      <c r="L32" s="1261"/>
      <c r="M32" s="1261"/>
      <c r="N32" s="1262"/>
      <c r="O32" s="1248"/>
      <c r="P32" s="1261"/>
      <c r="Q32" s="1261"/>
      <c r="R32" s="1263"/>
      <c r="S32" s="1248"/>
      <c r="T32" s="1036"/>
      <c r="U32" s="707"/>
      <c r="V32" s="708"/>
      <c r="W32" s="709"/>
    </row>
    <row r="33" spans="1:23" s="1189" customFormat="1" ht="17.100000000000001" customHeight="1">
      <c r="A33" s="711"/>
      <c r="C33" s="710"/>
      <c r="D33" s="1250"/>
      <c r="E33" s="1252"/>
      <c r="F33" s="1254"/>
      <c r="G33" s="1257"/>
      <c r="H33" s="1250"/>
      <c r="I33" s="1250"/>
      <c r="J33" s="1259"/>
      <c r="K33" s="1257"/>
      <c r="L33" s="1250"/>
      <c r="M33" s="1250"/>
      <c r="N33" s="1263"/>
      <c r="O33" s="1257"/>
      <c r="P33" s="1198"/>
      <c r="Q33" s="707"/>
      <c r="R33" s="708"/>
      <c r="S33" s="704"/>
      <c r="T33" s="704"/>
      <c r="U33" s="704"/>
      <c r="V33" s="704"/>
      <c r="W33" s="709"/>
    </row>
    <row r="34" spans="1:23" s="1189" customFormat="1" ht="15" customHeight="1">
      <c r="A34" s="711"/>
      <c r="C34" s="710"/>
      <c r="D34" s="1250"/>
      <c r="E34" s="1252"/>
      <c r="F34" s="1254"/>
      <c r="G34" s="1257"/>
      <c r="H34" s="1250"/>
      <c r="I34" s="1250"/>
      <c r="J34" s="1260"/>
      <c r="K34" s="1257"/>
      <c r="L34" s="707"/>
      <c r="M34" s="708"/>
      <c r="N34" s="708"/>
      <c r="O34" s="708"/>
      <c r="P34" s="708"/>
      <c r="Q34" s="708"/>
      <c r="R34" s="708"/>
      <c r="S34" s="704"/>
      <c r="T34" s="704"/>
      <c r="U34" s="704"/>
      <c r="V34" s="704"/>
      <c r="W34" s="709"/>
    </row>
    <row r="35" spans="1:23" s="1189" customFormat="1" ht="15" customHeight="1">
      <c r="A35" s="711"/>
      <c r="C35" s="710"/>
      <c r="D35" s="1250"/>
      <c r="E35" s="1252"/>
      <c r="F35" s="1255"/>
      <c r="G35" s="1257"/>
      <c r="H35" s="707"/>
      <c r="I35" s="708"/>
      <c r="J35" s="708"/>
      <c r="K35" s="708"/>
      <c r="L35" s="708"/>
      <c r="M35" s="708"/>
      <c r="N35" s="708"/>
      <c r="O35" s="708"/>
      <c r="P35" s="708"/>
      <c r="Q35" s="708"/>
      <c r="R35" s="708"/>
      <c r="S35" s="704"/>
      <c r="T35" s="704"/>
      <c r="U35" s="704"/>
      <c r="V35" s="704"/>
      <c r="W35" s="709"/>
    </row>
    <row r="36" spans="1:23" s="1189" customFormat="1" ht="17.100000000000001" customHeight="1">
      <c r="A36" s="711">
        <v>8</v>
      </c>
      <c r="C36" s="290"/>
      <c r="D36" s="1249">
        <v>4</v>
      </c>
      <c r="E36" s="1251" t="s">
        <v>586</v>
      </c>
      <c r="F36" s="1253" t="s">
        <v>2661</v>
      </c>
      <c r="G36" s="1256" t="s">
        <v>84</v>
      </c>
      <c r="H36" s="1249"/>
      <c r="I36" s="1249">
        <v>1</v>
      </c>
      <c r="J36" s="1258" t="s">
        <v>309</v>
      </c>
      <c r="K36" s="1248" t="s">
        <v>84</v>
      </c>
      <c r="L36" s="1261"/>
      <c r="M36" s="1261" t="s">
        <v>92</v>
      </c>
      <c r="N36" s="1262"/>
      <c r="O36" s="1248" t="s">
        <v>84</v>
      </c>
      <c r="P36" s="1261"/>
      <c r="Q36" s="1261" t="s">
        <v>92</v>
      </c>
      <c r="R36" s="1263"/>
      <c r="S36" s="1248" t="s">
        <v>84</v>
      </c>
      <c r="T36" s="1034"/>
      <c r="U36" s="1034" t="s">
        <v>92</v>
      </c>
      <c r="V36" s="1204"/>
      <c r="W36" s="288" t="s">
        <v>3380</v>
      </c>
    </row>
    <row r="37" spans="1:23" s="1189" customFormat="1" ht="17.100000000000001" customHeight="1">
      <c r="A37" s="711"/>
      <c r="C37" s="710"/>
      <c r="D37" s="1249"/>
      <c r="E37" s="1251"/>
      <c r="F37" s="1254"/>
      <c r="G37" s="1256"/>
      <c r="H37" s="1249"/>
      <c r="I37" s="1249"/>
      <c r="J37" s="1259"/>
      <c r="K37" s="1248"/>
      <c r="L37" s="1261"/>
      <c r="M37" s="1261"/>
      <c r="N37" s="1262"/>
      <c r="O37" s="1248"/>
      <c r="P37" s="1261"/>
      <c r="Q37" s="1261"/>
      <c r="R37" s="1263"/>
      <c r="S37" s="1248"/>
      <c r="T37" s="1036"/>
      <c r="U37" s="707"/>
      <c r="V37" s="708"/>
      <c r="W37" s="709"/>
    </row>
    <row r="38" spans="1:23" s="1189" customFormat="1" ht="17.100000000000001" customHeight="1">
      <c r="A38" s="711"/>
      <c r="C38" s="710"/>
      <c r="D38" s="1250"/>
      <c r="E38" s="1252"/>
      <c r="F38" s="1254"/>
      <c r="G38" s="1257"/>
      <c r="H38" s="1250"/>
      <c r="I38" s="1250"/>
      <c r="J38" s="1259"/>
      <c r="K38" s="1257"/>
      <c r="L38" s="1250"/>
      <c r="M38" s="1250"/>
      <c r="N38" s="1263"/>
      <c r="O38" s="1257"/>
      <c r="P38" s="1198"/>
      <c r="Q38" s="707"/>
      <c r="R38" s="708"/>
      <c r="S38" s="704"/>
      <c r="T38" s="704"/>
      <c r="U38" s="704"/>
      <c r="V38" s="704"/>
      <c r="W38" s="709"/>
    </row>
    <row r="39" spans="1:23" s="1189" customFormat="1" ht="15" customHeight="1">
      <c r="A39" s="711"/>
      <c r="C39" s="710"/>
      <c r="D39" s="1250"/>
      <c r="E39" s="1252"/>
      <c r="F39" s="1254"/>
      <c r="G39" s="1257"/>
      <c r="H39" s="1250"/>
      <c r="I39" s="1250"/>
      <c r="J39" s="1260"/>
      <c r="K39" s="1257"/>
      <c r="L39" s="707"/>
      <c r="M39" s="708"/>
      <c r="N39" s="708"/>
      <c r="O39" s="708"/>
      <c r="P39" s="708"/>
      <c r="Q39" s="708"/>
      <c r="R39" s="708"/>
      <c r="S39" s="704"/>
      <c r="T39" s="704"/>
      <c r="U39" s="704"/>
      <c r="V39" s="704"/>
      <c r="W39" s="709"/>
    </row>
    <row r="40" spans="1:23" s="1189" customFormat="1" ht="15" customHeight="1">
      <c r="A40" s="711"/>
      <c r="C40" s="710"/>
      <c r="D40" s="1250"/>
      <c r="E40" s="1252"/>
      <c r="F40" s="1255"/>
      <c r="G40" s="1257"/>
      <c r="H40" s="707"/>
      <c r="I40" s="708"/>
      <c r="J40" s="708"/>
      <c r="K40" s="708"/>
      <c r="L40" s="708"/>
      <c r="M40" s="708"/>
      <c r="N40" s="708"/>
      <c r="O40" s="708"/>
      <c r="P40" s="708"/>
      <c r="Q40" s="708"/>
      <c r="R40" s="708"/>
      <c r="S40" s="704"/>
      <c r="T40" s="704"/>
      <c r="U40" s="704"/>
      <c r="V40" s="704"/>
      <c r="W40" s="709"/>
    </row>
    <row r="41" spans="1:23" ht="17.100000000000001" customHeight="1">
      <c r="D41" s="111"/>
      <c r="E41" s="112"/>
      <c r="F41" s="112"/>
      <c r="G41" s="112"/>
      <c r="H41" s="112"/>
      <c r="I41" s="112"/>
      <c r="J41" s="112"/>
      <c r="K41" s="112"/>
      <c r="L41" s="112"/>
      <c r="M41" s="112"/>
      <c r="N41" s="112"/>
      <c r="O41" s="112"/>
      <c r="P41" s="112"/>
      <c r="Q41" s="112"/>
      <c r="R41" s="112"/>
      <c r="S41" s="511"/>
      <c r="T41" s="511"/>
      <c r="U41" s="511"/>
      <c r="V41" s="511"/>
      <c r="W41" s="113"/>
    </row>
    <row r="42" spans="1:23" ht="3" customHeight="1"/>
    <row r="43" spans="1:23" ht="11.25" hidden="1" customHeight="1"/>
    <row r="44" spans="1:23" ht="0.95" customHeight="1"/>
    <row r="45" spans="1:23" ht="23.25" customHeight="1"/>
    <row r="46" spans="1:23" ht="3" customHeight="1"/>
    <row r="47" spans="1:23" ht="17.100000000000001" customHeight="1">
      <c r="E47" s="1277" t="s">
        <v>643</v>
      </c>
      <c r="F47" s="1277"/>
      <c r="G47" s="1277"/>
      <c r="H47" s="1277"/>
      <c r="I47" s="1277"/>
      <c r="J47" s="1277"/>
      <c r="K47" s="1277"/>
      <c r="L47" s="1277"/>
      <c r="M47" s="1277"/>
      <c r="N47" s="1277"/>
      <c r="O47" s="1277"/>
      <c r="P47" s="1277"/>
      <c r="Q47" s="1277"/>
      <c r="R47" s="1277"/>
      <c r="S47" s="1277"/>
      <c r="T47" s="1277"/>
      <c r="U47" s="1277"/>
      <c r="V47" s="1277"/>
      <c r="W47" s="1277"/>
    </row>
    <row r="48" spans="1:23" ht="36.950000000000003" customHeight="1">
      <c r="E48" s="1274" t="s">
        <v>645</v>
      </c>
      <c r="F48" s="1275"/>
      <c r="G48" s="1275"/>
      <c r="H48" s="1275"/>
      <c r="I48" s="1275"/>
      <c r="J48" s="1275"/>
      <c r="K48" s="1275"/>
      <c r="L48" s="1275"/>
      <c r="M48" s="1275"/>
      <c r="N48" s="1275"/>
      <c r="O48" s="1275"/>
      <c r="P48" s="1275"/>
      <c r="Q48" s="1275"/>
      <c r="R48" s="1275"/>
      <c r="S48" s="1275"/>
      <c r="T48" s="1275"/>
      <c r="U48" s="1275"/>
      <c r="V48" s="1275"/>
      <c r="W48" s="1275"/>
    </row>
    <row r="49" spans="5:23" ht="17.100000000000001" customHeight="1">
      <c r="E49" s="1274" t="s">
        <v>646</v>
      </c>
      <c r="F49" s="1275"/>
      <c r="G49" s="1275"/>
      <c r="H49" s="1275"/>
      <c r="I49" s="1275"/>
      <c r="J49" s="1275"/>
      <c r="K49" s="1275"/>
      <c r="L49" s="1275"/>
      <c r="M49" s="1275"/>
      <c r="N49" s="1275"/>
      <c r="O49" s="1275"/>
      <c r="P49" s="1275"/>
      <c r="Q49" s="1275"/>
      <c r="R49" s="1275"/>
      <c r="S49" s="1275"/>
      <c r="T49" s="1275"/>
      <c r="U49" s="1275"/>
      <c r="V49" s="1275"/>
      <c r="W49" s="1275"/>
    </row>
    <row r="50" spans="5:23" ht="27" customHeight="1">
      <c r="E50" s="1274" t="s">
        <v>647</v>
      </c>
      <c r="F50" s="1275"/>
      <c r="G50" s="1275"/>
      <c r="H50" s="1275"/>
      <c r="I50" s="1275"/>
      <c r="J50" s="1275"/>
      <c r="K50" s="1275"/>
      <c r="L50" s="1275"/>
      <c r="M50" s="1275"/>
      <c r="N50" s="1275"/>
      <c r="O50" s="1275"/>
      <c r="P50" s="1275"/>
      <c r="Q50" s="1275"/>
      <c r="R50" s="1275"/>
      <c r="S50" s="1275"/>
      <c r="T50" s="1275"/>
      <c r="U50" s="1275"/>
      <c r="V50" s="1275"/>
      <c r="W50" s="1275"/>
    </row>
    <row r="51" spans="5:23" ht="17.100000000000001" customHeight="1">
      <c r="E51" s="1274" t="s">
        <v>648</v>
      </c>
      <c r="F51" s="1275"/>
      <c r="G51" s="1275"/>
      <c r="H51" s="1275"/>
      <c r="I51" s="1275"/>
      <c r="J51" s="1275"/>
      <c r="K51" s="1275"/>
      <c r="L51" s="1275"/>
      <c r="M51" s="1275"/>
      <c r="N51" s="1275"/>
      <c r="O51" s="1275"/>
      <c r="P51" s="1275"/>
      <c r="Q51" s="1275"/>
      <c r="R51" s="1275"/>
      <c r="S51" s="1275"/>
      <c r="T51" s="1275"/>
      <c r="U51" s="1275"/>
      <c r="V51" s="1275"/>
      <c r="W51" s="1275"/>
    </row>
    <row r="52" spans="5:23" ht="15" customHeight="1">
      <c r="E52" s="745"/>
      <c r="F52" s="210"/>
      <c r="G52" s="210"/>
      <c r="H52" s="210"/>
      <c r="I52" s="210"/>
      <c r="J52" s="210"/>
      <c r="K52" s="210"/>
      <c r="L52" s="210"/>
      <c r="M52" s="210"/>
      <c r="N52" s="210"/>
      <c r="O52" s="210"/>
      <c r="P52" s="210"/>
      <c r="Q52" s="210"/>
      <c r="R52" s="210"/>
      <c r="S52" s="210"/>
      <c r="T52" s="210"/>
      <c r="U52" s="210"/>
      <c r="V52" s="210"/>
      <c r="W52" s="210"/>
    </row>
    <row r="53" spans="5:23" ht="15" customHeight="1">
      <c r="E53" s="1277" t="s">
        <v>644</v>
      </c>
      <c r="F53" s="1277"/>
      <c r="G53" s="1277"/>
      <c r="H53" s="1277"/>
      <c r="I53" s="1277"/>
      <c r="J53" s="1277"/>
      <c r="K53" s="1277"/>
      <c r="L53" s="1277"/>
      <c r="M53" s="1277"/>
      <c r="N53" s="1277"/>
      <c r="O53" s="1277"/>
      <c r="P53" s="1277"/>
      <c r="Q53" s="1277"/>
      <c r="R53" s="1277"/>
      <c r="S53" s="1277"/>
      <c r="T53" s="1277"/>
      <c r="U53" s="1277"/>
      <c r="V53" s="1277"/>
      <c r="W53" s="1277"/>
    </row>
    <row r="54" spans="5:23" ht="17.100000000000001" customHeight="1">
      <c r="E54" s="1274" t="s">
        <v>649</v>
      </c>
      <c r="F54" s="1275"/>
      <c r="G54" s="1275"/>
      <c r="H54" s="1275"/>
      <c r="I54" s="1275"/>
      <c r="J54" s="1275"/>
      <c r="K54" s="1275"/>
      <c r="L54" s="1275"/>
      <c r="M54" s="1275"/>
      <c r="N54" s="1275"/>
      <c r="O54" s="1275"/>
      <c r="P54" s="1275"/>
      <c r="Q54" s="1275"/>
      <c r="R54" s="1275"/>
      <c r="S54" s="1275"/>
      <c r="T54" s="1275"/>
      <c r="U54" s="1275"/>
      <c r="V54" s="1275"/>
      <c r="W54" s="1275"/>
    </row>
    <row r="55" spans="5:23" ht="17.100000000000001" customHeight="1">
      <c r="E55" s="1274" t="s">
        <v>650</v>
      </c>
      <c r="F55" s="1275"/>
      <c r="G55" s="1275"/>
      <c r="H55" s="1275"/>
      <c r="I55" s="1275"/>
      <c r="J55" s="1275"/>
      <c r="K55" s="1275"/>
      <c r="L55" s="1275"/>
      <c r="M55" s="1275"/>
      <c r="N55" s="1275"/>
      <c r="O55" s="1275"/>
      <c r="P55" s="1275"/>
      <c r="Q55" s="1275"/>
      <c r="R55" s="1275"/>
      <c r="S55" s="1275"/>
      <c r="T55" s="1275"/>
      <c r="U55" s="1275"/>
      <c r="V55" s="1275"/>
      <c r="W55" s="1275"/>
    </row>
  </sheetData>
  <sheetProtection algorithmName="SHA-512" hashValue="s2HR8e8Ba3CZ44ZKOz4JC0ko6uffHR3NVcGgMQIIukvsdF41o4AZ03+n3FRkHCZ3SmkM9nYtVSy7Qt+Ehq62sQ==" saltValue="TFjBHIT/LBPtoyf9QFDaIA==" spinCount="100000" sheet="1" objects="1" scenarios="1" formatColumns="0" formatRows="0"/>
  <dataConsolidate leftLabels="1"/>
  <mergeCells count="101">
    <mergeCell ref="D26:D30"/>
    <mergeCell ref="E26:E30"/>
    <mergeCell ref="F26:F30"/>
    <mergeCell ref="G26:G30"/>
    <mergeCell ref="H26:H29"/>
    <mergeCell ref="P26:P27"/>
    <mergeCell ref="Q26:Q27"/>
    <mergeCell ref="R26:R27"/>
    <mergeCell ref="S26:S27"/>
    <mergeCell ref="E53:W53"/>
    <mergeCell ref="E54:W54"/>
    <mergeCell ref="E55:W55"/>
    <mergeCell ref="E47:W47"/>
    <mergeCell ref="E48:W48"/>
    <mergeCell ref="E49:W49"/>
    <mergeCell ref="E50:W50"/>
    <mergeCell ref="D21:D25"/>
    <mergeCell ref="E21:E25"/>
    <mergeCell ref="F21:F25"/>
    <mergeCell ref="G21:G25"/>
    <mergeCell ref="H21:H24"/>
    <mergeCell ref="I21:I24"/>
    <mergeCell ref="J21:J24"/>
    <mergeCell ref="K21:K24"/>
    <mergeCell ref="L21:L23"/>
    <mergeCell ref="M21:M23"/>
    <mergeCell ref="N21:N23"/>
    <mergeCell ref="O21:O23"/>
    <mergeCell ref="N26:N28"/>
    <mergeCell ref="O26:O28"/>
    <mergeCell ref="I26:I29"/>
    <mergeCell ref="J26:J29"/>
    <mergeCell ref="K26:K29"/>
    <mergeCell ref="G8:J8"/>
    <mergeCell ref="J17:J18"/>
    <mergeCell ref="H19:I19"/>
    <mergeCell ref="L19:M19"/>
    <mergeCell ref="E51:W51"/>
    <mergeCell ref="P19:Q19"/>
    <mergeCell ref="W17:W18"/>
    <mergeCell ref="O17:R17"/>
    <mergeCell ref="K17:N17"/>
    <mergeCell ref="T19:U19"/>
    <mergeCell ref="S17:V17"/>
    <mergeCell ref="T18:U18"/>
    <mergeCell ref="L18:M18"/>
    <mergeCell ref="P18:Q18"/>
    <mergeCell ref="L26:L28"/>
    <mergeCell ref="M26:M28"/>
    <mergeCell ref="P21:P22"/>
    <mergeCell ref="Q21:Q22"/>
    <mergeCell ref="R21:R22"/>
    <mergeCell ref="S21:S22"/>
    <mergeCell ref="K31:K34"/>
    <mergeCell ref="L31:L33"/>
    <mergeCell ref="M31:M33"/>
    <mergeCell ref="D31:D35"/>
    <mergeCell ref="E31:E35"/>
    <mergeCell ref="F31:F35"/>
    <mergeCell ref="G31:G35"/>
    <mergeCell ref="H31:H3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S36:S37"/>
    <mergeCell ref="S31:S32"/>
    <mergeCell ref="D36:D40"/>
    <mergeCell ref="E36:E40"/>
    <mergeCell ref="F36:F40"/>
    <mergeCell ref="G36:G40"/>
    <mergeCell ref="H36:H39"/>
    <mergeCell ref="I36:I39"/>
    <mergeCell ref="J36:J39"/>
    <mergeCell ref="K36:K39"/>
    <mergeCell ref="L36:L38"/>
    <mergeCell ref="M36:M38"/>
    <mergeCell ref="N36:N38"/>
    <mergeCell ref="O36:O38"/>
    <mergeCell ref="P36:P37"/>
    <mergeCell ref="Q36:Q37"/>
    <mergeCell ref="R36:R37"/>
    <mergeCell ref="N31:N33"/>
    <mergeCell ref="O31:O33"/>
    <mergeCell ref="P31:P32"/>
    <mergeCell ref="Q31:Q32"/>
    <mergeCell ref="R31:R32"/>
    <mergeCell ref="I31:I34"/>
    <mergeCell ref="J31:J34"/>
  </mergeCells>
  <phoneticPr fontId="9" type="noConversion"/>
  <dataValidations xWindow="622" yWindow="221" count="6">
    <dataValidation allowBlank="1" showInputMessage="1" showErrorMessage="1" prompt="Для выбора выполните двойной щелчок левой клавиши мыши по соответствующей ячейке." sqref="G10:G12 G21:G22 K21:K22 O21:O22 S21:S22 G26:G27 K26:K27 O26:O27 S26:S27 G31:G32 K31:K32 O31:O32 S31:S32 G36:G37 K36:K37 O36:O37 S36:S3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28 N31:N33 N36:N38">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6 F31 F36"/>
    <dataValidation type="textLength" operator="lessThanOrEqual" allowBlank="1" showInputMessage="1" showErrorMessage="1" errorTitle="Ошибка" error="Допускается ввод не более 900 символов!" sqref="J21 V21:W21 R21:R22 V26:W26 R26:R27 J26 V36:W36 R31:R32 V31:W31 R36:R37">
      <formula1>900</formula1>
    </dataValidation>
    <dataValidation type="textLength" operator="lessThanOrEqual" allowBlank="1" showInputMessage="1" showErrorMessage="1" errorTitle="Ошибка" error="Допускается ввод не более 900 символов!" sqref="J31">
      <formula1>900</formula1>
    </dataValidation>
    <dataValidation type="list" showInputMessage="1" showErrorMessage="1" errorTitle="Ошибка" error="Выберите значение из списка" sqref="J36">
      <formula1>name_rates_8_filter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0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2651</v>
      </c>
      <c r="B1" s="5" t="s">
        <v>2667</v>
      </c>
      <c r="C1" s="5" t="s">
        <v>2668</v>
      </c>
      <c r="D1" s="5" t="s">
        <v>2669</v>
      </c>
      <c r="E1" s="5" t="s">
        <v>2670</v>
      </c>
      <c r="F1" s="5" t="s">
        <v>2671</v>
      </c>
      <c r="G1" s="5" t="s">
        <v>2672</v>
      </c>
      <c r="H1" s="5" t="s">
        <v>2673</v>
      </c>
      <c r="I1" s="5" t="s">
        <v>2674</v>
      </c>
    </row>
    <row r="2" spans="1:10">
      <c r="A2" s="5">
        <v>1</v>
      </c>
      <c r="B2" s="5" t="s">
        <v>2675</v>
      </c>
      <c r="C2" s="5" t="s">
        <v>89</v>
      </c>
      <c r="D2" s="5" t="s">
        <v>2676</v>
      </c>
      <c r="E2" s="5" t="s">
        <v>2677</v>
      </c>
      <c r="F2" s="5" t="s">
        <v>2678</v>
      </c>
      <c r="G2" s="5" t="s">
        <v>2679</v>
      </c>
      <c r="J2" s="5" t="s">
        <v>3366</v>
      </c>
    </row>
    <row r="3" spans="1:10">
      <c r="A3" s="5">
        <v>2</v>
      </c>
      <c r="B3" s="5" t="s">
        <v>2675</v>
      </c>
      <c r="C3" s="5" t="s">
        <v>89</v>
      </c>
      <c r="D3" s="5" t="s">
        <v>2680</v>
      </c>
      <c r="E3" s="5" t="s">
        <v>2681</v>
      </c>
      <c r="F3" s="5" t="s">
        <v>2682</v>
      </c>
      <c r="G3" s="5" t="s">
        <v>2683</v>
      </c>
      <c r="J3" s="5" t="s">
        <v>3366</v>
      </c>
    </row>
    <row r="4" spans="1:10">
      <c r="A4" s="5">
        <v>3</v>
      </c>
      <c r="B4" s="5" t="s">
        <v>2675</v>
      </c>
      <c r="C4" s="5" t="s">
        <v>89</v>
      </c>
      <c r="D4" s="5" t="s">
        <v>2684</v>
      </c>
      <c r="E4" s="5" t="s">
        <v>2685</v>
      </c>
      <c r="F4" s="5" t="s">
        <v>2686</v>
      </c>
      <c r="G4" s="5" t="s">
        <v>2687</v>
      </c>
      <c r="J4" s="5" t="s">
        <v>3366</v>
      </c>
    </row>
    <row r="5" spans="1:10">
      <c r="A5" s="5">
        <v>4</v>
      </c>
      <c r="B5" s="5" t="s">
        <v>2675</v>
      </c>
      <c r="C5" s="5" t="s">
        <v>89</v>
      </c>
      <c r="D5" s="5" t="s">
        <v>2688</v>
      </c>
      <c r="E5" s="5" t="s">
        <v>2689</v>
      </c>
      <c r="F5" s="5" t="s">
        <v>2690</v>
      </c>
      <c r="G5" s="5" t="s">
        <v>2683</v>
      </c>
      <c r="J5" s="5" t="s">
        <v>3366</v>
      </c>
    </row>
    <row r="6" spans="1:10">
      <c r="A6" s="5">
        <v>5</v>
      </c>
      <c r="B6" s="5" t="s">
        <v>2675</v>
      </c>
      <c r="C6" s="5" t="s">
        <v>89</v>
      </c>
      <c r="D6" s="5" t="s">
        <v>2691</v>
      </c>
      <c r="E6" s="5" t="s">
        <v>2692</v>
      </c>
      <c r="F6" s="5" t="s">
        <v>2693</v>
      </c>
      <c r="G6" s="5" t="s">
        <v>2694</v>
      </c>
      <c r="J6" s="5" t="s">
        <v>3366</v>
      </c>
    </row>
    <row r="7" spans="1:10">
      <c r="A7" s="5">
        <v>6</v>
      </c>
      <c r="B7" s="5" t="s">
        <v>2675</v>
      </c>
      <c r="C7" s="5" t="s">
        <v>89</v>
      </c>
      <c r="D7" s="5" t="s">
        <v>2695</v>
      </c>
      <c r="E7" s="5" t="s">
        <v>2696</v>
      </c>
      <c r="F7" s="5" t="s">
        <v>2697</v>
      </c>
      <c r="G7" s="5" t="s">
        <v>2698</v>
      </c>
      <c r="J7" s="5" t="s">
        <v>3366</v>
      </c>
    </row>
    <row r="8" spans="1:10">
      <c r="A8" s="5">
        <v>7</v>
      </c>
      <c r="B8" s="5" t="s">
        <v>2675</v>
      </c>
      <c r="C8" s="5" t="s">
        <v>89</v>
      </c>
      <c r="D8" s="5" t="s">
        <v>2699</v>
      </c>
      <c r="E8" s="5" t="s">
        <v>2700</v>
      </c>
      <c r="F8" s="5" t="s">
        <v>2701</v>
      </c>
      <c r="G8" s="5" t="s">
        <v>2702</v>
      </c>
      <c r="J8" s="5" t="s">
        <v>3366</v>
      </c>
    </row>
    <row r="9" spans="1:10">
      <c r="A9" s="5">
        <v>8</v>
      </c>
      <c r="B9" s="5" t="s">
        <v>2675</v>
      </c>
      <c r="C9" s="5" t="s">
        <v>89</v>
      </c>
      <c r="D9" s="5" t="s">
        <v>2703</v>
      </c>
      <c r="E9" s="5" t="s">
        <v>2704</v>
      </c>
      <c r="F9" s="5" t="s">
        <v>2705</v>
      </c>
      <c r="G9" s="5" t="s">
        <v>2706</v>
      </c>
      <c r="J9" s="5" t="s">
        <v>3366</v>
      </c>
    </row>
    <row r="10" spans="1:10">
      <c r="A10" s="5">
        <v>9</v>
      </c>
      <c r="B10" s="5" t="s">
        <v>2675</v>
      </c>
      <c r="C10" s="5" t="s">
        <v>89</v>
      </c>
      <c r="D10" s="5" t="s">
        <v>2707</v>
      </c>
      <c r="E10" s="5" t="s">
        <v>2708</v>
      </c>
      <c r="F10" s="5" t="s">
        <v>2709</v>
      </c>
      <c r="G10" s="5" t="s">
        <v>2710</v>
      </c>
      <c r="J10" s="5" t="s">
        <v>3366</v>
      </c>
    </row>
    <row r="11" spans="1:10">
      <c r="A11" s="5">
        <v>10</v>
      </c>
      <c r="B11" s="5" t="s">
        <v>2675</v>
      </c>
      <c r="C11" s="5" t="s">
        <v>89</v>
      </c>
      <c r="D11" s="5" t="s">
        <v>2711</v>
      </c>
      <c r="E11" s="5" t="s">
        <v>2712</v>
      </c>
      <c r="F11" s="5" t="s">
        <v>2713</v>
      </c>
      <c r="G11" s="5" t="s">
        <v>2714</v>
      </c>
      <c r="J11" s="5" t="s">
        <v>3366</v>
      </c>
    </row>
    <row r="12" spans="1:10">
      <c r="A12" s="5">
        <v>11</v>
      </c>
      <c r="B12" s="5" t="s">
        <v>2675</v>
      </c>
      <c r="C12" s="5" t="s">
        <v>89</v>
      </c>
      <c r="D12" s="5" t="s">
        <v>2715</v>
      </c>
      <c r="E12" s="5" t="s">
        <v>2712</v>
      </c>
      <c r="F12" s="5" t="s">
        <v>2713</v>
      </c>
      <c r="G12" s="5" t="s">
        <v>2716</v>
      </c>
      <c r="H12" s="5" t="s">
        <v>2717</v>
      </c>
      <c r="J12" s="5" t="s">
        <v>3366</v>
      </c>
    </row>
    <row r="13" spans="1:10">
      <c r="A13" s="5">
        <v>12</v>
      </c>
      <c r="B13" s="5" t="s">
        <v>2675</v>
      </c>
      <c r="C13" s="5" t="s">
        <v>89</v>
      </c>
      <c r="D13" s="5" t="s">
        <v>2718</v>
      </c>
      <c r="E13" s="5" t="s">
        <v>2712</v>
      </c>
      <c r="F13" s="5" t="s">
        <v>2713</v>
      </c>
      <c r="G13" s="5" t="s">
        <v>2719</v>
      </c>
      <c r="J13" s="5" t="s">
        <v>3366</v>
      </c>
    </row>
    <row r="14" spans="1:10">
      <c r="A14" s="5">
        <v>13</v>
      </c>
      <c r="B14" s="5" t="s">
        <v>2675</v>
      </c>
      <c r="C14" s="5" t="s">
        <v>89</v>
      </c>
      <c r="D14" s="5" t="s">
        <v>2720</v>
      </c>
      <c r="E14" s="5" t="s">
        <v>2721</v>
      </c>
      <c r="F14" s="5" t="s">
        <v>2722</v>
      </c>
      <c r="G14" s="5" t="s">
        <v>2723</v>
      </c>
      <c r="J14" s="5" t="s">
        <v>3366</v>
      </c>
    </row>
    <row r="15" spans="1:10">
      <c r="A15" s="5">
        <v>14</v>
      </c>
      <c r="B15" s="5" t="s">
        <v>2675</v>
      </c>
      <c r="C15" s="5" t="s">
        <v>89</v>
      </c>
      <c r="D15" s="5" t="s">
        <v>2724</v>
      </c>
      <c r="E15" s="5" t="s">
        <v>2725</v>
      </c>
      <c r="F15" s="5" t="s">
        <v>2726</v>
      </c>
      <c r="G15" s="5" t="s">
        <v>2727</v>
      </c>
      <c r="J15" s="5" t="s">
        <v>3366</v>
      </c>
    </row>
    <row r="16" spans="1:10">
      <c r="A16" s="5">
        <v>15</v>
      </c>
      <c r="B16" s="5" t="s">
        <v>2675</v>
      </c>
      <c r="C16" s="5" t="s">
        <v>89</v>
      </c>
      <c r="D16" s="5" t="s">
        <v>2728</v>
      </c>
      <c r="E16" s="5" t="s">
        <v>2729</v>
      </c>
      <c r="F16" s="5" t="s">
        <v>2730</v>
      </c>
      <c r="G16" s="5" t="s">
        <v>2731</v>
      </c>
      <c r="J16" s="5" t="s">
        <v>3366</v>
      </c>
    </row>
    <row r="17" spans="1:10">
      <c r="A17" s="5">
        <v>16</v>
      </c>
      <c r="B17" s="5" t="s">
        <v>2675</v>
      </c>
      <c r="C17" s="5" t="s">
        <v>89</v>
      </c>
      <c r="D17" s="5" t="s">
        <v>2732</v>
      </c>
      <c r="E17" s="5" t="s">
        <v>2733</v>
      </c>
      <c r="F17" s="5" t="s">
        <v>2734</v>
      </c>
      <c r="G17" s="5" t="s">
        <v>2731</v>
      </c>
      <c r="J17" s="5" t="s">
        <v>3366</v>
      </c>
    </row>
    <row r="18" spans="1:10">
      <c r="A18" s="5">
        <v>17</v>
      </c>
      <c r="B18" s="5" t="s">
        <v>2675</v>
      </c>
      <c r="C18" s="5" t="s">
        <v>89</v>
      </c>
      <c r="D18" s="5" t="s">
        <v>2735</v>
      </c>
      <c r="E18" s="5" t="s">
        <v>2736</v>
      </c>
      <c r="F18" s="5" t="s">
        <v>2737</v>
      </c>
      <c r="G18" s="5" t="s">
        <v>2738</v>
      </c>
      <c r="J18" s="5" t="s">
        <v>3366</v>
      </c>
    </row>
    <row r="19" spans="1:10">
      <c r="A19" s="5">
        <v>18</v>
      </c>
      <c r="B19" s="5" t="s">
        <v>2675</v>
      </c>
      <c r="C19" s="5" t="s">
        <v>89</v>
      </c>
      <c r="D19" s="5" t="s">
        <v>2739</v>
      </c>
      <c r="E19" s="5" t="s">
        <v>2740</v>
      </c>
      <c r="F19" s="5" t="s">
        <v>2741</v>
      </c>
      <c r="G19" s="5" t="s">
        <v>2742</v>
      </c>
      <c r="J19" s="5" t="s">
        <v>3366</v>
      </c>
    </row>
    <row r="20" spans="1:10">
      <c r="A20" s="5">
        <v>19</v>
      </c>
      <c r="B20" s="5" t="s">
        <v>2675</v>
      </c>
      <c r="C20" s="5" t="s">
        <v>89</v>
      </c>
      <c r="D20" s="5" t="s">
        <v>2743</v>
      </c>
      <c r="E20" s="5" t="s">
        <v>2744</v>
      </c>
      <c r="F20" s="5" t="s">
        <v>2745</v>
      </c>
      <c r="G20" s="5" t="s">
        <v>2746</v>
      </c>
      <c r="J20" s="5" t="s">
        <v>3366</v>
      </c>
    </row>
    <row r="21" spans="1:10">
      <c r="A21" s="5">
        <v>20</v>
      </c>
      <c r="B21" s="5" t="s">
        <v>2675</v>
      </c>
      <c r="C21" s="5" t="s">
        <v>89</v>
      </c>
      <c r="D21" s="5" t="s">
        <v>2747</v>
      </c>
      <c r="E21" s="5" t="s">
        <v>2748</v>
      </c>
      <c r="F21" s="5" t="s">
        <v>2749</v>
      </c>
      <c r="G21" s="5" t="s">
        <v>2750</v>
      </c>
      <c r="J21" s="5" t="s">
        <v>3366</v>
      </c>
    </row>
    <row r="22" spans="1:10">
      <c r="A22" s="5">
        <v>21</v>
      </c>
      <c r="B22" s="5" t="s">
        <v>2675</v>
      </c>
      <c r="C22" s="5" t="s">
        <v>89</v>
      </c>
      <c r="D22" s="5" t="s">
        <v>2751</v>
      </c>
      <c r="E22" s="5" t="s">
        <v>2752</v>
      </c>
      <c r="F22" s="5" t="s">
        <v>2753</v>
      </c>
      <c r="G22" s="5" t="s">
        <v>2754</v>
      </c>
      <c r="J22" s="5" t="s">
        <v>3366</v>
      </c>
    </row>
    <row r="23" spans="1:10">
      <c r="A23" s="5">
        <v>22</v>
      </c>
      <c r="B23" s="5" t="s">
        <v>2675</v>
      </c>
      <c r="C23" s="5" t="s">
        <v>89</v>
      </c>
      <c r="D23" s="5" t="s">
        <v>2755</v>
      </c>
      <c r="E23" s="5" t="s">
        <v>2756</v>
      </c>
      <c r="F23" s="5" t="s">
        <v>2757</v>
      </c>
      <c r="G23" s="5" t="s">
        <v>2758</v>
      </c>
      <c r="J23" s="5" t="s">
        <v>3366</v>
      </c>
    </row>
    <row r="24" spans="1:10">
      <c r="A24" s="5">
        <v>23</v>
      </c>
      <c r="B24" s="5" t="s">
        <v>2675</v>
      </c>
      <c r="C24" s="5" t="s">
        <v>89</v>
      </c>
      <c r="D24" s="5" t="s">
        <v>2759</v>
      </c>
      <c r="E24" s="5" t="s">
        <v>2760</v>
      </c>
      <c r="F24" s="5" t="s">
        <v>2761</v>
      </c>
      <c r="G24" s="5" t="s">
        <v>2762</v>
      </c>
      <c r="J24" s="5" t="s">
        <v>3366</v>
      </c>
    </row>
    <row r="25" spans="1:10">
      <c r="A25" s="5">
        <v>24</v>
      </c>
      <c r="B25" s="5" t="s">
        <v>2675</v>
      </c>
      <c r="C25" s="5" t="s">
        <v>89</v>
      </c>
      <c r="D25" s="5" t="s">
        <v>2763</v>
      </c>
      <c r="E25" s="5" t="s">
        <v>2764</v>
      </c>
      <c r="F25" s="5" t="s">
        <v>2765</v>
      </c>
      <c r="G25" s="5" t="s">
        <v>2723</v>
      </c>
      <c r="J25" s="5" t="s">
        <v>3366</v>
      </c>
    </row>
    <row r="26" spans="1:10">
      <c r="A26" s="5">
        <v>25</v>
      </c>
      <c r="B26" s="5" t="s">
        <v>2675</v>
      </c>
      <c r="C26" s="5" t="s">
        <v>89</v>
      </c>
      <c r="D26" s="5" t="s">
        <v>2766</v>
      </c>
      <c r="E26" s="5" t="s">
        <v>2767</v>
      </c>
      <c r="F26" s="5" t="s">
        <v>2768</v>
      </c>
      <c r="G26" s="5" t="s">
        <v>2746</v>
      </c>
      <c r="J26" s="5" t="s">
        <v>3366</v>
      </c>
    </row>
    <row r="27" spans="1:10">
      <c r="A27" s="5">
        <v>26</v>
      </c>
      <c r="B27" s="5" t="s">
        <v>2675</v>
      </c>
      <c r="C27" s="5" t="s">
        <v>89</v>
      </c>
      <c r="D27" s="5" t="s">
        <v>2769</v>
      </c>
      <c r="E27" s="5" t="s">
        <v>2770</v>
      </c>
      <c r="F27" s="5" t="s">
        <v>2771</v>
      </c>
      <c r="G27" s="5" t="s">
        <v>2772</v>
      </c>
      <c r="J27" s="5" t="s">
        <v>3366</v>
      </c>
    </row>
    <row r="28" spans="1:10">
      <c r="A28" s="5">
        <v>27</v>
      </c>
      <c r="B28" s="5" t="s">
        <v>2675</v>
      </c>
      <c r="C28" s="5" t="s">
        <v>89</v>
      </c>
      <c r="D28" s="5" t="s">
        <v>2773</v>
      </c>
      <c r="E28" s="5" t="s">
        <v>2774</v>
      </c>
      <c r="F28" s="5" t="s">
        <v>2775</v>
      </c>
      <c r="G28" s="5" t="s">
        <v>2762</v>
      </c>
      <c r="J28" s="5" t="s">
        <v>3366</v>
      </c>
    </row>
    <row r="29" spans="1:10">
      <c r="A29" s="5">
        <v>28</v>
      </c>
      <c r="B29" s="5" t="s">
        <v>2675</v>
      </c>
      <c r="C29" s="5" t="s">
        <v>89</v>
      </c>
      <c r="D29" s="5" t="s">
        <v>2776</v>
      </c>
      <c r="E29" s="5" t="s">
        <v>2777</v>
      </c>
      <c r="F29" s="5" t="s">
        <v>2778</v>
      </c>
      <c r="G29" s="5" t="s">
        <v>2750</v>
      </c>
      <c r="J29" s="5" t="s">
        <v>3366</v>
      </c>
    </row>
    <row r="30" spans="1:10">
      <c r="A30" s="5">
        <v>29</v>
      </c>
      <c r="B30" s="5" t="s">
        <v>2675</v>
      </c>
      <c r="C30" s="5" t="s">
        <v>89</v>
      </c>
      <c r="D30" s="5" t="s">
        <v>2779</v>
      </c>
      <c r="E30" s="5" t="s">
        <v>2780</v>
      </c>
      <c r="F30" s="5" t="s">
        <v>2781</v>
      </c>
      <c r="G30" s="5" t="s">
        <v>2782</v>
      </c>
      <c r="J30" s="5" t="s">
        <v>3366</v>
      </c>
    </row>
    <row r="31" spans="1:10">
      <c r="A31" s="5">
        <v>30</v>
      </c>
      <c r="B31" s="5" t="s">
        <v>2675</v>
      </c>
      <c r="C31" s="5" t="s">
        <v>89</v>
      </c>
      <c r="D31" s="5" t="s">
        <v>2783</v>
      </c>
      <c r="E31" s="5" t="s">
        <v>2784</v>
      </c>
      <c r="F31" s="5" t="s">
        <v>2785</v>
      </c>
      <c r="G31" s="5" t="s">
        <v>2786</v>
      </c>
      <c r="J31" s="5" t="s">
        <v>3366</v>
      </c>
    </row>
    <row r="32" spans="1:10">
      <c r="A32" s="5">
        <v>31</v>
      </c>
      <c r="B32" s="5" t="s">
        <v>2675</v>
      </c>
      <c r="C32" s="5" t="s">
        <v>89</v>
      </c>
      <c r="D32" s="5" t="s">
        <v>2787</v>
      </c>
      <c r="E32" s="5" t="s">
        <v>2788</v>
      </c>
      <c r="F32" s="5" t="s">
        <v>2789</v>
      </c>
      <c r="G32" s="5" t="s">
        <v>2723</v>
      </c>
      <c r="J32" s="5" t="s">
        <v>3366</v>
      </c>
    </row>
    <row r="33" spans="1:10">
      <c r="A33" s="5">
        <v>32</v>
      </c>
      <c r="B33" s="5" t="s">
        <v>2675</v>
      </c>
      <c r="C33" s="5" t="s">
        <v>89</v>
      </c>
      <c r="D33" s="5" t="s">
        <v>2790</v>
      </c>
      <c r="E33" s="5" t="s">
        <v>2791</v>
      </c>
      <c r="F33" s="5" t="s">
        <v>2792</v>
      </c>
      <c r="G33" s="5" t="s">
        <v>2731</v>
      </c>
      <c r="J33" s="5" t="s">
        <v>3366</v>
      </c>
    </row>
    <row r="34" spans="1:10">
      <c r="A34" s="5">
        <v>33</v>
      </c>
      <c r="B34" s="5" t="s">
        <v>2675</v>
      </c>
      <c r="C34" s="5" t="s">
        <v>89</v>
      </c>
      <c r="D34" s="5" t="s">
        <v>2793</v>
      </c>
      <c r="E34" s="5" t="s">
        <v>2794</v>
      </c>
      <c r="F34" s="5" t="s">
        <v>2795</v>
      </c>
      <c r="G34" s="5" t="s">
        <v>2750</v>
      </c>
      <c r="H34" s="5" t="s">
        <v>2796</v>
      </c>
      <c r="J34" s="5" t="s">
        <v>3366</v>
      </c>
    </row>
    <row r="35" spans="1:10">
      <c r="A35" s="5">
        <v>34</v>
      </c>
      <c r="B35" s="5" t="s">
        <v>2675</v>
      </c>
      <c r="C35" s="5" t="s">
        <v>89</v>
      </c>
      <c r="D35" s="5" t="s">
        <v>2797</v>
      </c>
      <c r="E35" s="5" t="s">
        <v>2798</v>
      </c>
      <c r="F35" s="5" t="s">
        <v>2799</v>
      </c>
      <c r="G35" s="5" t="s">
        <v>2762</v>
      </c>
      <c r="J35" s="5" t="s">
        <v>3366</v>
      </c>
    </row>
    <row r="36" spans="1:10">
      <c r="A36" s="5">
        <v>35</v>
      </c>
      <c r="B36" s="5" t="s">
        <v>2675</v>
      </c>
      <c r="C36" s="5" t="s">
        <v>89</v>
      </c>
      <c r="D36" s="5" t="s">
        <v>2800</v>
      </c>
      <c r="E36" s="5" t="s">
        <v>2801</v>
      </c>
      <c r="F36" s="5" t="s">
        <v>2802</v>
      </c>
      <c r="G36" s="5" t="s">
        <v>2762</v>
      </c>
      <c r="J36" s="5" t="s">
        <v>3366</v>
      </c>
    </row>
    <row r="37" spans="1:10">
      <c r="A37" s="5">
        <v>36</v>
      </c>
      <c r="B37" s="5" t="s">
        <v>2675</v>
      </c>
      <c r="C37" s="5" t="s">
        <v>89</v>
      </c>
      <c r="D37" s="5" t="s">
        <v>2803</v>
      </c>
      <c r="E37" s="5" t="s">
        <v>2804</v>
      </c>
      <c r="F37" s="5" t="s">
        <v>2805</v>
      </c>
      <c r="G37" s="5" t="s">
        <v>2806</v>
      </c>
      <c r="J37" s="5" t="s">
        <v>3366</v>
      </c>
    </row>
    <row r="38" spans="1:10">
      <c r="A38" s="5">
        <v>37</v>
      </c>
      <c r="B38" s="5" t="s">
        <v>2675</v>
      </c>
      <c r="C38" s="5" t="s">
        <v>89</v>
      </c>
      <c r="D38" s="5" t="s">
        <v>2807</v>
      </c>
      <c r="E38" s="5" t="s">
        <v>2808</v>
      </c>
      <c r="F38" s="5" t="s">
        <v>2809</v>
      </c>
      <c r="G38" s="5" t="s">
        <v>2786</v>
      </c>
      <c r="J38" s="5" t="s">
        <v>3366</v>
      </c>
    </row>
    <row r="39" spans="1:10">
      <c r="A39" s="5">
        <v>38</v>
      </c>
      <c r="B39" s="5" t="s">
        <v>2675</v>
      </c>
      <c r="C39" s="5" t="s">
        <v>89</v>
      </c>
      <c r="D39" s="5" t="s">
        <v>2810</v>
      </c>
      <c r="E39" s="5" t="s">
        <v>2811</v>
      </c>
      <c r="F39" s="5" t="s">
        <v>2812</v>
      </c>
      <c r="G39" s="5" t="s">
        <v>2813</v>
      </c>
      <c r="J39" s="5" t="s">
        <v>3366</v>
      </c>
    </row>
    <row r="40" spans="1:10">
      <c r="A40" s="5">
        <v>39</v>
      </c>
      <c r="B40" s="5" t="s">
        <v>2675</v>
      </c>
      <c r="C40" s="5" t="s">
        <v>89</v>
      </c>
      <c r="D40" s="5" t="s">
        <v>2814</v>
      </c>
      <c r="E40" s="5" t="s">
        <v>2815</v>
      </c>
      <c r="F40" s="5" t="s">
        <v>2816</v>
      </c>
      <c r="G40" s="5" t="s">
        <v>2817</v>
      </c>
      <c r="J40" s="5" t="s">
        <v>3366</v>
      </c>
    </row>
    <row r="41" spans="1:10">
      <c r="A41" s="5">
        <v>40</v>
      </c>
      <c r="B41" s="5" t="s">
        <v>2675</v>
      </c>
      <c r="C41" s="5" t="s">
        <v>89</v>
      </c>
      <c r="D41" s="5" t="s">
        <v>2818</v>
      </c>
      <c r="E41" s="5" t="s">
        <v>2819</v>
      </c>
      <c r="F41" s="5" t="s">
        <v>2820</v>
      </c>
      <c r="G41" s="5" t="s">
        <v>2679</v>
      </c>
      <c r="H41" s="5" t="s">
        <v>2821</v>
      </c>
      <c r="J41" s="5" t="s">
        <v>3366</v>
      </c>
    </row>
    <row r="42" spans="1:10">
      <c r="A42" s="5">
        <v>41</v>
      </c>
      <c r="B42" s="5" t="s">
        <v>2675</v>
      </c>
      <c r="C42" s="5" t="s">
        <v>89</v>
      </c>
      <c r="D42" s="5" t="s">
        <v>2822</v>
      </c>
      <c r="E42" s="5" t="s">
        <v>2823</v>
      </c>
      <c r="F42" s="5" t="s">
        <v>2824</v>
      </c>
      <c r="G42" s="5" t="s">
        <v>2754</v>
      </c>
      <c r="J42" s="5" t="s">
        <v>3366</v>
      </c>
    </row>
    <row r="43" spans="1:10">
      <c r="A43" s="5">
        <v>42</v>
      </c>
      <c r="B43" s="5" t="s">
        <v>2675</v>
      </c>
      <c r="C43" s="5" t="s">
        <v>89</v>
      </c>
      <c r="D43" s="5" t="s">
        <v>2825</v>
      </c>
      <c r="E43" s="5" t="s">
        <v>2826</v>
      </c>
      <c r="F43" s="5" t="s">
        <v>2827</v>
      </c>
      <c r="G43" s="5" t="s">
        <v>2679</v>
      </c>
      <c r="J43" s="5" t="s">
        <v>3366</v>
      </c>
    </row>
    <row r="44" spans="1:10">
      <c r="A44" s="5">
        <v>43</v>
      </c>
      <c r="B44" s="5" t="s">
        <v>2675</v>
      </c>
      <c r="C44" s="5" t="s">
        <v>89</v>
      </c>
      <c r="D44" s="5" t="s">
        <v>2828</v>
      </c>
      <c r="E44" s="5" t="s">
        <v>2829</v>
      </c>
      <c r="F44" s="5" t="s">
        <v>2830</v>
      </c>
      <c r="G44" s="5" t="s">
        <v>2731</v>
      </c>
      <c r="J44" s="5" t="s">
        <v>3366</v>
      </c>
    </row>
    <row r="45" spans="1:10">
      <c r="A45" s="5">
        <v>44</v>
      </c>
      <c r="B45" s="5" t="s">
        <v>2675</v>
      </c>
      <c r="C45" s="5" t="s">
        <v>89</v>
      </c>
      <c r="D45" s="5" t="s">
        <v>2831</v>
      </c>
      <c r="E45" s="5" t="s">
        <v>2832</v>
      </c>
      <c r="F45" s="5" t="s">
        <v>2833</v>
      </c>
      <c r="G45" s="5" t="s">
        <v>2834</v>
      </c>
      <c r="J45" s="5" t="s">
        <v>3366</v>
      </c>
    </row>
    <row r="46" spans="1:10">
      <c r="A46" s="5">
        <v>45</v>
      </c>
      <c r="B46" s="5" t="s">
        <v>2675</v>
      </c>
      <c r="C46" s="5" t="s">
        <v>89</v>
      </c>
      <c r="D46" s="5" t="s">
        <v>2835</v>
      </c>
      <c r="E46" s="5" t="s">
        <v>2836</v>
      </c>
      <c r="F46" s="5" t="s">
        <v>2827</v>
      </c>
      <c r="G46" s="5" t="s">
        <v>2837</v>
      </c>
      <c r="J46" s="5" t="s">
        <v>3366</v>
      </c>
    </row>
    <row r="47" spans="1:10">
      <c r="A47" s="5">
        <v>46</v>
      </c>
      <c r="B47" s="5" t="s">
        <v>2675</v>
      </c>
      <c r="C47" s="5" t="s">
        <v>89</v>
      </c>
      <c r="D47" s="5" t="s">
        <v>2838</v>
      </c>
      <c r="E47" s="5" t="s">
        <v>2839</v>
      </c>
      <c r="F47" s="5" t="s">
        <v>2840</v>
      </c>
      <c r="G47" s="5" t="s">
        <v>2841</v>
      </c>
      <c r="J47" s="5" t="s">
        <v>3366</v>
      </c>
    </row>
    <row r="48" spans="1:10">
      <c r="A48" s="5">
        <v>47</v>
      </c>
      <c r="B48" s="5" t="s">
        <v>2675</v>
      </c>
      <c r="C48" s="5" t="s">
        <v>89</v>
      </c>
      <c r="D48" s="5" t="s">
        <v>2842</v>
      </c>
      <c r="E48" s="5" t="s">
        <v>2843</v>
      </c>
      <c r="F48" s="5" t="s">
        <v>2844</v>
      </c>
      <c r="G48" s="5" t="s">
        <v>2746</v>
      </c>
      <c r="J48" s="5" t="s">
        <v>3366</v>
      </c>
    </row>
    <row r="49" spans="1:10">
      <c r="A49" s="5">
        <v>48</v>
      </c>
      <c r="B49" s="5" t="s">
        <v>2675</v>
      </c>
      <c r="C49" s="5" t="s">
        <v>89</v>
      </c>
      <c r="D49" s="5" t="s">
        <v>2845</v>
      </c>
      <c r="E49" s="5" t="s">
        <v>2846</v>
      </c>
      <c r="F49" s="5" t="s">
        <v>2847</v>
      </c>
      <c r="G49" s="5" t="s">
        <v>2762</v>
      </c>
      <c r="J49" s="5" t="s">
        <v>3366</v>
      </c>
    </row>
    <row r="50" spans="1:10">
      <c r="A50" s="5">
        <v>49</v>
      </c>
      <c r="B50" s="5" t="s">
        <v>2675</v>
      </c>
      <c r="C50" s="5" t="s">
        <v>89</v>
      </c>
      <c r="D50" s="5" t="s">
        <v>2848</v>
      </c>
      <c r="E50" s="5" t="s">
        <v>2849</v>
      </c>
      <c r="F50" s="5" t="s">
        <v>2850</v>
      </c>
      <c r="G50" s="5" t="s">
        <v>2679</v>
      </c>
      <c r="J50" s="5" t="s">
        <v>3366</v>
      </c>
    </row>
    <row r="51" spans="1:10">
      <c r="A51" s="5">
        <v>50</v>
      </c>
      <c r="B51" s="5" t="s">
        <v>2675</v>
      </c>
      <c r="C51" s="5" t="s">
        <v>89</v>
      </c>
      <c r="D51" s="5" t="s">
        <v>2851</v>
      </c>
      <c r="E51" s="5" t="s">
        <v>2852</v>
      </c>
      <c r="F51" s="5" t="s">
        <v>2853</v>
      </c>
      <c r="G51" s="5" t="s">
        <v>2854</v>
      </c>
      <c r="J51" s="5" t="s">
        <v>3366</v>
      </c>
    </row>
    <row r="52" spans="1:10">
      <c r="A52" s="5">
        <v>51</v>
      </c>
      <c r="B52" s="5" t="s">
        <v>2675</v>
      </c>
      <c r="C52" s="5" t="s">
        <v>89</v>
      </c>
      <c r="D52" s="5" t="s">
        <v>2855</v>
      </c>
      <c r="E52" s="5" t="s">
        <v>2856</v>
      </c>
      <c r="F52" s="5" t="s">
        <v>2820</v>
      </c>
      <c r="G52" s="5" t="s">
        <v>2857</v>
      </c>
      <c r="J52" s="5" t="s">
        <v>3366</v>
      </c>
    </row>
    <row r="53" spans="1:10">
      <c r="A53" s="5">
        <v>52</v>
      </c>
      <c r="B53" s="5" t="s">
        <v>2675</v>
      </c>
      <c r="C53" s="5" t="s">
        <v>89</v>
      </c>
      <c r="D53" s="5" t="s">
        <v>2858</v>
      </c>
      <c r="E53" s="5" t="s">
        <v>2859</v>
      </c>
      <c r="F53" s="5" t="s">
        <v>2860</v>
      </c>
      <c r="G53" s="5" t="s">
        <v>2861</v>
      </c>
      <c r="J53" s="5" t="s">
        <v>3366</v>
      </c>
    </row>
    <row r="54" spans="1:10">
      <c r="A54" s="5">
        <v>53</v>
      </c>
      <c r="B54" s="5" t="s">
        <v>2675</v>
      </c>
      <c r="C54" s="5" t="s">
        <v>89</v>
      </c>
      <c r="D54" s="5" t="s">
        <v>2862</v>
      </c>
      <c r="E54" s="5" t="s">
        <v>2863</v>
      </c>
      <c r="F54" s="5" t="s">
        <v>2864</v>
      </c>
      <c r="G54" s="5" t="s">
        <v>2865</v>
      </c>
      <c r="J54" s="5" t="s">
        <v>3366</v>
      </c>
    </row>
    <row r="55" spans="1:10">
      <c r="A55" s="5">
        <v>54</v>
      </c>
      <c r="B55" s="5" t="s">
        <v>2675</v>
      </c>
      <c r="C55" s="5" t="s">
        <v>89</v>
      </c>
      <c r="D55" s="5" t="s">
        <v>2866</v>
      </c>
      <c r="E55" s="5" t="s">
        <v>2867</v>
      </c>
      <c r="F55" s="5" t="s">
        <v>2868</v>
      </c>
      <c r="G55" s="5" t="s">
        <v>2869</v>
      </c>
      <c r="J55" s="5" t="s">
        <v>3366</v>
      </c>
    </row>
    <row r="56" spans="1:10">
      <c r="A56" s="5">
        <v>55</v>
      </c>
      <c r="B56" s="5" t="s">
        <v>2675</v>
      </c>
      <c r="C56" s="5" t="s">
        <v>89</v>
      </c>
      <c r="D56" s="5" t="s">
        <v>2870</v>
      </c>
      <c r="E56" s="5" t="s">
        <v>2871</v>
      </c>
      <c r="F56" s="5" t="s">
        <v>2872</v>
      </c>
      <c r="G56" s="5" t="s">
        <v>2873</v>
      </c>
      <c r="J56" s="5" t="s">
        <v>3366</v>
      </c>
    </row>
    <row r="57" spans="1:10">
      <c r="A57" s="5">
        <v>56</v>
      </c>
      <c r="B57" s="5" t="s">
        <v>2675</v>
      </c>
      <c r="C57" s="5" t="s">
        <v>89</v>
      </c>
      <c r="D57" s="5" t="s">
        <v>2874</v>
      </c>
      <c r="E57" s="5" t="s">
        <v>2875</v>
      </c>
      <c r="F57" s="5" t="s">
        <v>2876</v>
      </c>
      <c r="G57" s="5" t="s">
        <v>2679</v>
      </c>
      <c r="J57" s="5" t="s">
        <v>3366</v>
      </c>
    </row>
    <row r="58" spans="1:10">
      <c r="A58" s="5">
        <v>57</v>
      </c>
      <c r="B58" s="5" t="s">
        <v>2675</v>
      </c>
      <c r="C58" s="5" t="s">
        <v>89</v>
      </c>
      <c r="D58" s="5" t="s">
        <v>2877</v>
      </c>
      <c r="E58" s="5" t="s">
        <v>2878</v>
      </c>
      <c r="F58" s="5" t="s">
        <v>2820</v>
      </c>
      <c r="G58" s="5" t="s">
        <v>2879</v>
      </c>
      <c r="J58" s="5" t="s">
        <v>3366</v>
      </c>
    </row>
    <row r="59" spans="1:10">
      <c r="A59" s="5">
        <v>58</v>
      </c>
      <c r="B59" s="5" t="s">
        <v>2675</v>
      </c>
      <c r="C59" s="5" t="s">
        <v>89</v>
      </c>
      <c r="D59" s="5" t="s">
        <v>2880</v>
      </c>
      <c r="E59" s="5" t="s">
        <v>2881</v>
      </c>
      <c r="F59" s="5" t="s">
        <v>2820</v>
      </c>
      <c r="G59" s="5" t="s">
        <v>2882</v>
      </c>
      <c r="J59" s="5" t="s">
        <v>3366</v>
      </c>
    </row>
    <row r="60" spans="1:10">
      <c r="A60" s="5">
        <v>59</v>
      </c>
      <c r="B60" s="5" t="s">
        <v>2675</v>
      </c>
      <c r="C60" s="5" t="s">
        <v>89</v>
      </c>
      <c r="D60" s="5" t="s">
        <v>2883</v>
      </c>
      <c r="E60" s="5" t="s">
        <v>2884</v>
      </c>
      <c r="F60" s="5" t="s">
        <v>2816</v>
      </c>
      <c r="G60" s="5" t="s">
        <v>2885</v>
      </c>
      <c r="J60" s="5" t="s">
        <v>3366</v>
      </c>
    </row>
    <row r="61" spans="1:10">
      <c r="A61" s="5">
        <v>60</v>
      </c>
      <c r="B61" s="5" t="s">
        <v>2675</v>
      </c>
      <c r="C61" s="5" t="s">
        <v>89</v>
      </c>
      <c r="D61" s="5" t="s">
        <v>2886</v>
      </c>
      <c r="E61" s="5" t="s">
        <v>2887</v>
      </c>
      <c r="F61" s="5" t="s">
        <v>2827</v>
      </c>
      <c r="G61" s="5" t="s">
        <v>2888</v>
      </c>
      <c r="J61" s="5" t="s">
        <v>3366</v>
      </c>
    </row>
    <row r="62" spans="1:10">
      <c r="A62" s="5">
        <v>61</v>
      </c>
      <c r="B62" s="5" t="s">
        <v>2675</v>
      </c>
      <c r="C62" s="5" t="s">
        <v>89</v>
      </c>
      <c r="D62" s="5" t="s">
        <v>2889</v>
      </c>
      <c r="E62" s="5" t="s">
        <v>2890</v>
      </c>
      <c r="F62" s="5" t="s">
        <v>2853</v>
      </c>
      <c r="G62" s="5" t="s">
        <v>2891</v>
      </c>
      <c r="J62" s="5" t="s">
        <v>3366</v>
      </c>
    </row>
    <row r="63" spans="1:10">
      <c r="A63" s="5">
        <v>62</v>
      </c>
      <c r="B63" s="5" t="s">
        <v>2675</v>
      </c>
      <c r="C63" s="5" t="s">
        <v>89</v>
      </c>
      <c r="D63" s="5" t="s">
        <v>2892</v>
      </c>
      <c r="E63" s="5" t="s">
        <v>2893</v>
      </c>
      <c r="F63" s="5" t="s">
        <v>2894</v>
      </c>
      <c r="G63" s="5" t="s">
        <v>2895</v>
      </c>
      <c r="J63" s="5" t="s">
        <v>3366</v>
      </c>
    </row>
    <row r="64" spans="1:10">
      <c r="A64" s="5">
        <v>63</v>
      </c>
      <c r="B64" s="5" t="s">
        <v>2675</v>
      </c>
      <c r="C64" s="5" t="s">
        <v>89</v>
      </c>
      <c r="D64" s="5" t="s">
        <v>2896</v>
      </c>
      <c r="E64" s="5" t="s">
        <v>2897</v>
      </c>
      <c r="F64" s="5" t="s">
        <v>2898</v>
      </c>
      <c r="G64" s="5" t="s">
        <v>2899</v>
      </c>
      <c r="J64" s="5" t="s">
        <v>3366</v>
      </c>
    </row>
    <row r="65" spans="1:10">
      <c r="A65" s="5">
        <v>64</v>
      </c>
      <c r="B65" s="5" t="s">
        <v>2675</v>
      </c>
      <c r="C65" s="5" t="s">
        <v>89</v>
      </c>
      <c r="D65" s="5" t="s">
        <v>2900</v>
      </c>
      <c r="E65" s="5" t="s">
        <v>2901</v>
      </c>
      <c r="F65" s="5" t="s">
        <v>2902</v>
      </c>
      <c r="G65" s="5" t="s">
        <v>2903</v>
      </c>
      <c r="J65" s="5" t="s">
        <v>3366</v>
      </c>
    </row>
    <row r="66" spans="1:10">
      <c r="A66" s="5">
        <v>65</v>
      </c>
      <c r="B66" s="5" t="s">
        <v>2675</v>
      </c>
      <c r="C66" s="5" t="s">
        <v>89</v>
      </c>
      <c r="D66" s="5" t="s">
        <v>2904</v>
      </c>
      <c r="E66" s="5" t="s">
        <v>2905</v>
      </c>
      <c r="F66" s="5" t="s">
        <v>2906</v>
      </c>
      <c r="G66" s="5" t="s">
        <v>2907</v>
      </c>
      <c r="J66" s="5" t="s">
        <v>3366</v>
      </c>
    </row>
    <row r="67" spans="1:10">
      <c r="A67" s="5">
        <v>66</v>
      </c>
      <c r="B67" s="5" t="s">
        <v>2675</v>
      </c>
      <c r="C67" s="5" t="s">
        <v>89</v>
      </c>
      <c r="D67" s="5" t="s">
        <v>2908</v>
      </c>
      <c r="E67" s="5" t="s">
        <v>2909</v>
      </c>
      <c r="F67" s="5" t="s">
        <v>2910</v>
      </c>
      <c r="G67" s="5" t="s">
        <v>2762</v>
      </c>
      <c r="J67" s="5" t="s">
        <v>3366</v>
      </c>
    </row>
    <row r="68" spans="1:10">
      <c r="A68" s="5">
        <v>67</v>
      </c>
      <c r="B68" s="5" t="s">
        <v>2675</v>
      </c>
      <c r="C68" s="5" t="s">
        <v>89</v>
      </c>
      <c r="D68" s="5" t="s">
        <v>2911</v>
      </c>
      <c r="E68" s="5" t="s">
        <v>2912</v>
      </c>
      <c r="F68" s="5" t="s">
        <v>2913</v>
      </c>
      <c r="G68" s="5" t="s">
        <v>2914</v>
      </c>
      <c r="J68" s="5" t="s">
        <v>3366</v>
      </c>
    </row>
    <row r="69" spans="1:10">
      <c r="A69" s="5">
        <v>68</v>
      </c>
      <c r="B69" s="5" t="s">
        <v>2675</v>
      </c>
      <c r="C69" s="5" t="s">
        <v>89</v>
      </c>
      <c r="D69" s="5" t="s">
        <v>2915</v>
      </c>
      <c r="E69" s="5" t="s">
        <v>2916</v>
      </c>
      <c r="F69" s="5" t="s">
        <v>2917</v>
      </c>
      <c r="G69" s="5" t="s">
        <v>2918</v>
      </c>
      <c r="J69" s="5" t="s">
        <v>3366</v>
      </c>
    </row>
    <row r="70" spans="1:10">
      <c r="A70" s="5">
        <v>69</v>
      </c>
      <c r="B70" s="5" t="s">
        <v>2675</v>
      </c>
      <c r="C70" s="5" t="s">
        <v>89</v>
      </c>
      <c r="D70" s="5" t="s">
        <v>2919</v>
      </c>
      <c r="E70" s="5" t="s">
        <v>2920</v>
      </c>
      <c r="F70" s="5" t="s">
        <v>2921</v>
      </c>
      <c r="G70" s="5" t="s">
        <v>2895</v>
      </c>
      <c r="J70" s="5" t="s">
        <v>3366</v>
      </c>
    </row>
    <row r="71" spans="1:10">
      <c r="A71" s="5">
        <v>70</v>
      </c>
      <c r="B71" s="5" t="s">
        <v>2675</v>
      </c>
      <c r="C71" s="5" t="s">
        <v>89</v>
      </c>
      <c r="D71" s="5" t="s">
        <v>2922</v>
      </c>
      <c r="E71" s="5" t="s">
        <v>2923</v>
      </c>
      <c r="F71" s="5" t="s">
        <v>2924</v>
      </c>
      <c r="G71" s="5" t="s">
        <v>2925</v>
      </c>
      <c r="J71" s="5" t="s">
        <v>3366</v>
      </c>
    </row>
    <row r="72" spans="1:10">
      <c r="A72" s="5">
        <v>71</v>
      </c>
      <c r="B72" s="5" t="s">
        <v>2675</v>
      </c>
      <c r="C72" s="5" t="s">
        <v>89</v>
      </c>
      <c r="D72" s="5" t="s">
        <v>2926</v>
      </c>
      <c r="E72" s="5" t="s">
        <v>2927</v>
      </c>
      <c r="F72" s="5" t="s">
        <v>2928</v>
      </c>
      <c r="G72" s="5" t="s">
        <v>2929</v>
      </c>
      <c r="J72" s="5" t="s">
        <v>3366</v>
      </c>
    </row>
    <row r="73" spans="1:10">
      <c r="A73" s="5">
        <v>72</v>
      </c>
      <c r="B73" s="5" t="s">
        <v>2675</v>
      </c>
      <c r="C73" s="5" t="s">
        <v>89</v>
      </c>
      <c r="D73" s="5" t="s">
        <v>2930</v>
      </c>
      <c r="E73" s="5" t="s">
        <v>2931</v>
      </c>
      <c r="F73" s="5" t="s">
        <v>2932</v>
      </c>
      <c r="G73" s="5" t="s">
        <v>2683</v>
      </c>
      <c r="J73" s="5" t="s">
        <v>3366</v>
      </c>
    </row>
    <row r="74" spans="1:10">
      <c r="A74" s="5">
        <v>73</v>
      </c>
      <c r="B74" s="5" t="s">
        <v>2675</v>
      </c>
      <c r="C74" s="5" t="s">
        <v>89</v>
      </c>
      <c r="D74" s="5" t="s">
        <v>2933</v>
      </c>
      <c r="E74" s="5" t="s">
        <v>2934</v>
      </c>
      <c r="F74" s="5" t="s">
        <v>2935</v>
      </c>
      <c r="G74" s="5" t="s">
        <v>2687</v>
      </c>
      <c r="J74" s="5" t="s">
        <v>3366</v>
      </c>
    </row>
    <row r="75" spans="1:10">
      <c r="A75" s="5">
        <v>74</v>
      </c>
      <c r="B75" s="5" t="s">
        <v>2675</v>
      </c>
      <c r="C75" s="5" t="s">
        <v>89</v>
      </c>
      <c r="D75" s="5" t="s">
        <v>2936</v>
      </c>
      <c r="E75" s="5" t="s">
        <v>2937</v>
      </c>
      <c r="F75" s="5" t="s">
        <v>2938</v>
      </c>
      <c r="G75" s="5" t="s">
        <v>2939</v>
      </c>
      <c r="J75" s="5" t="s">
        <v>3366</v>
      </c>
    </row>
    <row r="76" spans="1:10">
      <c r="A76" s="5">
        <v>75</v>
      </c>
      <c r="B76" s="5" t="s">
        <v>2675</v>
      </c>
      <c r="C76" s="5" t="s">
        <v>89</v>
      </c>
      <c r="D76" s="5" t="s">
        <v>2940</v>
      </c>
      <c r="E76" s="5" t="s">
        <v>2941</v>
      </c>
      <c r="F76" s="5" t="s">
        <v>2942</v>
      </c>
      <c r="G76" s="5" t="s">
        <v>2943</v>
      </c>
      <c r="J76" s="5" t="s">
        <v>3366</v>
      </c>
    </row>
    <row r="77" spans="1:10">
      <c r="A77" s="5">
        <v>76</v>
      </c>
      <c r="B77" s="5" t="s">
        <v>2675</v>
      </c>
      <c r="C77" s="5" t="s">
        <v>89</v>
      </c>
      <c r="D77" s="5" t="s">
        <v>2944</v>
      </c>
      <c r="E77" s="5" t="s">
        <v>2945</v>
      </c>
      <c r="F77" s="5" t="s">
        <v>2946</v>
      </c>
      <c r="G77" s="5" t="s">
        <v>2947</v>
      </c>
      <c r="J77" s="5" t="s">
        <v>3366</v>
      </c>
    </row>
    <row r="78" spans="1:10">
      <c r="A78" s="5">
        <v>77</v>
      </c>
      <c r="B78" s="5" t="s">
        <v>2675</v>
      </c>
      <c r="C78" s="5" t="s">
        <v>89</v>
      </c>
      <c r="D78" s="5" t="s">
        <v>2948</v>
      </c>
      <c r="E78" s="5" t="s">
        <v>2949</v>
      </c>
      <c r="F78" s="5" t="s">
        <v>2820</v>
      </c>
      <c r="G78" s="5" t="s">
        <v>2950</v>
      </c>
      <c r="J78" s="5" t="s">
        <v>3366</v>
      </c>
    </row>
    <row r="79" spans="1:10">
      <c r="A79" s="5">
        <v>78</v>
      </c>
      <c r="B79" s="5" t="s">
        <v>2675</v>
      </c>
      <c r="C79" s="5" t="s">
        <v>89</v>
      </c>
      <c r="D79" s="5" t="s">
        <v>2951</v>
      </c>
      <c r="E79" s="5" t="s">
        <v>2952</v>
      </c>
      <c r="F79" s="5" t="s">
        <v>2816</v>
      </c>
      <c r="G79" s="5" t="s">
        <v>2953</v>
      </c>
      <c r="J79" s="5" t="s">
        <v>3366</v>
      </c>
    </row>
    <row r="80" spans="1:10">
      <c r="A80" s="5">
        <v>79</v>
      </c>
      <c r="B80" s="5" t="s">
        <v>2675</v>
      </c>
      <c r="C80" s="5" t="s">
        <v>89</v>
      </c>
      <c r="D80" s="5" t="s">
        <v>2954</v>
      </c>
      <c r="E80" s="5" t="s">
        <v>2955</v>
      </c>
      <c r="F80" s="5" t="s">
        <v>2956</v>
      </c>
      <c r="G80" s="5" t="s">
        <v>2723</v>
      </c>
      <c r="J80" s="5" t="s">
        <v>3366</v>
      </c>
    </row>
    <row r="81" spans="1:10">
      <c r="A81" s="5">
        <v>80</v>
      </c>
      <c r="B81" s="5" t="s">
        <v>2675</v>
      </c>
      <c r="C81" s="5" t="s">
        <v>89</v>
      </c>
      <c r="D81" s="5" t="s">
        <v>2957</v>
      </c>
      <c r="E81" s="5" t="s">
        <v>2958</v>
      </c>
      <c r="F81" s="5" t="s">
        <v>2959</v>
      </c>
      <c r="G81" s="5" t="s">
        <v>2861</v>
      </c>
      <c r="J81" s="5" t="s">
        <v>3366</v>
      </c>
    </row>
    <row r="82" spans="1:10">
      <c r="A82" s="5">
        <v>81</v>
      </c>
      <c r="B82" s="5" t="s">
        <v>2675</v>
      </c>
      <c r="C82" s="5" t="s">
        <v>89</v>
      </c>
      <c r="D82" s="5" t="s">
        <v>2960</v>
      </c>
      <c r="E82" s="5" t="s">
        <v>2961</v>
      </c>
      <c r="F82" s="5" t="s">
        <v>2962</v>
      </c>
      <c r="G82" s="5" t="s">
        <v>2750</v>
      </c>
      <c r="J82" s="5" t="s">
        <v>3366</v>
      </c>
    </row>
    <row r="83" spans="1:10">
      <c r="A83" s="5">
        <v>82</v>
      </c>
      <c r="B83" s="5" t="s">
        <v>2675</v>
      </c>
      <c r="C83" s="5" t="s">
        <v>89</v>
      </c>
      <c r="D83" s="5" t="s">
        <v>2963</v>
      </c>
      <c r="E83" s="5" t="s">
        <v>2964</v>
      </c>
      <c r="F83" s="5" t="s">
        <v>2965</v>
      </c>
      <c r="G83" s="5" t="s">
        <v>2762</v>
      </c>
      <c r="J83" s="5" t="s">
        <v>3366</v>
      </c>
    </row>
    <row r="84" spans="1:10">
      <c r="A84" s="5">
        <v>83</v>
      </c>
      <c r="B84" s="5" t="s">
        <v>2675</v>
      </c>
      <c r="C84" s="5" t="s">
        <v>89</v>
      </c>
      <c r="D84" s="5" t="s">
        <v>2966</v>
      </c>
      <c r="E84" s="5" t="s">
        <v>2967</v>
      </c>
      <c r="F84" s="5" t="s">
        <v>2968</v>
      </c>
      <c r="G84" s="5" t="s">
        <v>2762</v>
      </c>
      <c r="J84" s="5" t="s">
        <v>3366</v>
      </c>
    </row>
    <row r="85" spans="1:10">
      <c r="A85" s="5">
        <v>84</v>
      </c>
      <c r="B85" s="5" t="s">
        <v>2675</v>
      </c>
      <c r="C85" s="5" t="s">
        <v>89</v>
      </c>
      <c r="D85" s="5" t="s">
        <v>2969</v>
      </c>
      <c r="E85" s="5" t="s">
        <v>2967</v>
      </c>
      <c r="F85" s="5" t="s">
        <v>2968</v>
      </c>
      <c r="G85" s="5" t="s">
        <v>2750</v>
      </c>
      <c r="J85" s="5" t="s">
        <v>3366</v>
      </c>
    </row>
    <row r="86" spans="1:10">
      <c r="A86" s="5">
        <v>85</v>
      </c>
      <c r="B86" s="5" t="s">
        <v>2675</v>
      </c>
      <c r="C86" s="5" t="s">
        <v>89</v>
      </c>
      <c r="D86" s="5" t="s">
        <v>2970</v>
      </c>
      <c r="E86" s="5" t="s">
        <v>2971</v>
      </c>
      <c r="F86" s="5" t="s">
        <v>2972</v>
      </c>
      <c r="G86" s="5" t="s">
        <v>2679</v>
      </c>
      <c r="J86" s="5" t="s">
        <v>3366</v>
      </c>
    </row>
    <row r="87" spans="1:10">
      <c r="A87" s="5">
        <v>86</v>
      </c>
      <c r="B87" s="5" t="s">
        <v>2675</v>
      </c>
      <c r="C87" s="5" t="s">
        <v>89</v>
      </c>
      <c r="D87" s="5" t="s">
        <v>2973</v>
      </c>
      <c r="E87" s="5" t="s">
        <v>2974</v>
      </c>
      <c r="F87" s="5" t="s">
        <v>2975</v>
      </c>
      <c r="G87" s="5" t="s">
        <v>2869</v>
      </c>
      <c r="J87" s="5" t="s">
        <v>3366</v>
      </c>
    </row>
    <row r="88" spans="1:10">
      <c r="A88" s="5">
        <v>87</v>
      </c>
      <c r="B88" s="5" t="s">
        <v>2675</v>
      </c>
      <c r="C88" s="5" t="s">
        <v>89</v>
      </c>
      <c r="D88" s="5" t="s">
        <v>2976</v>
      </c>
      <c r="E88" s="5" t="s">
        <v>2977</v>
      </c>
      <c r="F88" s="5" t="s">
        <v>2978</v>
      </c>
      <c r="G88" s="5" t="s">
        <v>2702</v>
      </c>
      <c r="J88" s="5" t="s">
        <v>3366</v>
      </c>
    </row>
    <row r="89" spans="1:10">
      <c r="A89" s="5">
        <v>88</v>
      </c>
      <c r="B89" s="5" t="s">
        <v>2675</v>
      </c>
      <c r="C89" s="5" t="s">
        <v>89</v>
      </c>
      <c r="D89" s="5" t="s">
        <v>2979</v>
      </c>
      <c r="E89" s="5" t="s">
        <v>2980</v>
      </c>
      <c r="F89" s="5" t="s">
        <v>2981</v>
      </c>
      <c r="G89" s="5" t="s">
        <v>2918</v>
      </c>
      <c r="J89" s="5" t="s">
        <v>3366</v>
      </c>
    </row>
    <row r="90" spans="1:10">
      <c r="A90" s="5">
        <v>89</v>
      </c>
      <c r="B90" s="5" t="s">
        <v>2675</v>
      </c>
      <c r="C90" s="5" t="s">
        <v>89</v>
      </c>
      <c r="D90" s="5" t="s">
        <v>2982</v>
      </c>
      <c r="E90" s="5" t="s">
        <v>2983</v>
      </c>
      <c r="F90" s="5" t="s">
        <v>2984</v>
      </c>
      <c r="G90" s="5" t="s">
        <v>2869</v>
      </c>
      <c r="J90" s="5" t="s">
        <v>3366</v>
      </c>
    </row>
    <row r="91" spans="1:10">
      <c r="A91" s="5">
        <v>90</v>
      </c>
      <c r="B91" s="5" t="s">
        <v>2675</v>
      </c>
      <c r="C91" s="5" t="s">
        <v>89</v>
      </c>
      <c r="D91" s="5" t="s">
        <v>2985</v>
      </c>
      <c r="E91" s="5" t="s">
        <v>2986</v>
      </c>
      <c r="F91" s="5" t="s">
        <v>2987</v>
      </c>
      <c r="G91" s="5" t="s">
        <v>2988</v>
      </c>
      <c r="J91" s="5" t="s">
        <v>3366</v>
      </c>
    </row>
    <row r="92" spans="1:10">
      <c r="A92" s="5">
        <v>91</v>
      </c>
      <c r="B92" s="5" t="s">
        <v>2675</v>
      </c>
      <c r="C92" s="5" t="s">
        <v>89</v>
      </c>
      <c r="D92" s="5" t="s">
        <v>2989</v>
      </c>
      <c r="E92" s="5" t="s">
        <v>2990</v>
      </c>
      <c r="F92" s="5" t="s">
        <v>2991</v>
      </c>
      <c r="G92" s="5" t="s">
        <v>2679</v>
      </c>
      <c r="J92" s="5" t="s">
        <v>3366</v>
      </c>
    </row>
    <row r="93" spans="1:10">
      <c r="A93" s="5">
        <v>92</v>
      </c>
      <c r="B93" s="5" t="s">
        <v>2675</v>
      </c>
      <c r="C93" s="5" t="s">
        <v>89</v>
      </c>
      <c r="D93" s="5" t="s">
        <v>2992</v>
      </c>
      <c r="E93" s="5" t="s">
        <v>2993</v>
      </c>
      <c r="F93" s="5" t="s">
        <v>2994</v>
      </c>
      <c r="G93" s="5" t="s">
        <v>2995</v>
      </c>
      <c r="J93" s="5" t="s">
        <v>3366</v>
      </c>
    </row>
    <row r="94" spans="1:10">
      <c r="A94" s="5">
        <v>93</v>
      </c>
      <c r="B94" s="5" t="s">
        <v>2675</v>
      </c>
      <c r="C94" s="5" t="s">
        <v>89</v>
      </c>
      <c r="D94" s="5" t="s">
        <v>2996</v>
      </c>
      <c r="E94" s="5" t="s">
        <v>2997</v>
      </c>
      <c r="F94" s="5" t="s">
        <v>2998</v>
      </c>
      <c r="G94" s="5" t="s">
        <v>2679</v>
      </c>
      <c r="J94" s="5" t="s">
        <v>3366</v>
      </c>
    </row>
    <row r="95" spans="1:10">
      <c r="A95" s="5">
        <v>94</v>
      </c>
      <c r="B95" s="5" t="s">
        <v>2675</v>
      </c>
      <c r="C95" s="5" t="s">
        <v>89</v>
      </c>
      <c r="D95" s="5" t="s">
        <v>2999</v>
      </c>
      <c r="E95" s="5" t="s">
        <v>3000</v>
      </c>
      <c r="F95" s="5" t="s">
        <v>3001</v>
      </c>
      <c r="G95" s="5" t="s">
        <v>2750</v>
      </c>
      <c r="H95" s="5" t="s">
        <v>3002</v>
      </c>
      <c r="J95" s="5" t="s">
        <v>3366</v>
      </c>
    </row>
    <row r="96" spans="1:10">
      <c r="A96" s="5">
        <v>95</v>
      </c>
      <c r="B96" s="5" t="s">
        <v>2675</v>
      </c>
      <c r="C96" s="5" t="s">
        <v>89</v>
      </c>
      <c r="D96" s="5" t="s">
        <v>3003</v>
      </c>
      <c r="E96" s="5" t="s">
        <v>3004</v>
      </c>
      <c r="F96" s="5" t="s">
        <v>3005</v>
      </c>
      <c r="G96" s="5" t="s">
        <v>3006</v>
      </c>
      <c r="J96" s="5" t="s">
        <v>3366</v>
      </c>
    </row>
    <row r="97" spans="1:10">
      <c r="A97" s="5">
        <v>96</v>
      </c>
      <c r="B97" s="5" t="s">
        <v>2675</v>
      </c>
      <c r="C97" s="5" t="s">
        <v>89</v>
      </c>
      <c r="D97" s="5" t="s">
        <v>3007</v>
      </c>
      <c r="E97" s="5" t="s">
        <v>3008</v>
      </c>
      <c r="F97" s="5" t="s">
        <v>3009</v>
      </c>
      <c r="G97" s="5" t="s">
        <v>2750</v>
      </c>
      <c r="J97" s="5" t="s">
        <v>3366</v>
      </c>
    </row>
    <row r="98" spans="1:10">
      <c r="A98" s="5">
        <v>97</v>
      </c>
      <c r="B98" s="5" t="s">
        <v>2675</v>
      </c>
      <c r="C98" s="5" t="s">
        <v>89</v>
      </c>
      <c r="D98" s="5" t="s">
        <v>3010</v>
      </c>
      <c r="E98" s="5" t="s">
        <v>3011</v>
      </c>
      <c r="F98" s="5" t="s">
        <v>3012</v>
      </c>
      <c r="G98" s="5" t="s">
        <v>3013</v>
      </c>
      <c r="J98" s="5" t="s">
        <v>3366</v>
      </c>
    </row>
    <row r="99" spans="1:10">
      <c r="A99" s="5">
        <v>98</v>
      </c>
      <c r="B99" s="5" t="s">
        <v>2675</v>
      </c>
      <c r="C99" s="5" t="s">
        <v>89</v>
      </c>
      <c r="D99" s="5" t="s">
        <v>3014</v>
      </c>
      <c r="E99" s="5" t="s">
        <v>3015</v>
      </c>
      <c r="F99" s="5" t="s">
        <v>3016</v>
      </c>
      <c r="G99" s="5" t="s">
        <v>2806</v>
      </c>
      <c r="J99" s="5" t="s">
        <v>3366</v>
      </c>
    </row>
    <row r="100" spans="1:10">
      <c r="A100" s="5">
        <v>99</v>
      </c>
      <c r="B100" s="5" t="s">
        <v>2675</v>
      </c>
      <c r="C100" s="5" t="s">
        <v>89</v>
      </c>
      <c r="D100" s="5" t="s">
        <v>3017</v>
      </c>
      <c r="E100" s="5" t="s">
        <v>3018</v>
      </c>
      <c r="F100" s="5" t="s">
        <v>3019</v>
      </c>
      <c r="G100" s="5" t="s">
        <v>2723</v>
      </c>
      <c r="J100" s="5" t="s">
        <v>3366</v>
      </c>
    </row>
    <row r="101" spans="1:10">
      <c r="A101" s="5">
        <v>100</v>
      </c>
      <c r="B101" s="5" t="s">
        <v>2675</v>
      </c>
      <c r="C101" s="5" t="s">
        <v>89</v>
      </c>
      <c r="D101" s="5" t="s">
        <v>3020</v>
      </c>
      <c r="E101" s="5" t="s">
        <v>3021</v>
      </c>
      <c r="F101" s="5" t="s">
        <v>3022</v>
      </c>
      <c r="G101" s="5" t="s">
        <v>2683</v>
      </c>
      <c r="J101" s="5" t="s">
        <v>3366</v>
      </c>
    </row>
    <row r="102" spans="1:10">
      <c r="A102" s="5">
        <v>101</v>
      </c>
      <c r="B102" s="5" t="s">
        <v>2675</v>
      </c>
      <c r="C102" s="5" t="s">
        <v>89</v>
      </c>
      <c r="D102" s="5" t="s">
        <v>3023</v>
      </c>
      <c r="E102" s="5" t="s">
        <v>3024</v>
      </c>
      <c r="F102" s="5" t="s">
        <v>3025</v>
      </c>
      <c r="G102" s="5" t="s">
        <v>2706</v>
      </c>
      <c r="J102" s="5" t="s">
        <v>3366</v>
      </c>
    </row>
    <row r="103" spans="1:10">
      <c r="A103" s="5">
        <v>102</v>
      </c>
      <c r="B103" s="5" t="s">
        <v>2675</v>
      </c>
      <c r="C103" s="5" t="s">
        <v>89</v>
      </c>
      <c r="D103" s="5" t="s">
        <v>3026</v>
      </c>
      <c r="E103" s="5" t="s">
        <v>3027</v>
      </c>
      <c r="F103" s="5" t="s">
        <v>3028</v>
      </c>
      <c r="G103" s="5" t="s">
        <v>3029</v>
      </c>
      <c r="J103" s="5" t="s">
        <v>3366</v>
      </c>
    </row>
    <row r="104" spans="1:10">
      <c r="A104" s="5">
        <v>103</v>
      </c>
      <c r="B104" s="5" t="s">
        <v>2675</v>
      </c>
      <c r="C104" s="5" t="s">
        <v>89</v>
      </c>
      <c r="D104" s="5" t="s">
        <v>3030</v>
      </c>
      <c r="E104" s="5" t="s">
        <v>3031</v>
      </c>
      <c r="F104" s="5" t="s">
        <v>3032</v>
      </c>
      <c r="G104" s="5" t="s">
        <v>3033</v>
      </c>
      <c r="J104" s="5" t="s">
        <v>3366</v>
      </c>
    </row>
    <row r="105" spans="1:10">
      <c r="A105" s="5">
        <v>104</v>
      </c>
      <c r="B105" s="5" t="s">
        <v>2675</v>
      </c>
      <c r="C105" s="5" t="s">
        <v>89</v>
      </c>
      <c r="D105" s="5" t="s">
        <v>3034</v>
      </c>
      <c r="E105" s="5" t="s">
        <v>3035</v>
      </c>
      <c r="F105" s="5" t="s">
        <v>3036</v>
      </c>
      <c r="G105" s="5" t="s">
        <v>2679</v>
      </c>
      <c r="H105" s="5" t="s">
        <v>3037</v>
      </c>
      <c r="J105" s="5" t="s">
        <v>3366</v>
      </c>
    </row>
    <row r="106" spans="1:10">
      <c r="A106" s="5">
        <v>105</v>
      </c>
      <c r="B106" s="5" t="s">
        <v>2675</v>
      </c>
      <c r="C106" s="5" t="s">
        <v>89</v>
      </c>
      <c r="D106" s="5" t="s">
        <v>3038</v>
      </c>
      <c r="E106" s="5" t="s">
        <v>3039</v>
      </c>
      <c r="F106" s="5" t="s">
        <v>3040</v>
      </c>
      <c r="G106" s="5" t="s">
        <v>2746</v>
      </c>
      <c r="J106" s="5" t="s">
        <v>3366</v>
      </c>
    </row>
    <row r="107" spans="1:10">
      <c r="A107" s="5">
        <v>106</v>
      </c>
      <c r="B107" s="5" t="s">
        <v>2675</v>
      </c>
      <c r="C107" s="5" t="s">
        <v>89</v>
      </c>
      <c r="D107" s="5" t="s">
        <v>3041</v>
      </c>
      <c r="E107" s="5" t="s">
        <v>3042</v>
      </c>
      <c r="F107" s="5" t="s">
        <v>3043</v>
      </c>
      <c r="G107" s="5" t="s">
        <v>2683</v>
      </c>
      <c r="J107" s="5" t="s">
        <v>3366</v>
      </c>
    </row>
    <row r="108" spans="1:10">
      <c r="A108" s="5">
        <v>107</v>
      </c>
      <c r="B108" s="5" t="s">
        <v>2675</v>
      </c>
      <c r="C108" s="5" t="s">
        <v>89</v>
      </c>
      <c r="D108" s="5" t="s">
        <v>3044</v>
      </c>
      <c r="E108" s="5" t="s">
        <v>3045</v>
      </c>
      <c r="F108" s="5" t="s">
        <v>3046</v>
      </c>
      <c r="G108" s="5" t="s">
        <v>2731</v>
      </c>
      <c r="H108" s="5" t="s">
        <v>3047</v>
      </c>
      <c r="J108" s="5" t="s">
        <v>3366</v>
      </c>
    </row>
    <row r="109" spans="1:10">
      <c r="A109" s="5">
        <v>108</v>
      </c>
      <c r="B109" s="5" t="s">
        <v>2675</v>
      </c>
      <c r="C109" s="5" t="s">
        <v>89</v>
      </c>
      <c r="D109" s="5" t="s">
        <v>3048</v>
      </c>
      <c r="E109" s="5" t="s">
        <v>3049</v>
      </c>
      <c r="F109" s="5" t="s">
        <v>3050</v>
      </c>
      <c r="G109" s="5" t="s">
        <v>2754</v>
      </c>
      <c r="J109" s="5" t="s">
        <v>3366</v>
      </c>
    </row>
    <row r="110" spans="1:10">
      <c r="A110" s="5">
        <v>109</v>
      </c>
      <c r="B110" s="5" t="s">
        <v>2675</v>
      </c>
      <c r="C110" s="5" t="s">
        <v>89</v>
      </c>
      <c r="D110" s="5" t="s">
        <v>3051</v>
      </c>
      <c r="E110" s="5" t="s">
        <v>3052</v>
      </c>
      <c r="F110" s="5" t="s">
        <v>3053</v>
      </c>
      <c r="G110" s="5" t="s">
        <v>2754</v>
      </c>
      <c r="J110" s="5" t="s">
        <v>3366</v>
      </c>
    </row>
    <row r="111" spans="1:10">
      <c r="A111" s="5">
        <v>110</v>
      </c>
      <c r="B111" s="5" t="s">
        <v>2675</v>
      </c>
      <c r="C111" s="5" t="s">
        <v>89</v>
      </c>
      <c r="D111" s="5" t="s">
        <v>3054</v>
      </c>
      <c r="E111" s="5" t="s">
        <v>3055</v>
      </c>
      <c r="F111" s="5" t="s">
        <v>3056</v>
      </c>
      <c r="G111" s="5" t="s">
        <v>2925</v>
      </c>
      <c r="J111" s="5" t="s">
        <v>3366</v>
      </c>
    </row>
    <row r="112" spans="1:10">
      <c r="A112" s="5">
        <v>111</v>
      </c>
      <c r="B112" s="5" t="s">
        <v>2675</v>
      </c>
      <c r="C112" s="5" t="s">
        <v>89</v>
      </c>
      <c r="D112" s="5" t="s">
        <v>3057</v>
      </c>
      <c r="E112" s="5" t="s">
        <v>3058</v>
      </c>
      <c r="F112" s="5" t="s">
        <v>3059</v>
      </c>
      <c r="G112" s="5" t="s">
        <v>3060</v>
      </c>
      <c r="J112" s="5" t="s">
        <v>3366</v>
      </c>
    </row>
    <row r="113" spans="1:10">
      <c r="A113" s="5">
        <v>112</v>
      </c>
      <c r="B113" s="5" t="s">
        <v>2675</v>
      </c>
      <c r="C113" s="5" t="s">
        <v>89</v>
      </c>
      <c r="D113" s="5" t="s">
        <v>3061</v>
      </c>
      <c r="E113" s="5" t="s">
        <v>3058</v>
      </c>
      <c r="F113" s="5" t="s">
        <v>3062</v>
      </c>
      <c r="G113" s="5" t="s">
        <v>3029</v>
      </c>
      <c r="J113" s="5" t="s">
        <v>3366</v>
      </c>
    </row>
    <row r="114" spans="1:10">
      <c r="A114" s="5">
        <v>113</v>
      </c>
      <c r="B114" s="5" t="s">
        <v>2675</v>
      </c>
      <c r="C114" s="5" t="s">
        <v>89</v>
      </c>
      <c r="D114" s="5" t="s">
        <v>3063</v>
      </c>
      <c r="E114" s="5" t="s">
        <v>3064</v>
      </c>
      <c r="F114" s="5" t="s">
        <v>3065</v>
      </c>
      <c r="G114" s="5" t="s">
        <v>3033</v>
      </c>
      <c r="J114" s="5" t="s">
        <v>3366</v>
      </c>
    </row>
    <row r="115" spans="1:10">
      <c r="A115" s="5">
        <v>114</v>
      </c>
      <c r="B115" s="5" t="s">
        <v>2675</v>
      </c>
      <c r="C115" s="5" t="s">
        <v>89</v>
      </c>
      <c r="D115" s="5" t="s">
        <v>3066</v>
      </c>
      <c r="E115" s="5" t="s">
        <v>3067</v>
      </c>
      <c r="F115" s="5" t="s">
        <v>3068</v>
      </c>
      <c r="G115" s="5" t="s">
        <v>2750</v>
      </c>
      <c r="J115" s="5" t="s">
        <v>3366</v>
      </c>
    </row>
    <row r="116" spans="1:10">
      <c r="A116" s="5">
        <v>115</v>
      </c>
      <c r="B116" s="5" t="s">
        <v>2675</v>
      </c>
      <c r="C116" s="5" t="s">
        <v>89</v>
      </c>
      <c r="D116" s="5" t="s">
        <v>3069</v>
      </c>
      <c r="E116" s="5" t="s">
        <v>3070</v>
      </c>
      <c r="F116" s="5" t="s">
        <v>3071</v>
      </c>
      <c r="G116" s="5" t="s">
        <v>2750</v>
      </c>
      <c r="J116" s="5" t="s">
        <v>3366</v>
      </c>
    </row>
    <row r="117" spans="1:10">
      <c r="A117" s="5">
        <v>116</v>
      </c>
      <c r="B117" s="5" t="s">
        <v>2675</v>
      </c>
      <c r="C117" s="5" t="s">
        <v>89</v>
      </c>
      <c r="D117" s="5" t="s">
        <v>3072</v>
      </c>
      <c r="E117" s="5" t="s">
        <v>3073</v>
      </c>
      <c r="F117" s="5" t="s">
        <v>3074</v>
      </c>
      <c r="G117" s="5" t="s">
        <v>2762</v>
      </c>
      <c r="J117" s="5" t="s">
        <v>3366</v>
      </c>
    </row>
    <row r="118" spans="1:10">
      <c r="A118" s="5">
        <v>117</v>
      </c>
      <c r="B118" s="5" t="s">
        <v>2675</v>
      </c>
      <c r="C118" s="5" t="s">
        <v>89</v>
      </c>
      <c r="D118" s="5" t="s">
        <v>3075</v>
      </c>
      <c r="E118" s="5" t="s">
        <v>3076</v>
      </c>
      <c r="F118" s="5" t="s">
        <v>3077</v>
      </c>
      <c r="G118" s="5" t="s">
        <v>2742</v>
      </c>
      <c r="H118" s="5" t="s">
        <v>3078</v>
      </c>
      <c r="J118" s="5" t="s">
        <v>3366</v>
      </c>
    </row>
    <row r="119" spans="1:10">
      <c r="A119" s="5">
        <v>118</v>
      </c>
      <c r="B119" s="5" t="s">
        <v>2675</v>
      </c>
      <c r="C119" s="5" t="s">
        <v>89</v>
      </c>
      <c r="D119" s="5" t="s">
        <v>3079</v>
      </c>
      <c r="E119" s="5" t="s">
        <v>3080</v>
      </c>
      <c r="F119" s="5" t="s">
        <v>3081</v>
      </c>
      <c r="G119" s="5" t="s">
        <v>2679</v>
      </c>
      <c r="J119" s="5" t="s">
        <v>3366</v>
      </c>
    </row>
    <row r="120" spans="1:10">
      <c r="A120" s="5">
        <v>119</v>
      </c>
      <c r="B120" s="5" t="s">
        <v>2675</v>
      </c>
      <c r="C120" s="5" t="s">
        <v>89</v>
      </c>
      <c r="D120" s="5" t="s">
        <v>3082</v>
      </c>
      <c r="E120" s="5" t="s">
        <v>3083</v>
      </c>
      <c r="F120" s="5" t="s">
        <v>3084</v>
      </c>
      <c r="G120" s="5" t="s">
        <v>2762</v>
      </c>
      <c r="J120" s="5" t="s">
        <v>3366</v>
      </c>
    </row>
    <row r="121" spans="1:10">
      <c r="A121" s="5">
        <v>120</v>
      </c>
      <c r="B121" s="5" t="s">
        <v>2675</v>
      </c>
      <c r="C121" s="5" t="s">
        <v>89</v>
      </c>
      <c r="D121" s="5" t="s">
        <v>3085</v>
      </c>
      <c r="E121" s="5" t="s">
        <v>3086</v>
      </c>
      <c r="F121" s="5" t="s">
        <v>3087</v>
      </c>
      <c r="G121" s="5" t="s">
        <v>3088</v>
      </c>
      <c r="H121" s="5" t="s">
        <v>3089</v>
      </c>
      <c r="J121" s="5" t="s">
        <v>3366</v>
      </c>
    </row>
    <row r="122" spans="1:10">
      <c r="A122" s="5">
        <v>121</v>
      </c>
      <c r="B122" s="5" t="s">
        <v>2675</v>
      </c>
      <c r="C122" s="5" t="s">
        <v>89</v>
      </c>
      <c r="D122" s="5" t="s">
        <v>3090</v>
      </c>
      <c r="E122" s="5" t="s">
        <v>3091</v>
      </c>
      <c r="F122" s="5" t="s">
        <v>3092</v>
      </c>
      <c r="G122" s="5" t="s">
        <v>2679</v>
      </c>
      <c r="J122" s="5" t="s">
        <v>3366</v>
      </c>
    </row>
    <row r="123" spans="1:10">
      <c r="A123" s="5">
        <v>122</v>
      </c>
      <c r="B123" s="5" t="s">
        <v>2675</v>
      </c>
      <c r="C123" s="5" t="s">
        <v>89</v>
      </c>
      <c r="D123" s="5" t="s">
        <v>3093</v>
      </c>
      <c r="E123" s="5" t="s">
        <v>3094</v>
      </c>
      <c r="F123" s="5" t="s">
        <v>3095</v>
      </c>
      <c r="G123" s="5" t="s">
        <v>3096</v>
      </c>
      <c r="J123" s="5" t="s">
        <v>3366</v>
      </c>
    </row>
    <row r="124" spans="1:10">
      <c r="A124" s="5">
        <v>123</v>
      </c>
      <c r="B124" s="5" t="s">
        <v>2675</v>
      </c>
      <c r="C124" s="5" t="s">
        <v>89</v>
      </c>
      <c r="D124" s="5" t="s">
        <v>3097</v>
      </c>
      <c r="E124" s="5" t="s">
        <v>3098</v>
      </c>
      <c r="F124" s="5" t="s">
        <v>3099</v>
      </c>
      <c r="G124" s="5" t="s">
        <v>3096</v>
      </c>
      <c r="J124" s="5" t="s">
        <v>3366</v>
      </c>
    </row>
    <row r="125" spans="1:10">
      <c r="A125" s="5">
        <v>124</v>
      </c>
      <c r="B125" s="5" t="s">
        <v>2675</v>
      </c>
      <c r="C125" s="5" t="s">
        <v>89</v>
      </c>
      <c r="D125" s="5" t="s">
        <v>3100</v>
      </c>
      <c r="E125" s="5" t="s">
        <v>3101</v>
      </c>
      <c r="F125" s="5" t="s">
        <v>3102</v>
      </c>
      <c r="G125" s="5" t="s">
        <v>2929</v>
      </c>
      <c r="J125" s="5" t="s">
        <v>3366</v>
      </c>
    </row>
    <row r="126" spans="1:10">
      <c r="A126" s="5">
        <v>125</v>
      </c>
      <c r="B126" s="5" t="s">
        <v>2675</v>
      </c>
      <c r="C126" s="5" t="s">
        <v>89</v>
      </c>
      <c r="D126" s="5" t="s">
        <v>3103</v>
      </c>
      <c r="E126" s="5" t="s">
        <v>3104</v>
      </c>
      <c r="F126" s="5" t="s">
        <v>3105</v>
      </c>
      <c r="G126" s="5" t="s">
        <v>2746</v>
      </c>
      <c r="J126" s="5" t="s">
        <v>3366</v>
      </c>
    </row>
    <row r="127" spans="1:10">
      <c r="A127" s="5">
        <v>126</v>
      </c>
      <c r="B127" s="5" t="s">
        <v>2675</v>
      </c>
      <c r="C127" s="5" t="s">
        <v>89</v>
      </c>
      <c r="D127" s="5" t="s">
        <v>3106</v>
      </c>
      <c r="E127" s="5" t="s">
        <v>3107</v>
      </c>
      <c r="F127" s="5" t="s">
        <v>3108</v>
      </c>
      <c r="G127" s="5" t="s">
        <v>2899</v>
      </c>
      <c r="J127" s="5" t="s">
        <v>3366</v>
      </c>
    </row>
    <row r="128" spans="1:10">
      <c r="A128" s="5">
        <v>127</v>
      </c>
      <c r="B128" s="5" t="s">
        <v>2675</v>
      </c>
      <c r="C128" s="5" t="s">
        <v>89</v>
      </c>
      <c r="D128" s="5" t="s">
        <v>3109</v>
      </c>
      <c r="E128" s="5" t="s">
        <v>3110</v>
      </c>
      <c r="F128" s="5" t="s">
        <v>3111</v>
      </c>
      <c r="G128" s="5" t="s">
        <v>2947</v>
      </c>
      <c r="H128" s="5" t="s">
        <v>3112</v>
      </c>
      <c r="J128" s="5" t="s">
        <v>3366</v>
      </c>
    </row>
    <row r="129" spans="1:10">
      <c r="A129" s="5">
        <v>128</v>
      </c>
      <c r="B129" s="5" t="s">
        <v>2675</v>
      </c>
      <c r="C129" s="5" t="s">
        <v>89</v>
      </c>
      <c r="D129" s="5" t="s">
        <v>3113</v>
      </c>
      <c r="E129" s="5" t="s">
        <v>3114</v>
      </c>
      <c r="F129" s="5" t="s">
        <v>3115</v>
      </c>
      <c r="G129" s="5" t="s">
        <v>2750</v>
      </c>
      <c r="J129" s="5" t="s">
        <v>3366</v>
      </c>
    </row>
    <row r="130" spans="1:10">
      <c r="A130" s="5">
        <v>129</v>
      </c>
      <c r="B130" s="5" t="s">
        <v>2675</v>
      </c>
      <c r="C130" s="5" t="s">
        <v>89</v>
      </c>
      <c r="D130" s="5" t="s">
        <v>3116</v>
      </c>
      <c r="E130" s="5" t="s">
        <v>3117</v>
      </c>
      <c r="F130" s="5" t="s">
        <v>3118</v>
      </c>
      <c r="G130" s="5" t="s">
        <v>3033</v>
      </c>
      <c r="J130" s="5" t="s">
        <v>3366</v>
      </c>
    </row>
    <row r="131" spans="1:10">
      <c r="A131" s="5">
        <v>130</v>
      </c>
      <c r="B131" s="5" t="s">
        <v>2675</v>
      </c>
      <c r="C131" s="5" t="s">
        <v>89</v>
      </c>
      <c r="D131" s="5" t="s">
        <v>3119</v>
      </c>
      <c r="E131" s="5" t="s">
        <v>3120</v>
      </c>
      <c r="F131" s="5" t="s">
        <v>3121</v>
      </c>
      <c r="G131" s="5" t="s">
        <v>2746</v>
      </c>
      <c r="J131" s="5" t="s">
        <v>3366</v>
      </c>
    </row>
    <row r="132" spans="1:10">
      <c r="A132" s="5">
        <v>131</v>
      </c>
      <c r="B132" s="5" t="s">
        <v>2675</v>
      </c>
      <c r="C132" s="5" t="s">
        <v>89</v>
      </c>
      <c r="D132" s="5" t="s">
        <v>3122</v>
      </c>
      <c r="E132" s="5" t="s">
        <v>3123</v>
      </c>
      <c r="F132" s="5" t="s">
        <v>3124</v>
      </c>
      <c r="G132" s="5" t="s">
        <v>2731</v>
      </c>
      <c r="J132" s="5" t="s">
        <v>3366</v>
      </c>
    </row>
    <row r="133" spans="1:10">
      <c r="A133" s="5">
        <v>132</v>
      </c>
      <c r="B133" s="5" t="s">
        <v>2675</v>
      </c>
      <c r="C133" s="5" t="s">
        <v>89</v>
      </c>
      <c r="D133" s="5" t="s">
        <v>3125</v>
      </c>
      <c r="E133" s="5" t="s">
        <v>3126</v>
      </c>
      <c r="F133" s="5" t="s">
        <v>3127</v>
      </c>
      <c r="G133" s="5" t="s">
        <v>2706</v>
      </c>
      <c r="J133" s="5" t="s">
        <v>3366</v>
      </c>
    </row>
    <row r="134" spans="1:10">
      <c r="A134" s="5">
        <v>133</v>
      </c>
      <c r="B134" s="5" t="s">
        <v>2675</v>
      </c>
      <c r="C134" s="5" t="s">
        <v>89</v>
      </c>
      <c r="D134" s="5" t="s">
        <v>3128</v>
      </c>
      <c r="E134" s="5" t="s">
        <v>3129</v>
      </c>
      <c r="F134" s="5" t="s">
        <v>3130</v>
      </c>
      <c r="G134" s="5" t="s">
        <v>3131</v>
      </c>
      <c r="J134" s="5" t="s">
        <v>3366</v>
      </c>
    </row>
    <row r="135" spans="1:10">
      <c r="A135" s="5">
        <v>134</v>
      </c>
      <c r="B135" s="5" t="s">
        <v>2675</v>
      </c>
      <c r="C135" s="5" t="s">
        <v>89</v>
      </c>
      <c r="D135" s="5" t="s">
        <v>3132</v>
      </c>
      <c r="E135" s="5" t="s">
        <v>3133</v>
      </c>
      <c r="F135" s="5" t="s">
        <v>3134</v>
      </c>
      <c r="G135" s="5" t="s">
        <v>2762</v>
      </c>
      <c r="J135" s="5" t="s">
        <v>3366</v>
      </c>
    </row>
    <row r="136" spans="1:10">
      <c r="A136" s="5">
        <v>135</v>
      </c>
      <c r="B136" s="5" t="s">
        <v>2675</v>
      </c>
      <c r="C136" s="5" t="s">
        <v>89</v>
      </c>
      <c r="D136" s="5" t="s">
        <v>3135</v>
      </c>
      <c r="E136" s="5" t="s">
        <v>3136</v>
      </c>
      <c r="F136" s="5" t="s">
        <v>3137</v>
      </c>
      <c r="G136" s="5" t="s">
        <v>2731</v>
      </c>
      <c r="J136" s="5" t="s">
        <v>3366</v>
      </c>
    </row>
    <row r="137" spans="1:10">
      <c r="A137" s="5">
        <v>136</v>
      </c>
      <c r="B137" s="5" t="s">
        <v>2675</v>
      </c>
      <c r="C137" s="5" t="s">
        <v>89</v>
      </c>
      <c r="D137" s="5" t="s">
        <v>3138</v>
      </c>
      <c r="E137" s="5" t="s">
        <v>3139</v>
      </c>
      <c r="F137" s="5" t="s">
        <v>3140</v>
      </c>
      <c r="G137" s="5" t="s">
        <v>2679</v>
      </c>
      <c r="J137" s="5" t="s">
        <v>3366</v>
      </c>
    </row>
    <row r="138" spans="1:10">
      <c r="A138" s="5">
        <v>137</v>
      </c>
      <c r="B138" s="5" t="s">
        <v>2675</v>
      </c>
      <c r="C138" s="5" t="s">
        <v>89</v>
      </c>
      <c r="D138" s="5" t="s">
        <v>3141</v>
      </c>
      <c r="E138" s="5" t="s">
        <v>3142</v>
      </c>
      <c r="F138" s="5" t="s">
        <v>3143</v>
      </c>
      <c r="G138" s="5" t="s">
        <v>2679</v>
      </c>
      <c r="J138" s="5" t="s">
        <v>3366</v>
      </c>
    </row>
    <row r="139" spans="1:10">
      <c r="A139" s="5">
        <v>138</v>
      </c>
      <c r="B139" s="5" t="s">
        <v>2675</v>
      </c>
      <c r="C139" s="5" t="s">
        <v>89</v>
      </c>
      <c r="D139" s="5" t="s">
        <v>3144</v>
      </c>
      <c r="E139" s="5" t="s">
        <v>3145</v>
      </c>
      <c r="F139" s="5" t="s">
        <v>3146</v>
      </c>
      <c r="G139" s="5" t="s">
        <v>2762</v>
      </c>
      <c r="J139" s="5" t="s">
        <v>3366</v>
      </c>
    </row>
    <row r="140" spans="1:10">
      <c r="A140" s="5">
        <v>139</v>
      </c>
      <c r="B140" s="5" t="s">
        <v>2675</v>
      </c>
      <c r="C140" s="5" t="s">
        <v>89</v>
      </c>
      <c r="D140" s="5" t="s">
        <v>3147</v>
      </c>
      <c r="E140" s="5" t="s">
        <v>3148</v>
      </c>
      <c r="F140" s="5" t="s">
        <v>3149</v>
      </c>
      <c r="G140" s="5" t="s">
        <v>2746</v>
      </c>
      <c r="J140" s="5" t="s">
        <v>3366</v>
      </c>
    </row>
    <row r="141" spans="1:10">
      <c r="A141" s="5">
        <v>140</v>
      </c>
      <c r="B141" s="5" t="s">
        <v>2675</v>
      </c>
      <c r="C141" s="5" t="s">
        <v>89</v>
      </c>
      <c r="D141" s="5" t="s">
        <v>3150</v>
      </c>
      <c r="E141" s="5" t="s">
        <v>3151</v>
      </c>
      <c r="F141" s="5" t="s">
        <v>3152</v>
      </c>
      <c r="G141" s="5" t="s">
        <v>2710</v>
      </c>
      <c r="J141" s="5" t="s">
        <v>3366</v>
      </c>
    </row>
    <row r="142" spans="1:10">
      <c r="A142" s="5">
        <v>141</v>
      </c>
      <c r="B142" s="5" t="s">
        <v>2675</v>
      </c>
      <c r="C142" s="5" t="s">
        <v>89</v>
      </c>
      <c r="D142" s="5" t="s">
        <v>3153</v>
      </c>
      <c r="E142" s="5" t="s">
        <v>3154</v>
      </c>
      <c r="F142" s="5" t="s">
        <v>3155</v>
      </c>
      <c r="G142" s="5" t="s">
        <v>2679</v>
      </c>
      <c r="J142" s="5" t="s">
        <v>3366</v>
      </c>
    </row>
    <row r="143" spans="1:10">
      <c r="A143" s="5">
        <v>142</v>
      </c>
      <c r="B143" s="5" t="s">
        <v>2675</v>
      </c>
      <c r="C143" s="5" t="s">
        <v>89</v>
      </c>
      <c r="D143" s="5" t="s">
        <v>3156</v>
      </c>
      <c r="E143" s="5" t="s">
        <v>3157</v>
      </c>
      <c r="F143" s="5" t="s">
        <v>3158</v>
      </c>
      <c r="G143" s="5" t="s">
        <v>3159</v>
      </c>
      <c r="J143" s="5" t="s">
        <v>3366</v>
      </c>
    </row>
    <row r="144" spans="1:10">
      <c r="A144" s="5">
        <v>143</v>
      </c>
      <c r="B144" s="5" t="s">
        <v>2675</v>
      </c>
      <c r="C144" s="5" t="s">
        <v>89</v>
      </c>
      <c r="D144" s="5" t="s">
        <v>3160</v>
      </c>
      <c r="E144" s="5" t="s">
        <v>3161</v>
      </c>
      <c r="F144" s="5" t="s">
        <v>3162</v>
      </c>
      <c r="G144" s="5" t="s">
        <v>3033</v>
      </c>
      <c r="H144" s="5" t="s">
        <v>3163</v>
      </c>
      <c r="J144" s="5" t="s">
        <v>3366</v>
      </c>
    </row>
    <row r="145" spans="1:10">
      <c r="A145" s="5">
        <v>144</v>
      </c>
      <c r="B145" s="5" t="s">
        <v>2675</v>
      </c>
      <c r="C145" s="5" t="s">
        <v>89</v>
      </c>
      <c r="D145" s="5" t="s">
        <v>3164</v>
      </c>
      <c r="E145" s="5" t="s">
        <v>3165</v>
      </c>
      <c r="F145" s="5" t="s">
        <v>3166</v>
      </c>
      <c r="G145" s="5" t="s">
        <v>2679</v>
      </c>
      <c r="J145" s="5" t="s">
        <v>3366</v>
      </c>
    </row>
    <row r="146" spans="1:10">
      <c r="A146" s="5">
        <v>145</v>
      </c>
      <c r="B146" s="5" t="s">
        <v>2675</v>
      </c>
      <c r="C146" s="5" t="s">
        <v>89</v>
      </c>
      <c r="D146" s="5" t="s">
        <v>3167</v>
      </c>
      <c r="E146" s="5" t="s">
        <v>3168</v>
      </c>
      <c r="F146" s="5" t="s">
        <v>3169</v>
      </c>
      <c r="G146" s="5" t="s">
        <v>3170</v>
      </c>
      <c r="J146" s="5" t="s">
        <v>3366</v>
      </c>
    </row>
    <row r="147" spans="1:10">
      <c r="A147" s="5">
        <v>146</v>
      </c>
      <c r="B147" s="5" t="s">
        <v>2675</v>
      </c>
      <c r="C147" s="5" t="s">
        <v>89</v>
      </c>
      <c r="D147" s="5" t="s">
        <v>3171</v>
      </c>
      <c r="E147" s="5" t="s">
        <v>3172</v>
      </c>
      <c r="F147" s="5" t="s">
        <v>3173</v>
      </c>
      <c r="G147" s="5" t="s">
        <v>2679</v>
      </c>
      <c r="J147" s="5" t="s">
        <v>3366</v>
      </c>
    </row>
    <row r="148" spans="1:10">
      <c r="A148" s="5">
        <v>147</v>
      </c>
      <c r="B148" s="5" t="s">
        <v>2675</v>
      </c>
      <c r="C148" s="5" t="s">
        <v>89</v>
      </c>
      <c r="D148" s="5" t="s">
        <v>3174</v>
      </c>
      <c r="E148" s="5" t="s">
        <v>3175</v>
      </c>
      <c r="F148" s="5" t="s">
        <v>3176</v>
      </c>
      <c r="G148" s="5" t="s">
        <v>2754</v>
      </c>
      <c r="J148" s="5" t="s">
        <v>3366</v>
      </c>
    </row>
    <row r="149" spans="1:10">
      <c r="A149" s="5">
        <v>148</v>
      </c>
      <c r="B149" s="5" t="s">
        <v>2675</v>
      </c>
      <c r="C149" s="5" t="s">
        <v>89</v>
      </c>
      <c r="D149" s="5" t="s">
        <v>3177</v>
      </c>
      <c r="E149" s="5" t="s">
        <v>3178</v>
      </c>
      <c r="F149" s="5" t="s">
        <v>3179</v>
      </c>
      <c r="G149" s="5" t="s">
        <v>2750</v>
      </c>
      <c r="J149" s="5" t="s">
        <v>3366</v>
      </c>
    </row>
    <row r="150" spans="1:10">
      <c r="A150" s="5">
        <v>149</v>
      </c>
      <c r="B150" s="5" t="s">
        <v>2675</v>
      </c>
      <c r="C150" s="5" t="s">
        <v>89</v>
      </c>
      <c r="D150" s="5" t="s">
        <v>3180</v>
      </c>
      <c r="E150" s="5" t="s">
        <v>3181</v>
      </c>
      <c r="F150" s="5" t="s">
        <v>3182</v>
      </c>
      <c r="G150" s="5" t="s">
        <v>2988</v>
      </c>
      <c r="J150" s="5" t="s">
        <v>3366</v>
      </c>
    </row>
    <row r="151" spans="1:10">
      <c r="A151" s="5">
        <v>150</v>
      </c>
      <c r="B151" s="5" t="s">
        <v>2675</v>
      </c>
      <c r="C151" s="5" t="s">
        <v>89</v>
      </c>
      <c r="D151" s="5" t="s">
        <v>3183</v>
      </c>
      <c r="E151" s="5" t="s">
        <v>3184</v>
      </c>
      <c r="F151" s="5" t="s">
        <v>3185</v>
      </c>
      <c r="G151" s="5" t="s">
        <v>2683</v>
      </c>
      <c r="J151" s="5" t="s">
        <v>3366</v>
      </c>
    </row>
    <row r="152" spans="1:10">
      <c r="A152" s="5">
        <v>151</v>
      </c>
      <c r="B152" s="5" t="s">
        <v>2675</v>
      </c>
      <c r="C152" s="5" t="s">
        <v>89</v>
      </c>
      <c r="D152" s="5" t="s">
        <v>3186</v>
      </c>
      <c r="E152" s="5" t="s">
        <v>3187</v>
      </c>
      <c r="F152" s="5" t="s">
        <v>3188</v>
      </c>
      <c r="G152" s="5" t="s">
        <v>2683</v>
      </c>
      <c r="J152" s="5" t="s">
        <v>3366</v>
      </c>
    </row>
    <row r="153" spans="1:10">
      <c r="A153" s="5">
        <v>152</v>
      </c>
      <c r="B153" s="5" t="s">
        <v>2675</v>
      </c>
      <c r="C153" s="5" t="s">
        <v>89</v>
      </c>
      <c r="D153" s="5" t="s">
        <v>3189</v>
      </c>
      <c r="E153" s="5" t="s">
        <v>3190</v>
      </c>
      <c r="F153" s="5" t="s">
        <v>3191</v>
      </c>
      <c r="G153" s="5" t="s">
        <v>2706</v>
      </c>
      <c r="J153" s="5" t="s">
        <v>3366</v>
      </c>
    </row>
    <row r="154" spans="1:10">
      <c r="A154" s="5">
        <v>153</v>
      </c>
      <c r="B154" s="5" t="s">
        <v>2675</v>
      </c>
      <c r="C154" s="5" t="s">
        <v>89</v>
      </c>
      <c r="D154" s="5" t="s">
        <v>3192</v>
      </c>
      <c r="E154" s="5" t="s">
        <v>3193</v>
      </c>
      <c r="F154" s="5" t="s">
        <v>3194</v>
      </c>
      <c r="G154" s="5" t="s">
        <v>2762</v>
      </c>
      <c r="J154" s="5" t="s">
        <v>3366</v>
      </c>
    </row>
    <row r="155" spans="1:10">
      <c r="A155" s="5">
        <v>154</v>
      </c>
      <c r="B155" s="5" t="s">
        <v>2675</v>
      </c>
      <c r="C155" s="5" t="s">
        <v>89</v>
      </c>
      <c r="D155" s="5" t="s">
        <v>3195</v>
      </c>
      <c r="E155" s="5" t="s">
        <v>3196</v>
      </c>
      <c r="F155" s="5" t="s">
        <v>3197</v>
      </c>
      <c r="G155" s="5" t="s">
        <v>2723</v>
      </c>
      <c r="J155" s="5" t="s">
        <v>3366</v>
      </c>
    </row>
    <row r="156" spans="1:10">
      <c r="A156" s="5">
        <v>155</v>
      </c>
      <c r="B156" s="5" t="s">
        <v>2675</v>
      </c>
      <c r="C156" s="5" t="s">
        <v>89</v>
      </c>
      <c r="D156" s="5" t="s">
        <v>3198</v>
      </c>
      <c r="E156" s="5" t="s">
        <v>3199</v>
      </c>
      <c r="F156" s="5" t="s">
        <v>3200</v>
      </c>
      <c r="G156" s="5" t="s">
        <v>2723</v>
      </c>
      <c r="J156" s="5" t="s">
        <v>3366</v>
      </c>
    </row>
    <row r="157" spans="1:10">
      <c r="A157" s="5">
        <v>156</v>
      </c>
      <c r="B157" s="5" t="s">
        <v>2675</v>
      </c>
      <c r="C157" s="5" t="s">
        <v>89</v>
      </c>
      <c r="D157" s="5" t="s">
        <v>3201</v>
      </c>
      <c r="E157" s="5" t="s">
        <v>3202</v>
      </c>
      <c r="F157" s="5" t="s">
        <v>3203</v>
      </c>
      <c r="G157" s="5" t="s">
        <v>3204</v>
      </c>
      <c r="J157" s="5" t="s">
        <v>3366</v>
      </c>
    </row>
    <row r="158" spans="1:10">
      <c r="A158" s="5">
        <v>157</v>
      </c>
      <c r="B158" s="5" t="s">
        <v>2675</v>
      </c>
      <c r="C158" s="5" t="s">
        <v>89</v>
      </c>
      <c r="D158" s="5" t="s">
        <v>3205</v>
      </c>
      <c r="E158" s="5" t="s">
        <v>3206</v>
      </c>
      <c r="F158" s="5" t="s">
        <v>3207</v>
      </c>
      <c r="G158" s="5" t="s">
        <v>2762</v>
      </c>
      <c r="J158" s="5" t="s">
        <v>3366</v>
      </c>
    </row>
    <row r="159" spans="1:10">
      <c r="A159" s="5">
        <v>158</v>
      </c>
      <c r="B159" s="5" t="s">
        <v>2675</v>
      </c>
      <c r="C159" s="5" t="s">
        <v>89</v>
      </c>
      <c r="D159" s="5" t="s">
        <v>3208</v>
      </c>
      <c r="E159" s="5" t="s">
        <v>3209</v>
      </c>
      <c r="F159" s="5" t="s">
        <v>3210</v>
      </c>
      <c r="G159" s="5" t="s">
        <v>2710</v>
      </c>
      <c r="J159" s="5" t="s">
        <v>3366</v>
      </c>
    </row>
    <row r="160" spans="1:10">
      <c r="A160" s="5">
        <v>159</v>
      </c>
      <c r="B160" s="5" t="s">
        <v>2675</v>
      </c>
      <c r="C160" s="5" t="s">
        <v>89</v>
      </c>
      <c r="D160" s="5" t="s">
        <v>3211</v>
      </c>
      <c r="E160" s="5" t="s">
        <v>3212</v>
      </c>
      <c r="F160" s="5" t="s">
        <v>3213</v>
      </c>
      <c r="G160" s="5" t="s">
        <v>3214</v>
      </c>
      <c r="J160" s="5" t="s">
        <v>3366</v>
      </c>
    </row>
    <row r="161" spans="1:10">
      <c r="A161" s="5">
        <v>160</v>
      </c>
      <c r="B161" s="5" t="s">
        <v>2675</v>
      </c>
      <c r="C161" s="5" t="s">
        <v>89</v>
      </c>
      <c r="D161" s="5" t="s">
        <v>3215</v>
      </c>
      <c r="E161" s="5" t="s">
        <v>3212</v>
      </c>
      <c r="F161" s="5" t="s">
        <v>3216</v>
      </c>
      <c r="G161" s="5" t="s">
        <v>2929</v>
      </c>
      <c r="J161" s="5" t="s">
        <v>3366</v>
      </c>
    </row>
    <row r="162" spans="1:10">
      <c r="A162" s="5">
        <v>161</v>
      </c>
      <c r="B162" s="5" t="s">
        <v>2675</v>
      </c>
      <c r="C162" s="5" t="s">
        <v>89</v>
      </c>
      <c r="D162" s="5" t="s">
        <v>3217</v>
      </c>
      <c r="E162" s="5" t="s">
        <v>3212</v>
      </c>
      <c r="F162" s="5" t="s">
        <v>3218</v>
      </c>
      <c r="G162" s="5" t="s">
        <v>3219</v>
      </c>
      <c r="J162" s="5" t="s">
        <v>3366</v>
      </c>
    </row>
    <row r="163" spans="1:10">
      <c r="A163" s="5">
        <v>162</v>
      </c>
      <c r="B163" s="5" t="s">
        <v>2675</v>
      </c>
      <c r="C163" s="5" t="s">
        <v>89</v>
      </c>
      <c r="D163" s="5" t="s">
        <v>3220</v>
      </c>
      <c r="E163" s="5" t="s">
        <v>3212</v>
      </c>
      <c r="F163" s="5" t="s">
        <v>3221</v>
      </c>
      <c r="G163" s="5" t="s">
        <v>2706</v>
      </c>
      <c r="J163" s="5" t="s">
        <v>3366</v>
      </c>
    </row>
    <row r="164" spans="1:10">
      <c r="A164" s="5">
        <v>163</v>
      </c>
      <c r="B164" s="5" t="s">
        <v>2675</v>
      </c>
      <c r="C164" s="5" t="s">
        <v>89</v>
      </c>
      <c r="D164" s="5" t="s">
        <v>3222</v>
      </c>
      <c r="E164" s="5" t="s">
        <v>3223</v>
      </c>
      <c r="F164" s="5" t="s">
        <v>3224</v>
      </c>
      <c r="G164" s="5" t="s">
        <v>2899</v>
      </c>
      <c r="J164" s="5" t="s">
        <v>3366</v>
      </c>
    </row>
    <row r="165" spans="1:10">
      <c r="A165" s="5">
        <v>164</v>
      </c>
      <c r="B165" s="5" t="s">
        <v>2675</v>
      </c>
      <c r="C165" s="5" t="s">
        <v>89</v>
      </c>
      <c r="D165" s="5" t="s">
        <v>3225</v>
      </c>
      <c r="E165" s="5" t="s">
        <v>3226</v>
      </c>
      <c r="F165" s="5" t="s">
        <v>3227</v>
      </c>
      <c r="G165" s="5" t="s">
        <v>2762</v>
      </c>
      <c r="J165" s="5" t="s">
        <v>3366</v>
      </c>
    </row>
    <row r="166" spans="1:10">
      <c r="A166" s="5">
        <v>165</v>
      </c>
      <c r="B166" s="5" t="s">
        <v>2675</v>
      </c>
      <c r="C166" s="5" t="s">
        <v>89</v>
      </c>
      <c r="D166" s="5" t="s">
        <v>3228</v>
      </c>
      <c r="E166" s="5" t="s">
        <v>3229</v>
      </c>
      <c r="F166" s="5" t="s">
        <v>3230</v>
      </c>
      <c r="G166" s="5" t="s">
        <v>2679</v>
      </c>
      <c r="J166" s="5" t="s">
        <v>3366</v>
      </c>
    </row>
    <row r="167" spans="1:10">
      <c r="A167" s="5">
        <v>166</v>
      </c>
      <c r="B167" s="5" t="s">
        <v>2675</v>
      </c>
      <c r="C167" s="5" t="s">
        <v>89</v>
      </c>
      <c r="D167" s="5" t="s">
        <v>3231</v>
      </c>
      <c r="E167" s="5" t="s">
        <v>3232</v>
      </c>
      <c r="F167" s="5" t="s">
        <v>3233</v>
      </c>
      <c r="G167" s="5" t="s">
        <v>2925</v>
      </c>
      <c r="J167" s="5" t="s">
        <v>3366</v>
      </c>
    </row>
    <row r="168" spans="1:10">
      <c r="A168" s="5">
        <v>167</v>
      </c>
      <c r="B168" s="5" t="s">
        <v>2675</v>
      </c>
      <c r="C168" s="5" t="s">
        <v>89</v>
      </c>
      <c r="D168" s="5" t="s">
        <v>3234</v>
      </c>
      <c r="E168" s="5" t="s">
        <v>3235</v>
      </c>
      <c r="F168" s="5" t="s">
        <v>3236</v>
      </c>
      <c r="G168" s="5" t="s">
        <v>3096</v>
      </c>
      <c r="J168" s="5" t="s">
        <v>3366</v>
      </c>
    </row>
    <row r="169" spans="1:10">
      <c r="A169" s="5">
        <v>168</v>
      </c>
      <c r="B169" s="5" t="s">
        <v>2675</v>
      </c>
      <c r="C169" s="5" t="s">
        <v>89</v>
      </c>
      <c r="D169" s="5" t="s">
        <v>3237</v>
      </c>
      <c r="E169" s="5" t="s">
        <v>3238</v>
      </c>
      <c r="F169" s="5" t="s">
        <v>3239</v>
      </c>
      <c r="G169" s="5" t="s">
        <v>3033</v>
      </c>
      <c r="H169" s="5" t="s">
        <v>3002</v>
      </c>
      <c r="J169" s="5" t="s">
        <v>3366</v>
      </c>
    </row>
    <row r="170" spans="1:10">
      <c r="A170" s="5">
        <v>169</v>
      </c>
      <c r="B170" s="5" t="s">
        <v>2675</v>
      </c>
      <c r="C170" s="5" t="s">
        <v>89</v>
      </c>
      <c r="D170" s="5" t="s">
        <v>3240</v>
      </c>
      <c r="E170" s="5" t="s">
        <v>3241</v>
      </c>
      <c r="F170" s="5" t="s">
        <v>3242</v>
      </c>
      <c r="G170" s="5" t="s">
        <v>2762</v>
      </c>
      <c r="J170" s="5" t="s">
        <v>3366</v>
      </c>
    </row>
    <row r="171" spans="1:10">
      <c r="A171" s="5">
        <v>170</v>
      </c>
      <c r="B171" s="5" t="s">
        <v>2675</v>
      </c>
      <c r="C171" s="5" t="s">
        <v>89</v>
      </c>
      <c r="D171" s="5" t="s">
        <v>3243</v>
      </c>
      <c r="E171" s="5" t="s">
        <v>3244</v>
      </c>
      <c r="F171" s="5" t="s">
        <v>3245</v>
      </c>
      <c r="G171" s="5" t="s">
        <v>3096</v>
      </c>
      <c r="J171" s="5" t="s">
        <v>3366</v>
      </c>
    </row>
    <row r="172" spans="1:10">
      <c r="A172" s="5">
        <v>171</v>
      </c>
      <c r="B172" s="5" t="s">
        <v>2675</v>
      </c>
      <c r="C172" s="5" t="s">
        <v>89</v>
      </c>
      <c r="D172" s="5" t="s">
        <v>3246</v>
      </c>
      <c r="E172" s="5" t="s">
        <v>3247</v>
      </c>
      <c r="F172" s="5" t="s">
        <v>3248</v>
      </c>
      <c r="G172" s="5" t="s">
        <v>2706</v>
      </c>
      <c r="J172" s="5" t="s">
        <v>3366</v>
      </c>
    </row>
    <row r="173" spans="1:10">
      <c r="A173" s="5">
        <v>172</v>
      </c>
      <c r="B173" s="5" t="s">
        <v>2675</v>
      </c>
      <c r="C173" s="5" t="s">
        <v>89</v>
      </c>
      <c r="D173" s="5" t="s">
        <v>3249</v>
      </c>
      <c r="E173" s="5" t="s">
        <v>3250</v>
      </c>
      <c r="F173" s="5" t="s">
        <v>3251</v>
      </c>
      <c r="G173" s="5" t="s">
        <v>2698</v>
      </c>
      <c r="J173" s="5" t="s">
        <v>3366</v>
      </c>
    </row>
    <row r="174" spans="1:10">
      <c r="A174" s="5">
        <v>173</v>
      </c>
      <c r="B174" s="5" t="s">
        <v>2675</v>
      </c>
      <c r="C174" s="5" t="s">
        <v>89</v>
      </c>
      <c r="D174" s="5" t="s">
        <v>3252</v>
      </c>
      <c r="E174" s="5" t="s">
        <v>3253</v>
      </c>
      <c r="F174" s="5" t="s">
        <v>3254</v>
      </c>
      <c r="G174" s="5" t="s">
        <v>2706</v>
      </c>
      <c r="J174" s="5" t="s">
        <v>3366</v>
      </c>
    </row>
    <row r="175" spans="1:10">
      <c r="A175" s="5">
        <v>174</v>
      </c>
      <c r="B175" s="5" t="s">
        <v>2675</v>
      </c>
      <c r="C175" s="5" t="s">
        <v>89</v>
      </c>
      <c r="D175" s="5" t="s">
        <v>3255</v>
      </c>
      <c r="E175" s="5" t="s">
        <v>3256</v>
      </c>
      <c r="F175" s="5" t="s">
        <v>3257</v>
      </c>
      <c r="G175" s="5" t="s">
        <v>2899</v>
      </c>
      <c r="J175" s="5" t="s">
        <v>3366</v>
      </c>
    </row>
    <row r="176" spans="1:10">
      <c r="A176" s="5">
        <v>175</v>
      </c>
      <c r="B176" s="5" t="s">
        <v>2675</v>
      </c>
      <c r="C176" s="5" t="s">
        <v>89</v>
      </c>
      <c r="D176" s="5" t="s">
        <v>3258</v>
      </c>
      <c r="E176" s="5" t="s">
        <v>3259</v>
      </c>
      <c r="F176" s="5" t="s">
        <v>3260</v>
      </c>
      <c r="G176" s="5" t="s">
        <v>2679</v>
      </c>
      <c r="J176" s="5" t="s">
        <v>3366</v>
      </c>
    </row>
    <row r="177" spans="1:10">
      <c r="A177" s="5">
        <v>176</v>
      </c>
      <c r="B177" s="5" t="s">
        <v>2675</v>
      </c>
      <c r="C177" s="5" t="s">
        <v>89</v>
      </c>
      <c r="D177" s="5" t="s">
        <v>3261</v>
      </c>
      <c r="E177" s="5" t="s">
        <v>3262</v>
      </c>
      <c r="F177" s="5" t="s">
        <v>3263</v>
      </c>
      <c r="G177" s="5" t="s">
        <v>3088</v>
      </c>
      <c r="J177" s="5" t="s">
        <v>3366</v>
      </c>
    </row>
    <row r="178" spans="1:10">
      <c r="A178" s="5">
        <v>177</v>
      </c>
      <c r="B178" s="5" t="s">
        <v>2675</v>
      </c>
      <c r="C178" s="5" t="s">
        <v>89</v>
      </c>
      <c r="D178" s="5" t="s">
        <v>3264</v>
      </c>
      <c r="E178" s="5" t="s">
        <v>3265</v>
      </c>
      <c r="F178" s="5" t="s">
        <v>3266</v>
      </c>
      <c r="G178" s="5" t="s">
        <v>2762</v>
      </c>
      <c r="J178" s="5" t="s">
        <v>3366</v>
      </c>
    </row>
    <row r="179" spans="1:10">
      <c r="A179" s="5">
        <v>178</v>
      </c>
      <c r="B179" s="5" t="s">
        <v>2675</v>
      </c>
      <c r="C179" s="5" t="s">
        <v>89</v>
      </c>
      <c r="D179" s="5" t="s">
        <v>3267</v>
      </c>
      <c r="E179" s="5" t="s">
        <v>3268</v>
      </c>
      <c r="F179" s="5" t="s">
        <v>3269</v>
      </c>
      <c r="G179" s="5" t="s">
        <v>2679</v>
      </c>
      <c r="J179" s="5" t="s">
        <v>3366</v>
      </c>
    </row>
    <row r="180" spans="1:10">
      <c r="A180" s="5">
        <v>179</v>
      </c>
      <c r="B180" s="5" t="s">
        <v>2675</v>
      </c>
      <c r="C180" s="5" t="s">
        <v>89</v>
      </c>
      <c r="D180" s="5" t="s">
        <v>3270</v>
      </c>
      <c r="E180" s="5" t="s">
        <v>3271</v>
      </c>
      <c r="F180" s="5" t="s">
        <v>3272</v>
      </c>
      <c r="G180" s="5" t="s">
        <v>3033</v>
      </c>
      <c r="J180" s="5" t="s">
        <v>3366</v>
      </c>
    </row>
    <row r="181" spans="1:10">
      <c r="A181" s="5">
        <v>180</v>
      </c>
      <c r="B181" s="5" t="s">
        <v>2675</v>
      </c>
      <c r="C181" s="5" t="s">
        <v>89</v>
      </c>
      <c r="D181" s="5" t="s">
        <v>3273</v>
      </c>
      <c r="E181" s="5" t="s">
        <v>3274</v>
      </c>
      <c r="F181" s="5" t="s">
        <v>3275</v>
      </c>
      <c r="G181" s="5" t="s">
        <v>2706</v>
      </c>
      <c r="J181" s="5" t="s">
        <v>3366</v>
      </c>
    </row>
    <row r="182" spans="1:10">
      <c r="A182" s="5">
        <v>181</v>
      </c>
      <c r="B182" s="5" t="s">
        <v>2675</v>
      </c>
      <c r="C182" s="5" t="s">
        <v>89</v>
      </c>
      <c r="D182" s="5" t="s">
        <v>3276</v>
      </c>
      <c r="E182" s="5" t="s">
        <v>3277</v>
      </c>
      <c r="F182" s="5" t="s">
        <v>3278</v>
      </c>
      <c r="G182" s="5" t="s">
        <v>2750</v>
      </c>
      <c r="J182" s="5" t="s">
        <v>3366</v>
      </c>
    </row>
    <row r="183" spans="1:10">
      <c r="A183" s="5">
        <v>182</v>
      </c>
      <c r="B183" s="5" t="s">
        <v>2675</v>
      </c>
      <c r="C183" s="5" t="s">
        <v>89</v>
      </c>
      <c r="D183" s="5" t="s">
        <v>3279</v>
      </c>
      <c r="E183" s="5" t="s">
        <v>3280</v>
      </c>
      <c r="F183" s="5" t="s">
        <v>3281</v>
      </c>
      <c r="G183" s="5" t="s">
        <v>2731</v>
      </c>
      <c r="J183" s="5" t="s">
        <v>3366</v>
      </c>
    </row>
    <row r="184" spans="1:10">
      <c r="A184" s="5">
        <v>183</v>
      </c>
      <c r="B184" s="5" t="s">
        <v>2675</v>
      </c>
      <c r="C184" s="5" t="s">
        <v>89</v>
      </c>
      <c r="D184" s="5" t="s">
        <v>3282</v>
      </c>
      <c r="E184" s="5" t="s">
        <v>3283</v>
      </c>
      <c r="F184" s="5" t="s">
        <v>3284</v>
      </c>
      <c r="G184" s="5" t="s">
        <v>2742</v>
      </c>
      <c r="J184" s="5" t="s">
        <v>3366</v>
      </c>
    </row>
    <row r="185" spans="1:10">
      <c r="A185" s="5">
        <v>184</v>
      </c>
      <c r="B185" s="5" t="s">
        <v>2675</v>
      </c>
      <c r="C185" s="5" t="s">
        <v>89</v>
      </c>
      <c r="D185" s="5" t="s">
        <v>3285</v>
      </c>
      <c r="E185" s="5" t="s">
        <v>3286</v>
      </c>
      <c r="F185" s="5" t="s">
        <v>3287</v>
      </c>
      <c r="G185" s="5" t="s">
        <v>2861</v>
      </c>
      <c r="J185" s="5" t="s">
        <v>3366</v>
      </c>
    </row>
    <row r="186" spans="1:10">
      <c r="A186" s="5">
        <v>185</v>
      </c>
      <c r="B186" s="5" t="s">
        <v>2675</v>
      </c>
      <c r="C186" s="5" t="s">
        <v>89</v>
      </c>
      <c r="D186" s="5" t="s">
        <v>3288</v>
      </c>
      <c r="E186" s="5" t="s">
        <v>3289</v>
      </c>
      <c r="F186" s="5" t="s">
        <v>3290</v>
      </c>
      <c r="G186" s="5" t="s">
        <v>3013</v>
      </c>
      <c r="J186" s="5" t="s">
        <v>3366</v>
      </c>
    </row>
    <row r="187" spans="1:10">
      <c r="A187" s="5">
        <v>186</v>
      </c>
      <c r="B187" s="5" t="s">
        <v>2675</v>
      </c>
      <c r="C187" s="5" t="s">
        <v>89</v>
      </c>
      <c r="D187" s="5" t="s">
        <v>3291</v>
      </c>
      <c r="E187" s="5" t="s">
        <v>3292</v>
      </c>
      <c r="F187" s="5" t="s">
        <v>3293</v>
      </c>
      <c r="G187" s="5" t="s">
        <v>3214</v>
      </c>
      <c r="J187" s="5" t="s">
        <v>3366</v>
      </c>
    </row>
    <row r="188" spans="1:10">
      <c r="A188" s="5">
        <v>187</v>
      </c>
      <c r="B188" s="5" t="s">
        <v>2675</v>
      </c>
      <c r="C188" s="5" t="s">
        <v>89</v>
      </c>
      <c r="D188" s="5" t="s">
        <v>3294</v>
      </c>
      <c r="E188" s="5" t="s">
        <v>3295</v>
      </c>
      <c r="F188" s="5" t="s">
        <v>3296</v>
      </c>
      <c r="G188" s="5" t="s">
        <v>3088</v>
      </c>
      <c r="J188" s="5" t="s">
        <v>3366</v>
      </c>
    </row>
    <row r="189" spans="1:10">
      <c r="A189" s="5">
        <v>188</v>
      </c>
      <c r="B189" s="5" t="s">
        <v>2675</v>
      </c>
      <c r="C189" s="5" t="s">
        <v>89</v>
      </c>
      <c r="D189" s="5" t="s">
        <v>3297</v>
      </c>
      <c r="E189" s="5" t="s">
        <v>3298</v>
      </c>
      <c r="F189" s="5" t="s">
        <v>3299</v>
      </c>
      <c r="G189" s="5" t="s">
        <v>2731</v>
      </c>
      <c r="J189" s="5" t="s">
        <v>3366</v>
      </c>
    </row>
    <row r="190" spans="1:10">
      <c r="A190" s="5">
        <v>189</v>
      </c>
      <c r="B190" s="5" t="s">
        <v>2675</v>
      </c>
      <c r="C190" s="5" t="s">
        <v>89</v>
      </c>
      <c r="D190" s="5" t="s">
        <v>3300</v>
      </c>
      <c r="E190" s="5" t="s">
        <v>3301</v>
      </c>
      <c r="F190" s="5" t="s">
        <v>3302</v>
      </c>
      <c r="G190" s="5" t="s">
        <v>3303</v>
      </c>
      <c r="J190" s="5" t="s">
        <v>3366</v>
      </c>
    </row>
    <row r="191" spans="1:10">
      <c r="A191" s="5">
        <v>190</v>
      </c>
      <c r="B191" s="5" t="s">
        <v>2675</v>
      </c>
      <c r="C191" s="5" t="s">
        <v>89</v>
      </c>
      <c r="D191" s="5" t="s">
        <v>3304</v>
      </c>
      <c r="E191" s="5" t="s">
        <v>3305</v>
      </c>
      <c r="F191" s="5" t="s">
        <v>3306</v>
      </c>
      <c r="G191" s="5" t="s">
        <v>3033</v>
      </c>
      <c r="J191" s="5" t="s">
        <v>3366</v>
      </c>
    </row>
    <row r="192" spans="1:10">
      <c r="A192" s="5">
        <v>191</v>
      </c>
      <c r="B192" s="5" t="s">
        <v>2675</v>
      </c>
      <c r="C192" s="5" t="s">
        <v>89</v>
      </c>
      <c r="D192" s="5" t="s">
        <v>3307</v>
      </c>
      <c r="E192" s="5" t="s">
        <v>3305</v>
      </c>
      <c r="F192" s="5" t="s">
        <v>3306</v>
      </c>
      <c r="G192" s="5" t="s">
        <v>2694</v>
      </c>
      <c r="J192" s="5" t="s">
        <v>3366</v>
      </c>
    </row>
    <row r="193" spans="1:10">
      <c r="A193" s="5">
        <v>192</v>
      </c>
      <c r="B193" s="5" t="s">
        <v>2675</v>
      </c>
      <c r="C193" s="5" t="s">
        <v>89</v>
      </c>
      <c r="D193" s="5" t="s">
        <v>3308</v>
      </c>
      <c r="E193" s="5" t="s">
        <v>3309</v>
      </c>
      <c r="F193" s="5" t="s">
        <v>3310</v>
      </c>
      <c r="G193" s="5" t="s">
        <v>2694</v>
      </c>
      <c r="J193" s="5" t="s">
        <v>3366</v>
      </c>
    </row>
    <row r="194" spans="1:10">
      <c r="A194" s="5">
        <v>193</v>
      </c>
      <c r="B194" s="5" t="s">
        <v>2675</v>
      </c>
      <c r="C194" s="5" t="s">
        <v>89</v>
      </c>
      <c r="D194" s="5" t="s">
        <v>3311</v>
      </c>
      <c r="E194" s="5" t="s">
        <v>3312</v>
      </c>
      <c r="F194" s="5" t="s">
        <v>2840</v>
      </c>
      <c r="G194" s="5" t="s">
        <v>3313</v>
      </c>
      <c r="J194" s="5" t="s">
        <v>3366</v>
      </c>
    </row>
    <row r="195" spans="1:10">
      <c r="A195" s="5">
        <v>194</v>
      </c>
      <c r="B195" s="5" t="s">
        <v>2675</v>
      </c>
      <c r="C195" s="5" t="s">
        <v>89</v>
      </c>
      <c r="D195" s="5" t="s">
        <v>3314</v>
      </c>
      <c r="E195" s="5" t="s">
        <v>3315</v>
      </c>
      <c r="F195" s="5" t="s">
        <v>3316</v>
      </c>
      <c r="G195" s="5" t="s">
        <v>2731</v>
      </c>
      <c r="J195" s="5" t="s">
        <v>3366</v>
      </c>
    </row>
    <row r="196" spans="1:10">
      <c r="A196" s="5">
        <v>195</v>
      </c>
      <c r="B196" s="5" t="s">
        <v>2675</v>
      </c>
      <c r="C196" s="5" t="s">
        <v>89</v>
      </c>
      <c r="D196" s="5" t="s">
        <v>3317</v>
      </c>
      <c r="E196" s="5" t="s">
        <v>3318</v>
      </c>
      <c r="F196" s="5" t="s">
        <v>3319</v>
      </c>
      <c r="G196" s="5" t="s">
        <v>3320</v>
      </c>
      <c r="J196" s="5" t="s">
        <v>3366</v>
      </c>
    </row>
    <row r="197" spans="1:10">
      <c r="A197" s="5">
        <v>196</v>
      </c>
      <c r="B197" s="5" t="s">
        <v>2675</v>
      </c>
      <c r="C197" s="5" t="s">
        <v>89</v>
      </c>
      <c r="D197" s="5" t="s">
        <v>3321</v>
      </c>
      <c r="E197" s="5" t="s">
        <v>3322</v>
      </c>
      <c r="F197" s="5" t="s">
        <v>3323</v>
      </c>
      <c r="G197" s="5" t="s">
        <v>2754</v>
      </c>
      <c r="J197" s="5" t="s">
        <v>3366</v>
      </c>
    </row>
    <row r="198" spans="1:10">
      <c r="A198" s="5">
        <v>197</v>
      </c>
      <c r="B198" s="5" t="s">
        <v>2675</v>
      </c>
      <c r="C198" s="5" t="s">
        <v>89</v>
      </c>
      <c r="D198" s="5" t="s">
        <v>3324</v>
      </c>
      <c r="E198" s="5" t="s">
        <v>3325</v>
      </c>
      <c r="F198" s="5" t="s">
        <v>3326</v>
      </c>
      <c r="G198" s="5" t="s">
        <v>2679</v>
      </c>
      <c r="J198" s="5" t="s">
        <v>3366</v>
      </c>
    </row>
    <row r="199" spans="1:10">
      <c r="A199" s="5">
        <v>198</v>
      </c>
      <c r="B199" s="5" t="s">
        <v>2675</v>
      </c>
      <c r="C199" s="5" t="s">
        <v>89</v>
      </c>
      <c r="D199" s="5" t="s">
        <v>3327</v>
      </c>
      <c r="E199" s="5" t="s">
        <v>3328</v>
      </c>
      <c r="F199" s="5" t="s">
        <v>3329</v>
      </c>
      <c r="G199" s="5" t="s">
        <v>2679</v>
      </c>
      <c r="J199" s="5" t="s">
        <v>3366</v>
      </c>
    </row>
    <row r="200" spans="1:10">
      <c r="A200" s="5">
        <v>199</v>
      </c>
      <c r="B200" s="5" t="s">
        <v>2675</v>
      </c>
      <c r="C200" s="5" t="s">
        <v>89</v>
      </c>
      <c r="D200" s="5" t="s">
        <v>3330</v>
      </c>
      <c r="E200" s="5" t="s">
        <v>3331</v>
      </c>
      <c r="F200" s="5" t="s">
        <v>3332</v>
      </c>
      <c r="G200" s="5" t="s">
        <v>2762</v>
      </c>
      <c r="J200" s="5" t="s">
        <v>3366</v>
      </c>
    </row>
    <row r="201" spans="1:10">
      <c r="A201" s="5">
        <v>200</v>
      </c>
      <c r="B201" s="5" t="s">
        <v>2675</v>
      </c>
      <c r="C201" s="5" t="s">
        <v>89</v>
      </c>
      <c r="D201" s="5" t="s">
        <v>3333</v>
      </c>
      <c r="E201" s="5" t="s">
        <v>3334</v>
      </c>
      <c r="F201" s="5" t="s">
        <v>3335</v>
      </c>
      <c r="G201" s="5" t="s">
        <v>3336</v>
      </c>
      <c r="J201" s="5" t="s">
        <v>3366</v>
      </c>
    </row>
    <row r="202" spans="1:10">
      <c r="A202" s="5">
        <v>201</v>
      </c>
      <c r="B202" s="5" t="s">
        <v>2675</v>
      </c>
      <c r="C202" s="5" t="s">
        <v>89</v>
      </c>
      <c r="D202" s="5" t="s">
        <v>3337</v>
      </c>
      <c r="E202" s="5" t="s">
        <v>3338</v>
      </c>
      <c r="F202" s="5" t="s">
        <v>3339</v>
      </c>
      <c r="G202" s="5" t="s">
        <v>2738</v>
      </c>
      <c r="J202" s="5" t="s">
        <v>3366</v>
      </c>
    </row>
    <row r="203" spans="1:10">
      <c r="A203" s="5">
        <v>202</v>
      </c>
      <c r="B203" s="5" t="s">
        <v>2675</v>
      </c>
      <c r="C203" s="5" t="s">
        <v>89</v>
      </c>
      <c r="D203" s="5" t="s">
        <v>3340</v>
      </c>
      <c r="E203" s="5" t="s">
        <v>3341</v>
      </c>
      <c r="F203" s="5" t="s">
        <v>3342</v>
      </c>
      <c r="G203" s="5" t="s">
        <v>2679</v>
      </c>
      <c r="J203" s="5" t="s">
        <v>3366</v>
      </c>
    </row>
    <row r="204" spans="1:10">
      <c r="A204" s="5">
        <v>203</v>
      </c>
      <c r="B204" s="5" t="s">
        <v>2675</v>
      </c>
      <c r="C204" s="5" t="s">
        <v>89</v>
      </c>
      <c r="D204" s="5" t="s">
        <v>3343</v>
      </c>
      <c r="E204" s="5" t="s">
        <v>3344</v>
      </c>
      <c r="F204" s="5" t="s">
        <v>3345</v>
      </c>
      <c r="G204" s="5" t="s">
        <v>3346</v>
      </c>
      <c r="J204" s="5" t="s">
        <v>3366</v>
      </c>
    </row>
    <row r="205" spans="1:10">
      <c r="A205" s="5">
        <v>204</v>
      </c>
      <c r="B205" s="5" t="s">
        <v>2675</v>
      </c>
      <c r="C205" s="5" t="s">
        <v>89</v>
      </c>
      <c r="D205" s="5" t="s">
        <v>3347</v>
      </c>
      <c r="E205" s="5" t="s">
        <v>3348</v>
      </c>
      <c r="F205" s="5" t="s">
        <v>3349</v>
      </c>
      <c r="G205" s="5" t="s">
        <v>3350</v>
      </c>
      <c r="J205" s="5" t="s">
        <v>3366</v>
      </c>
    </row>
    <row r="206" spans="1:10">
      <c r="A206" s="5">
        <v>205</v>
      </c>
      <c r="B206" s="5" t="s">
        <v>2675</v>
      </c>
      <c r="C206" s="5" t="s">
        <v>89</v>
      </c>
      <c r="D206" s="5" t="s">
        <v>3351</v>
      </c>
      <c r="E206" s="5" t="s">
        <v>3352</v>
      </c>
      <c r="F206" s="5" t="s">
        <v>3353</v>
      </c>
      <c r="G206" s="5" t="s">
        <v>2879</v>
      </c>
      <c r="H206" s="5" t="s">
        <v>3354</v>
      </c>
      <c r="J206" s="5" t="s">
        <v>3366</v>
      </c>
    </row>
    <row r="207" spans="1:10">
      <c r="A207" s="5">
        <v>206</v>
      </c>
      <c r="B207" s="5" t="s">
        <v>2675</v>
      </c>
      <c r="C207" s="5" t="s">
        <v>89</v>
      </c>
      <c r="D207" s="5" t="s">
        <v>3355</v>
      </c>
      <c r="E207" s="5" t="s">
        <v>3356</v>
      </c>
      <c r="F207" s="5" t="s">
        <v>3357</v>
      </c>
      <c r="G207" s="5" t="s">
        <v>3358</v>
      </c>
      <c r="J207" s="5" t="s">
        <v>3366</v>
      </c>
    </row>
    <row r="208" spans="1:10">
      <c r="A208" s="5">
        <v>207</v>
      </c>
      <c r="B208" s="5" t="s">
        <v>2675</v>
      </c>
      <c r="C208" s="5" t="s">
        <v>89</v>
      </c>
      <c r="D208" s="5" t="s">
        <v>3359</v>
      </c>
      <c r="E208" s="5" t="s">
        <v>3360</v>
      </c>
      <c r="F208" s="5" t="s">
        <v>3335</v>
      </c>
      <c r="G208" s="5" t="s">
        <v>3361</v>
      </c>
      <c r="J208" s="5" t="s">
        <v>3366</v>
      </c>
    </row>
    <row r="209" spans="1:10">
      <c r="A209" s="5">
        <v>208</v>
      </c>
      <c r="B209" s="5" t="s">
        <v>2675</v>
      </c>
      <c r="C209" s="5" t="s">
        <v>89</v>
      </c>
      <c r="D209" s="5" t="s">
        <v>3362</v>
      </c>
      <c r="E209" s="5" t="s">
        <v>3363</v>
      </c>
      <c r="F209" s="5" t="s">
        <v>3364</v>
      </c>
      <c r="G209" s="5" t="s">
        <v>3365</v>
      </c>
      <c r="J209" s="5" t="s">
        <v>3366</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71"/>
  </cols>
  <sheetData>
    <row r="1" spans="1:4">
      <c r="A1" s="1071" t="s">
        <v>2651</v>
      </c>
      <c r="B1" t="s">
        <v>491</v>
      </c>
      <c r="C1" t="s">
        <v>492</v>
      </c>
      <c r="D1" t="s">
        <v>2650</v>
      </c>
    </row>
    <row r="2" spans="1:4">
      <c r="A2" s="1071">
        <v>1</v>
      </c>
      <c r="B2" t="s">
        <v>772</v>
      </c>
      <c r="C2" t="s">
        <v>772</v>
      </c>
      <c r="D2" t="s">
        <v>773</v>
      </c>
    </row>
    <row r="3" spans="1:4">
      <c r="A3" s="1071">
        <v>2</v>
      </c>
      <c r="B3" t="s">
        <v>772</v>
      </c>
      <c r="C3" t="s">
        <v>774</v>
      </c>
      <c r="D3" t="s">
        <v>775</v>
      </c>
    </row>
    <row r="4" spans="1:4">
      <c r="A4" s="1071">
        <v>3</v>
      </c>
      <c r="B4" t="s">
        <v>772</v>
      </c>
      <c r="C4" t="s">
        <v>776</v>
      </c>
      <c r="D4" t="s">
        <v>777</v>
      </c>
    </row>
    <row r="5" spans="1:4">
      <c r="A5" s="1071">
        <v>4</v>
      </c>
      <c r="B5" t="s">
        <v>772</v>
      </c>
      <c r="C5" t="s">
        <v>778</v>
      </c>
      <c r="D5" t="s">
        <v>779</v>
      </c>
    </row>
    <row r="6" spans="1:4">
      <c r="A6" s="1071">
        <v>5</v>
      </c>
      <c r="B6" t="s">
        <v>772</v>
      </c>
      <c r="C6" t="s">
        <v>780</v>
      </c>
      <c r="D6" t="s">
        <v>781</v>
      </c>
    </row>
    <row r="7" spans="1:4">
      <c r="A7" s="1071">
        <v>6</v>
      </c>
      <c r="B7" t="s">
        <v>772</v>
      </c>
      <c r="C7" t="s">
        <v>782</v>
      </c>
      <c r="D7" t="s">
        <v>783</v>
      </c>
    </row>
    <row r="8" spans="1:4">
      <c r="A8" s="1071">
        <v>7</v>
      </c>
      <c r="B8" t="s">
        <v>772</v>
      </c>
      <c r="C8" t="s">
        <v>784</v>
      </c>
      <c r="D8" t="s">
        <v>785</v>
      </c>
    </row>
    <row r="9" spans="1:4">
      <c r="A9" s="1071">
        <v>8</v>
      </c>
      <c r="B9" t="s">
        <v>772</v>
      </c>
      <c r="C9" t="s">
        <v>786</v>
      </c>
      <c r="D9" t="s">
        <v>787</v>
      </c>
    </row>
    <row r="10" spans="1:4">
      <c r="A10" s="1071">
        <v>9</v>
      </c>
      <c r="B10" t="s">
        <v>772</v>
      </c>
      <c r="C10" t="s">
        <v>788</v>
      </c>
      <c r="D10" t="s">
        <v>789</v>
      </c>
    </row>
    <row r="11" spans="1:4">
      <c r="A11" s="1071">
        <v>10</v>
      </c>
      <c r="B11" t="s">
        <v>772</v>
      </c>
      <c r="C11" t="s">
        <v>790</v>
      </c>
      <c r="D11" t="s">
        <v>791</v>
      </c>
    </row>
    <row r="12" spans="1:4">
      <c r="A12" s="1071">
        <v>11</v>
      </c>
      <c r="B12" t="s">
        <v>772</v>
      </c>
      <c r="C12" t="s">
        <v>792</v>
      </c>
      <c r="D12" t="s">
        <v>793</v>
      </c>
    </row>
    <row r="13" spans="1:4">
      <c r="A13" s="1071">
        <v>12</v>
      </c>
      <c r="B13" t="s">
        <v>772</v>
      </c>
      <c r="C13" t="s">
        <v>794</v>
      </c>
      <c r="D13" t="s">
        <v>795</v>
      </c>
    </row>
    <row r="14" spans="1:4">
      <c r="A14" s="1071">
        <v>13</v>
      </c>
      <c r="B14" t="s">
        <v>772</v>
      </c>
      <c r="C14" t="s">
        <v>796</v>
      </c>
      <c r="D14" t="s">
        <v>797</v>
      </c>
    </row>
    <row r="15" spans="1:4">
      <c r="A15" s="1071">
        <v>14</v>
      </c>
      <c r="B15" t="s">
        <v>772</v>
      </c>
      <c r="C15" t="s">
        <v>798</v>
      </c>
      <c r="D15" t="s">
        <v>799</v>
      </c>
    </row>
    <row r="16" spans="1:4">
      <c r="A16" s="1071">
        <v>15</v>
      </c>
      <c r="B16" t="s">
        <v>772</v>
      </c>
      <c r="C16" t="s">
        <v>800</v>
      </c>
      <c r="D16" t="s">
        <v>801</v>
      </c>
    </row>
    <row r="17" spans="1:4">
      <c r="A17" s="1071">
        <v>16</v>
      </c>
      <c r="B17" t="s">
        <v>772</v>
      </c>
      <c r="C17" t="s">
        <v>802</v>
      </c>
      <c r="D17" t="s">
        <v>803</v>
      </c>
    </row>
    <row r="18" spans="1:4">
      <c r="A18" s="1071">
        <v>17</v>
      </c>
      <c r="B18" t="s">
        <v>772</v>
      </c>
      <c r="C18" t="s">
        <v>804</v>
      </c>
      <c r="D18" t="s">
        <v>805</v>
      </c>
    </row>
    <row r="19" spans="1:4">
      <c r="A19" s="1071">
        <v>18</v>
      </c>
      <c r="B19" t="s">
        <v>772</v>
      </c>
      <c r="C19" t="s">
        <v>806</v>
      </c>
      <c r="D19" t="s">
        <v>807</v>
      </c>
    </row>
    <row r="20" spans="1:4">
      <c r="A20" s="1071">
        <v>19</v>
      </c>
      <c r="B20" t="s">
        <v>772</v>
      </c>
      <c r="C20" t="s">
        <v>808</v>
      </c>
      <c r="D20" t="s">
        <v>809</v>
      </c>
    </row>
    <row r="21" spans="1:4">
      <c r="A21" s="1071">
        <v>20</v>
      </c>
      <c r="B21" t="s">
        <v>772</v>
      </c>
      <c r="C21" t="s">
        <v>810</v>
      </c>
      <c r="D21" t="s">
        <v>811</v>
      </c>
    </row>
    <row r="22" spans="1:4">
      <c r="A22" s="1071">
        <v>21</v>
      </c>
      <c r="B22" t="s">
        <v>772</v>
      </c>
      <c r="C22" t="s">
        <v>812</v>
      </c>
      <c r="D22" t="s">
        <v>813</v>
      </c>
    </row>
    <row r="23" spans="1:4">
      <c r="A23" s="1071">
        <v>22</v>
      </c>
      <c r="B23" t="s">
        <v>772</v>
      </c>
      <c r="C23" t="s">
        <v>814</v>
      </c>
      <c r="D23" t="s">
        <v>815</v>
      </c>
    </row>
    <row r="24" spans="1:4">
      <c r="A24" s="1071">
        <v>23</v>
      </c>
      <c r="B24" t="s">
        <v>772</v>
      </c>
      <c r="C24" t="s">
        <v>816</v>
      </c>
      <c r="D24" t="s">
        <v>817</v>
      </c>
    </row>
    <row r="25" spans="1:4">
      <c r="A25" s="1071">
        <v>24</v>
      </c>
      <c r="B25" t="s">
        <v>818</v>
      </c>
      <c r="C25" t="s">
        <v>820</v>
      </c>
      <c r="D25" t="s">
        <v>821</v>
      </c>
    </row>
    <row r="26" spans="1:4">
      <c r="A26" s="1071">
        <v>25</v>
      </c>
      <c r="B26" t="s">
        <v>818</v>
      </c>
      <c r="C26" t="s">
        <v>818</v>
      </c>
      <c r="D26" t="s">
        <v>819</v>
      </c>
    </row>
    <row r="27" spans="1:4">
      <c r="A27" s="1071">
        <v>26</v>
      </c>
      <c r="B27" t="s">
        <v>818</v>
      </c>
      <c r="C27" t="s">
        <v>822</v>
      </c>
      <c r="D27" t="s">
        <v>823</v>
      </c>
    </row>
    <row r="28" spans="1:4">
      <c r="A28" s="1071">
        <v>27</v>
      </c>
      <c r="B28" t="s">
        <v>818</v>
      </c>
      <c r="C28" t="s">
        <v>824</v>
      </c>
      <c r="D28" t="s">
        <v>825</v>
      </c>
    </row>
    <row r="29" spans="1:4">
      <c r="A29" s="1071">
        <v>28</v>
      </c>
      <c r="B29" t="s">
        <v>818</v>
      </c>
      <c r="C29" t="s">
        <v>826</v>
      </c>
      <c r="D29" t="s">
        <v>827</v>
      </c>
    </row>
    <row r="30" spans="1:4">
      <c r="A30" s="1071">
        <v>29</v>
      </c>
      <c r="B30" t="s">
        <v>818</v>
      </c>
      <c r="C30" t="s">
        <v>828</v>
      </c>
      <c r="D30" t="s">
        <v>829</v>
      </c>
    </row>
    <row r="31" spans="1:4">
      <c r="A31" s="1071">
        <v>30</v>
      </c>
      <c r="B31" t="s">
        <v>818</v>
      </c>
      <c r="C31" t="s">
        <v>830</v>
      </c>
      <c r="D31" t="s">
        <v>831</v>
      </c>
    </row>
    <row r="32" spans="1:4">
      <c r="A32" s="1071">
        <v>31</v>
      </c>
      <c r="B32" t="s">
        <v>818</v>
      </c>
      <c r="C32" t="s">
        <v>832</v>
      </c>
      <c r="D32" t="s">
        <v>833</v>
      </c>
    </row>
    <row r="33" spans="1:4">
      <c r="A33" s="1071">
        <v>32</v>
      </c>
      <c r="B33" t="s">
        <v>818</v>
      </c>
      <c r="C33" t="s">
        <v>834</v>
      </c>
      <c r="D33" t="s">
        <v>835</v>
      </c>
    </row>
    <row r="34" spans="1:4">
      <c r="A34" s="1071">
        <v>33</v>
      </c>
      <c r="B34" t="s">
        <v>818</v>
      </c>
      <c r="C34" t="s">
        <v>836</v>
      </c>
      <c r="D34" t="s">
        <v>837</v>
      </c>
    </row>
    <row r="35" spans="1:4">
      <c r="A35" s="1071">
        <v>34</v>
      </c>
      <c r="B35" t="s">
        <v>818</v>
      </c>
      <c r="C35" t="s">
        <v>838</v>
      </c>
      <c r="D35" t="s">
        <v>839</v>
      </c>
    </row>
    <row r="36" spans="1:4">
      <c r="A36" s="1071">
        <v>35</v>
      </c>
      <c r="B36" t="s">
        <v>818</v>
      </c>
      <c r="C36" t="s">
        <v>840</v>
      </c>
      <c r="D36" t="s">
        <v>841</v>
      </c>
    </row>
    <row r="37" spans="1:4">
      <c r="A37" s="1071">
        <v>36</v>
      </c>
      <c r="B37" t="s">
        <v>818</v>
      </c>
      <c r="C37" t="s">
        <v>842</v>
      </c>
      <c r="D37" t="s">
        <v>843</v>
      </c>
    </row>
    <row r="38" spans="1:4">
      <c r="A38" s="1071">
        <v>37</v>
      </c>
      <c r="B38" t="s">
        <v>818</v>
      </c>
      <c r="C38" t="s">
        <v>844</v>
      </c>
      <c r="D38" t="s">
        <v>845</v>
      </c>
    </row>
    <row r="39" spans="1:4">
      <c r="A39" s="1071">
        <v>38</v>
      </c>
      <c r="B39" t="s">
        <v>818</v>
      </c>
      <c r="C39" t="s">
        <v>846</v>
      </c>
      <c r="D39" t="s">
        <v>847</v>
      </c>
    </row>
    <row r="40" spans="1:4">
      <c r="A40" s="1071">
        <v>39</v>
      </c>
      <c r="B40" t="s">
        <v>818</v>
      </c>
      <c r="C40" t="s">
        <v>848</v>
      </c>
      <c r="D40" t="s">
        <v>849</v>
      </c>
    </row>
    <row r="41" spans="1:4">
      <c r="A41" s="1071">
        <v>40</v>
      </c>
      <c r="B41" t="s">
        <v>818</v>
      </c>
      <c r="C41" t="s">
        <v>850</v>
      </c>
      <c r="D41" t="s">
        <v>851</v>
      </c>
    </row>
    <row r="42" spans="1:4">
      <c r="A42" s="1071">
        <v>41</v>
      </c>
      <c r="B42" t="s">
        <v>818</v>
      </c>
      <c r="C42" t="s">
        <v>852</v>
      </c>
      <c r="D42" t="s">
        <v>853</v>
      </c>
    </row>
    <row r="43" spans="1:4">
      <c r="A43" s="1071">
        <v>42</v>
      </c>
      <c r="B43" t="s">
        <v>818</v>
      </c>
      <c r="C43" t="s">
        <v>854</v>
      </c>
      <c r="D43" t="s">
        <v>855</v>
      </c>
    </row>
    <row r="44" spans="1:4">
      <c r="A44" s="1071">
        <v>43</v>
      </c>
      <c r="B44" t="s">
        <v>818</v>
      </c>
      <c r="C44" t="s">
        <v>856</v>
      </c>
      <c r="D44" t="s">
        <v>857</v>
      </c>
    </row>
    <row r="45" spans="1:4">
      <c r="A45" s="1071">
        <v>44</v>
      </c>
      <c r="B45" t="s">
        <v>818</v>
      </c>
      <c r="C45" t="s">
        <v>858</v>
      </c>
      <c r="D45" t="s">
        <v>859</v>
      </c>
    </row>
    <row r="46" spans="1:4">
      <c r="A46" s="1071">
        <v>45</v>
      </c>
      <c r="B46" t="s">
        <v>818</v>
      </c>
      <c r="C46" t="s">
        <v>860</v>
      </c>
      <c r="D46" t="s">
        <v>861</v>
      </c>
    </row>
    <row r="47" spans="1:4">
      <c r="A47" s="1071">
        <v>46</v>
      </c>
      <c r="B47" t="s">
        <v>818</v>
      </c>
      <c r="C47" t="s">
        <v>862</v>
      </c>
      <c r="D47" t="s">
        <v>863</v>
      </c>
    </row>
    <row r="48" spans="1:4">
      <c r="A48" s="1071">
        <v>47</v>
      </c>
      <c r="B48" t="s">
        <v>818</v>
      </c>
      <c r="C48" t="s">
        <v>864</v>
      </c>
      <c r="D48" t="s">
        <v>865</v>
      </c>
    </row>
    <row r="49" spans="1:4">
      <c r="A49" s="1071">
        <v>48</v>
      </c>
      <c r="B49" t="s">
        <v>818</v>
      </c>
      <c r="C49" t="s">
        <v>866</v>
      </c>
      <c r="D49" t="s">
        <v>867</v>
      </c>
    </row>
    <row r="50" spans="1:4">
      <c r="A50" s="1071">
        <v>49</v>
      </c>
      <c r="B50" t="s">
        <v>818</v>
      </c>
      <c r="C50" t="s">
        <v>868</v>
      </c>
      <c r="D50" t="s">
        <v>869</v>
      </c>
    </row>
    <row r="51" spans="1:4">
      <c r="A51" s="1071">
        <v>50</v>
      </c>
      <c r="B51" t="s">
        <v>818</v>
      </c>
      <c r="C51" t="s">
        <v>870</v>
      </c>
      <c r="D51" t="s">
        <v>871</v>
      </c>
    </row>
    <row r="52" spans="1:4">
      <c r="A52" s="1071">
        <v>51</v>
      </c>
      <c r="B52" t="s">
        <v>818</v>
      </c>
      <c r="C52" t="s">
        <v>872</v>
      </c>
      <c r="D52" t="s">
        <v>873</v>
      </c>
    </row>
    <row r="53" spans="1:4">
      <c r="A53" s="1071">
        <v>52</v>
      </c>
      <c r="B53" t="s">
        <v>818</v>
      </c>
      <c r="C53" t="s">
        <v>874</v>
      </c>
      <c r="D53" t="s">
        <v>875</v>
      </c>
    </row>
    <row r="54" spans="1:4">
      <c r="A54" s="1071">
        <v>53</v>
      </c>
      <c r="B54" t="s">
        <v>876</v>
      </c>
      <c r="C54" t="s">
        <v>876</v>
      </c>
      <c r="D54" t="s">
        <v>877</v>
      </c>
    </row>
    <row r="55" spans="1:4">
      <c r="A55" s="1071">
        <v>54</v>
      </c>
      <c r="B55" t="s">
        <v>876</v>
      </c>
      <c r="C55" t="s">
        <v>878</v>
      </c>
      <c r="D55" t="s">
        <v>879</v>
      </c>
    </row>
    <row r="56" spans="1:4">
      <c r="A56" s="1071">
        <v>55</v>
      </c>
      <c r="B56" t="s">
        <v>876</v>
      </c>
      <c r="C56" t="s">
        <v>880</v>
      </c>
      <c r="D56" t="s">
        <v>881</v>
      </c>
    </row>
    <row r="57" spans="1:4">
      <c r="A57" s="1071">
        <v>56</v>
      </c>
      <c r="B57" t="s">
        <v>876</v>
      </c>
      <c r="C57" t="s">
        <v>882</v>
      </c>
      <c r="D57" t="s">
        <v>883</v>
      </c>
    </row>
    <row r="58" spans="1:4">
      <c r="A58" s="1071">
        <v>57</v>
      </c>
      <c r="B58" t="s">
        <v>876</v>
      </c>
      <c r="C58" t="s">
        <v>884</v>
      </c>
      <c r="D58" t="s">
        <v>885</v>
      </c>
    </row>
    <row r="59" spans="1:4">
      <c r="A59" s="1071">
        <v>58</v>
      </c>
      <c r="B59" t="s">
        <v>876</v>
      </c>
      <c r="C59" t="s">
        <v>886</v>
      </c>
      <c r="D59" t="s">
        <v>887</v>
      </c>
    </row>
    <row r="60" spans="1:4">
      <c r="A60" s="1071">
        <v>59</v>
      </c>
      <c r="B60" t="s">
        <v>876</v>
      </c>
      <c r="C60" t="s">
        <v>888</v>
      </c>
      <c r="D60" t="s">
        <v>889</v>
      </c>
    </row>
    <row r="61" spans="1:4">
      <c r="A61" s="1071">
        <v>60</v>
      </c>
      <c r="B61" t="s">
        <v>876</v>
      </c>
      <c r="C61" t="s">
        <v>890</v>
      </c>
      <c r="D61" t="s">
        <v>891</v>
      </c>
    </row>
    <row r="62" spans="1:4">
      <c r="A62" s="1071">
        <v>61</v>
      </c>
      <c r="B62" t="s">
        <v>876</v>
      </c>
      <c r="C62" t="s">
        <v>892</v>
      </c>
      <c r="D62" t="s">
        <v>893</v>
      </c>
    </row>
    <row r="63" spans="1:4">
      <c r="A63" s="1071">
        <v>62</v>
      </c>
      <c r="B63" t="s">
        <v>876</v>
      </c>
      <c r="C63" t="s">
        <v>894</v>
      </c>
      <c r="D63" t="s">
        <v>895</v>
      </c>
    </row>
    <row r="64" spans="1:4">
      <c r="A64" s="1071">
        <v>63</v>
      </c>
      <c r="B64" t="s">
        <v>876</v>
      </c>
      <c r="C64" t="s">
        <v>896</v>
      </c>
      <c r="D64" t="s">
        <v>897</v>
      </c>
    </row>
    <row r="65" spans="1:4">
      <c r="A65" s="1071">
        <v>64</v>
      </c>
      <c r="B65" t="s">
        <v>876</v>
      </c>
      <c r="C65" t="s">
        <v>898</v>
      </c>
      <c r="D65" t="s">
        <v>899</v>
      </c>
    </row>
    <row r="66" spans="1:4">
      <c r="A66" s="1071">
        <v>65</v>
      </c>
      <c r="B66" t="s">
        <v>876</v>
      </c>
      <c r="C66" t="s">
        <v>900</v>
      </c>
      <c r="D66" t="s">
        <v>901</v>
      </c>
    </row>
    <row r="67" spans="1:4">
      <c r="A67" s="1071">
        <v>66</v>
      </c>
      <c r="B67" t="s">
        <v>876</v>
      </c>
      <c r="C67" t="s">
        <v>902</v>
      </c>
      <c r="D67" t="s">
        <v>903</v>
      </c>
    </row>
    <row r="68" spans="1:4">
      <c r="A68" s="1071">
        <v>67</v>
      </c>
      <c r="B68" t="s">
        <v>876</v>
      </c>
      <c r="C68" t="s">
        <v>904</v>
      </c>
      <c r="D68" t="s">
        <v>905</v>
      </c>
    </row>
    <row r="69" spans="1:4">
      <c r="A69" s="1071">
        <v>68</v>
      </c>
      <c r="B69" t="s">
        <v>876</v>
      </c>
      <c r="C69" t="s">
        <v>906</v>
      </c>
      <c r="D69" t="s">
        <v>907</v>
      </c>
    </row>
    <row r="70" spans="1:4">
      <c r="A70" s="1071">
        <v>69</v>
      </c>
      <c r="B70" t="s">
        <v>876</v>
      </c>
      <c r="C70" t="s">
        <v>908</v>
      </c>
      <c r="D70" t="s">
        <v>909</v>
      </c>
    </row>
    <row r="71" spans="1:4">
      <c r="A71" s="1071">
        <v>70</v>
      </c>
      <c r="B71" t="s">
        <v>876</v>
      </c>
      <c r="C71" t="s">
        <v>910</v>
      </c>
      <c r="D71" t="s">
        <v>911</v>
      </c>
    </row>
    <row r="72" spans="1:4">
      <c r="A72" s="1071">
        <v>71</v>
      </c>
      <c r="B72" t="s">
        <v>876</v>
      </c>
      <c r="C72" t="s">
        <v>912</v>
      </c>
      <c r="D72" t="s">
        <v>913</v>
      </c>
    </row>
    <row r="73" spans="1:4">
      <c r="A73" s="1071">
        <v>72</v>
      </c>
      <c r="B73" t="s">
        <v>876</v>
      </c>
      <c r="C73" t="s">
        <v>914</v>
      </c>
      <c r="D73" t="s">
        <v>915</v>
      </c>
    </row>
    <row r="74" spans="1:4">
      <c r="A74" s="1071">
        <v>73</v>
      </c>
      <c r="B74" t="s">
        <v>876</v>
      </c>
      <c r="C74" t="s">
        <v>916</v>
      </c>
      <c r="D74" t="s">
        <v>917</v>
      </c>
    </row>
    <row r="75" spans="1:4">
      <c r="A75" s="1071">
        <v>74</v>
      </c>
      <c r="B75" t="s">
        <v>876</v>
      </c>
      <c r="C75" t="s">
        <v>918</v>
      </c>
      <c r="D75" t="s">
        <v>919</v>
      </c>
    </row>
    <row r="76" spans="1:4">
      <c r="A76" s="1071">
        <v>75</v>
      </c>
      <c r="B76" t="s">
        <v>920</v>
      </c>
      <c r="C76" t="s">
        <v>922</v>
      </c>
      <c r="D76" t="s">
        <v>923</v>
      </c>
    </row>
    <row r="77" spans="1:4">
      <c r="A77" s="1071">
        <v>76</v>
      </c>
      <c r="B77" t="s">
        <v>920</v>
      </c>
      <c r="C77" t="s">
        <v>924</v>
      </c>
      <c r="D77" t="s">
        <v>925</v>
      </c>
    </row>
    <row r="78" spans="1:4">
      <c r="A78" s="1071">
        <v>77</v>
      </c>
      <c r="B78" t="s">
        <v>920</v>
      </c>
      <c r="C78" t="s">
        <v>926</v>
      </c>
      <c r="D78" t="s">
        <v>927</v>
      </c>
    </row>
    <row r="79" spans="1:4">
      <c r="A79" s="1071">
        <v>78</v>
      </c>
      <c r="B79" t="s">
        <v>920</v>
      </c>
      <c r="C79" t="s">
        <v>920</v>
      </c>
      <c r="D79" t="s">
        <v>921</v>
      </c>
    </row>
    <row r="80" spans="1:4">
      <c r="A80" s="1071">
        <v>79</v>
      </c>
      <c r="B80" t="s">
        <v>920</v>
      </c>
      <c r="C80" t="s">
        <v>928</v>
      </c>
      <c r="D80" t="s">
        <v>929</v>
      </c>
    </row>
    <row r="81" spans="1:4">
      <c r="A81" s="1071">
        <v>80</v>
      </c>
      <c r="B81" t="s">
        <v>920</v>
      </c>
      <c r="C81" t="s">
        <v>930</v>
      </c>
      <c r="D81" t="s">
        <v>931</v>
      </c>
    </row>
    <row r="82" spans="1:4">
      <c r="A82" s="1071">
        <v>81</v>
      </c>
      <c r="B82" t="s">
        <v>920</v>
      </c>
      <c r="C82" t="s">
        <v>932</v>
      </c>
      <c r="D82" t="s">
        <v>933</v>
      </c>
    </row>
    <row r="83" spans="1:4">
      <c r="A83" s="1071">
        <v>82</v>
      </c>
      <c r="B83" t="s">
        <v>920</v>
      </c>
      <c r="C83" t="s">
        <v>934</v>
      </c>
      <c r="D83" t="s">
        <v>935</v>
      </c>
    </row>
    <row r="84" spans="1:4">
      <c r="A84" s="1071">
        <v>83</v>
      </c>
      <c r="B84" t="s">
        <v>920</v>
      </c>
      <c r="C84" t="s">
        <v>936</v>
      </c>
      <c r="D84" t="s">
        <v>937</v>
      </c>
    </row>
    <row r="85" spans="1:4">
      <c r="A85" s="1071">
        <v>84</v>
      </c>
      <c r="B85" t="s">
        <v>920</v>
      </c>
      <c r="C85" t="s">
        <v>938</v>
      </c>
      <c r="D85" t="s">
        <v>939</v>
      </c>
    </row>
    <row r="86" spans="1:4">
      <c r="A86" s="1071">
        <v>85</v>
      </c>
      <c r="B86" t="s">
        <v>920</v>
      </c>
      <c r="C86" t="s">
        <v>940</v>
      </c>
      <c r="D86" t="s">
        <v>941</v>
      </c>
    </row>
    <row r="87" spans="1:4">
      <c r="A87" s="1071">
        <v>86</v>
      </c>
      <c r="B87" t="s">
        <v>920</v>
      </c>
      <c r="C87" t="s">
        <v>942</v>
      </c>
      <c r="D87" t="s">
        <v>943</v>
      </c>
    </row>
    <row r="88" spans="1:4">
      <c r="A88" s="1071">
        <v>87</v>
      </c>
      <c r="B88" t="s">
        <v>920</v>
      </c>
      <c r="C88" t="s">
        <v>944</v>
      </c>
      <c r="D88" t="s">
        <v>945</v>
      </c>
    </row>
    <row r="89" spans="1:4">
      <c r="A89" s="1071">
        <v>88</v>
      </c>
      <c r="B89" t="s">
        <v>920</v>
      </c>
      <c r="C89" t="s">
        <v>946</v>
      </c>
      <c r="D89" t="s">
        <v>947</v>
      </c>
    </row>
    <row r="90" spans="1:4">
      <c r="A90" s="1071">
        <v>89</v>
      </c>
      <c r="B90" t="s">
        <v>920</v>
      </c>
      <c r="C90" t="s">
        <v>948</v>
      </c>
      <c r="D90" t="s">
        <v>949</v>
      </c>
    </row>
    <row r="91" spans="1:4">
      <c r="A91" s="1071">
        <v>90</v>
      </c>
      <c r="B91" t="s">
        <v>920</v>
      </c>
      <c r="C91" t="s">
        <v>950</v>
      </c>
      <c r="D91" t="s">
        <v>951</v>
      </c>
    </row>
    <row r="92" spans="1:4">
      <c r="A92" s="1071">
        <v>91</v>
      </c>
      <c r="B92" t="s">
        <v>920</v>
      </c>
      <c r="C92" t="s">
        <v>952</v>
      </c>
      <c r="D92" t="s">
        <v>953</v>
      </c>
    </row>
    <row r="93" spans="1:4">
      <c r="A93" s="1071">
        <v>92</v>
      </c>
      <c r="B93" t="s">
        <v>920</v>
      </c>
      <c r="C93" t="s">
        <v>954</v>
      </c>
      <c r="D93" t="s">
        <v>955</v>
      </c>
    </row>
    <row r="94" spans="1:4">
      <c r="A94" s="1071">
        <v>93</v>
      </c>
      <c r="B94" t="s">
        <v>920</v>
      </c>
      <c r="C94" t="s">
        <v>956</v>
      </c>
      <c r="D94" t="s">
        <v>957</v>
      </c>
    </row>
    <row r="95" spans="1:4">
      <c r="A95" s="1071">
        <v>94</v>
      </c>
      <c r="B95" t="s">
        <v>920</v>
      </c>
      <c r="C95" t="s">
        <v>958</v>
      </c>
      <c r="D95" t="s">
        <v>959</v>
      </c>
    </row>
    <row r="96" spans="1:4">
      <c r="A96" s="1071">
        <v>95</v>
      </c>
      <c r="B96" t="s">
        <v>920</v>
      </c>
      <c r="C96" t="s">
        <v>960</v>
      </c>
      <c r="D96" t="s">
        <v>961</v>
      </c>
    </row>
    <row r="97" spans="1:4">
      <c r="A97" s="1071">
        <v>96</v>
      </c>
      <c r="B97" t="s">
        <v>920</v>
      </c>
      <c r="C97" t="s">
        <v>962</v>
      </c>
      <c r="D97" t="s">
        <v>963</v>
      </c>
    </row>
    <row r="98" spans="1:4">
      <c r="A98" s="1071">
        <v>97</v>
      </c>
      <c r="B98" t="s">
        <v>920</v>
      </c>
      <c r="C98" t="s">
        <v>964</v>
      </c>
      <c r="D98" t="s">
        <v>965</v>
      </c>
    </row>
    <row r="99" spans="1:4">
      <c r="A99" s="1071">
        <v>98</v>
      </c>
      <c r="B99" t="s">
        <v>920</v>
      </c>
      <c r="C99" t="s">
        <v>860</v>
      </c>
      <c r="D99" t="s">
        <v>966</v>
      </c>
    </row>
    <row r="100" spans="1:4">
      <c r="A100" s="1071">
        <v>99</v>
      </c>
      <c r="B100" t="s">
        <v>920</v>
      </c>
      <c r="C100" t="s">
        <v>967</v>
      </c>
      <c r="D100" t="s">
        <v>968</v>
      </c>
    </row>
    <row r="101" spans="1:4">
      <c r="A101" s="1071">
        <v>100</v>
      </c>
      <c r="B101" t="s">
        <v>920</v>
      </c>
      <c r="C101" t="s">
        <v>969</v>
      </c>
      <c r="D101" t="s">
        <v>970</v>
      </c>
    </row>
    <row r="102" spans="1:4">
      <c r="A102" s="1071">
        <v>101</v>
      </c>
      <c r="B102" t="s">
        <v>920</v>
      </c>
      <c r="C102" t="s">
        <v>971</v>
      </c>
      <c r="D102" t="s">
        <v>972</v>
      </c>
    </row>
    <row r="103" spans="1:4">
      <c r="A103" s="1071">
        <v>102</v>
      </c>
      <c r="B103" t="s">
        <v>973</v>
      </c>
      <c r="C103" t="s">
        <v>973</v>
      </c>
      <c r="D103" t="s">
        <v>974</v>
      </c>
    </row>
    <row r="104" spans="1:4">
      <c r="A104" s="1071">
        <v>103</v>
      </c>
      <c r="B104" t="s">
        <v>973</v>
      </c>
      <c r="C104" t="s">
        <v>975</v>
      </c>
      <c r="D104" t="s">
        <v>976</v>
      </c>
    </row>
    <row r="105" spans="1:4">
      <c r="A105" s="1071">
        <v>104</v>
      </c>
      <c r="B105" t="s">
        <v>973</v>
      </c>
      <c r="C105" t="s">
        <v>977</v>
      </c>
      <c r="D105" t="s">
        <v>978</v>
      </c>
    </row>
    <row r="106" spans="1:4">
      <c r="A106" s="1071">
        <v>105</v>
      </c>
      <c r="B106" t="s">
        <v>973</v>
      </c>
      <c r="C106" t="s">
        <v>979</v>
      </c>
      <c r="D106" t="s">
        <v>980</v>
      </c>
    </row>
    <row r="107" spans="1:4">
      <c r="A107" s="1071">
        <v>106</v>
      </c>
      <c r="B107" t="s">
        <v>973</v>
      </c>
      <c r="C107" t="s">
        <v>981</v>
      </c>
      <c r="D107" t="s">
        <v>982</v>
      </c>
    </row>
    <row r="108" spans="1:4">
      <c r="A108" s="1071">
        <v>107</v>
      </c>
      <c r="B108" t="s">
        <v>973</v>
      </c>
      <c r="C108" t="s">
        <v>983</v>
      </c>
      <c r="D108" t="s">
        <v>984</v>
      </c>
    </row>
    <row r="109" spans="1:4">
      <c r="A109" s="1071">
        <v>108</v>
      </c>
      <c r="B109" t="s">
        <v>973</v>
      </c>
      <c r="C109" t="s">
        <v>985</v>
      </c>
      <c r="D109" t="s">
        <v>986</v>
      </c>
    </row>
    <row r="110" spans="1:4">
      <c r="A110" s="1071">
        <v>109</v>
      </c>
      <c r="B110" t="s">
        <v>973</v>
      </c>
      <c r="C110" t="s">
        <v>987</v>
      </c>
      <c r="D110" t="s">
        <v>988</v>
      </c>
    </row>
    <row r="111" spans="1:4">
      <c r="A111" s="1071">
        <v>110</v>
      </c>
      <c r="B111" t="s">
        <v>973</v>
      </c>
      <c r="C111" t="s">
        <v>989</v>
      </c>
      <c r="D111" t="s">
        <v>990</v>
      </c>
    </row>
    <row r="112" spans="1:4">
      <c r="A112" s="1071">
        <v>111</v>
      </c>
      <c r="B112" t="s">
        <v>973</v>
      </c>
      <c r="C112" t="s">
        <v>991</v>
      </c>
      <c r="D112" t="s">
        <v>992</v>
      </c>
    </row>
    <row r="113" spans="1:4">
      <c r="A113" s="1071">
        <v>112</v>
      </c>
      <c r="B113" t="s">
        <v>973</v>
      </c>
      <c r="C113" t="s">
        <v>993</v>
      </c>
      <c r="D113" t="s">
        <v>994</v>
      </c>
    </row>
    <row r="114" spans="1:4">
      <c r="A114" s="1071">
        <v>113</v>
      </c>
      <c r="B114" t="s">
        <v>973</v>
      </c>
      <c r="C114" t="s">
        <v>995</v>
      </c>
      <c r="D114" t="s">
        <v>996</v>
      </c>
    </row>
    <row r="115" spans="1:4">
      <c r="A115" s="1071">
        <v>114</v>
      </c>
      <c r="B115" t="s">
        <v>973</v>
      </c>
      <c r="C115" t="s">
        <v>997</v>
      </c>
      <c r="D115" t="s">
        <v>998</v>
      </c>
    </row>
    <row r="116" spans="1:4">
      <c r="A116" s="1071">
        <v>115</v>
      </c>
      <c r="B116" t="s">
        <v>973</v>
      </c>
      <c r="C116" t="s">
        <v>999</v>
      </c>
      <c r="D116" t="s">
        <v>1000</v>
      </c>
    </row>
    <row r="117" spans="1:4">
      <c r="A117" s="1071">
        <v>116</v>
      </c>
      <c r="B117" t="s">
        <v>973</v>
      </c>
      <c r="C117" t="s">
        <v>1001</v>
      </c>
      <c r="D117" t="s">
        <v>1002</v>
      </c>
    </row>
    <row r="118" spans="1:4">
      <c r="A118" s="1071">
        <v>117</v>
      </c>
      <c r="B118" t="s">
        <v>973</v>
      </c>
      <c r="C118" t="s">
        <v>1003</v>
      </c>
      <c r="D118" t="s">
        <v>1004</v>
      </c>
    </row>
    <row r="119" spans="1:4">
      <c r="A119" s="1071">
        <v>118</v>
      </c>
      <c r="B119" t="s">
        <v>973</v>
      </c>
      <c r="C119" t="s">
        <v>1005</v>
      </c>
      <c r="D119" t="s">
        <v>1006</v>
      </c>
    </row>
    <row r="120" spans="1:4">
      <c r="A120" s="1071">
        <v>119</v>
      </c>
      <c r="B120" t="s">
        <v>973</v>
      </c>
      <c r="C120" t="s">
        <v>1007</v>
      </c>
      <c r="D120" t="s">
        <v>1008</v>
      </c>
    </row>
    <row r="121" spans="1:4">
      <c r="A121" s="1071">
        <v>120</v>
      </c>
      <c r="B121" t="s">
        <v>973</v>
      </c>
      <c r="C121" t="s">
        <v>1009</v>
      </c>
      <c r="D121" t="s">
        <v>1010</v>
      </c>
    </row>
    <row r="122" spans="1:4">
      <c r="A122" s="1071">
        <v>121</v>
      </c>
      <c r="B122" t="s">
        <v>973</v>
      </c>
      <c r="C122" t="s">
        <v>1011</v>
      </c>
      <c r="D122" t="s">
        <v>1012</v>
      </c>
    </row>
    <row r="123" spans="1:4">
      <c r="A123" s="1071">
        <v>122</v>
      </c>
      <c r="B123" t="s">
        <v>973</v>
      </c>
      <c r="C123" t="s">
        <v>1013</v>
      </c>
      <c r="D123" t="s">
        <v>1014</v>
      </c>
    </row>
    <row r="124" spans="1:4">
      <c r="A124" s="1071">
        <v>123</v>
      </c>
      <c r="B124" t="s">
        <v>1015</v>
      </c>
      <c r="C124" t="s">
        <v>1015</v>
      </c>
      <c r="D124" t="s">
        <v>1016</v>
      </c>
    </row>
    <row r="125" spans="1:4">
      <c r="A125" s="1071">
        <v>124</v>
      </c>
      <c r="B125" t="s">
        <v>1015</v>
      </c>
      <c r="C125" t="s">
        <v>1017</v>
      </c>
      <c r="D125" t="s">
        <v>1018</v>
      </c>
    </row>
    <row r="126" spans="1:4">
      <c r="A126" s="1071">
        <v>125</v>
      </c>
      <c r="B126" t="s">
        <v>1015</v>
      </c>
      <c r="C126" t="s">
        <v>1019</v>
      </c>
      <c r="D126" t="s">
        <v>1020</v>
      </c>
    </row>
    <row r="127" spans="1:4">
      <c r="A127" s="1071">
        <v>126</v>
      </c>
      <c r="B127" t="s">
        <v>1015</v>
      </c>
      <c r="C127" t="s">
        <v>1021</v>
      </c>
      <c r="D127" t="s">
        <v>1022</v>
      </c>
    </row>
    <row r="128" spans="1:4">
      <c r="A128" s="1071">
        <v>127</v>
      </c>
      <c r="B128" t="s">
        <v>1015</v>
      </c>
      <c r="C128" t="s">
        <v>1023</v>
      </c>
      <c r="D128" t="s">
        <v>1024</v>
      </c>
    </row>
    <row r="129" spans="1:4">
      <c r="A129" s="1071">
        <v>128</v>
      </c>
      <c r="B129" t="s">
        <v>1015</v>
      </c>
      <c r="C129" t="s">
        <v>1025</v>
      </c>
      <c r="D129" t="s">
        <v>1026</v>
      </c>
    </row>
    <row r="130" spans="1:4">
      <c r="A130" s="1071">
        <v>129</v>
      </c>
      <c r="B130" t="s">
        <v>1015</v>
      </c>
      <c r="C130" t="s">
        <v>1027</v>
      </c>
      <c r="D130" t="s">
        <v>1028</v>
      </c>
    </row>
    <row r="131" spans="1:4">
      <c r="A131" s="1071">
        <v>130</v>
      </c>
      <c r="B131" t="s">
        <v>1015</v>
      </c>
      <c r="C131" t="s">
        <v>1029</v>
      </c>
      <c r="D131" t="s">
        <v>1030</v>
      </c>
    </row>
    <row r="132" spans="1:4">
      <c r="A132" s="1071">
        <v>131</v>
      </c>
      <c r="B132" t="s">
        <v>1015</v>
      </c>
      <c r="C132" t="s">
        <v>1031</v>
      </c>
      <c r="D132" t="s">
        <v>1032</v>
      </c>
    </row>
    <row r="133" spans="1:4">
      <c r="A133" s="1071">
        <v>132</v>
      </c>
      <c r="B133" t="s">
        <v>1015</v>
      </c>
      <c r="C133" t="s">
        <v>1033</v>
      </c>
      <c r="D133" t="s">
        <v>1034</v>
      </c>
    </row>
    <row r="134" spans="1:4">
      <c r="A134" s="1071">
        <v>133</v>
      </c>
      <c r="B134" t="s">
        <v>1015</v>
      </c>
      <c r="C134" t="s">
        <v>1035</v>
      </c>
      <c r="D134" t="s">
        <v>1036</v>
      </c>
    </row>
    <row r="135" spans="1:4">
      <c r="A135" s="1071">
        <v>134</v>
      </c>
      <c r="B135" t="s">
        <v>1015</v>
      </c>
      <c r="C135" t="s">
        <v>1037</v>
      </c>
      <c r="D135" t="s">
        <v>1038</v>
      </c>
    </row>
    <row r="136" spans="1:4">
      <c r="A136" s="1071">
        <v>135</v>
      </c>
      <c r="B136" t="s">
        <v>1015</v>
      </c>
      <c r="C136" t="s">
        <v>1039</v>
      </c>
      <c r="D136" t="s">
        <v>1040</v>
      </c>
    </row>
    <row r="137" spans="1:4">
      <c r="A137" s="1071">
        <v>136</v>
      </c>
      <c r="B137" t="s">
        <v>1015</v>
      </c>
      <c r="C137" t="s">
        <v>1041</v>
      </c>
      <c r="D137" t="s">
        <v>1042</v>
      </c>
    </row>
    <row r="138" spans="1:4">
      <c r="A138" s="1071">
        <v>137</v>
      </c>
      <c r="B138" t="s">
        <v>1015</v>
      </c>
      <c r="C138" t="s">
        <v>1043</v>
      </c>
      <c r="D138" t="s">
        <v>1044</v>
      </c>
    </row>
    <row r="139" spans="1:4">
      <c r="A139" s="1071">
        <v>138</v>
      </c>
      <c r="B139" t="s">
        <v>1015</v>
      </c>
      <c r="C139" t="s">
        <v>1045</v>
      </c>
      <c r="D139" t="s">
        <v>1046</v>
      </c>
    </row>
    <row r="140" spans="1:4">
      <c r="A140" s="1071">
        <v>139</v>
      </c>
      <c r="B140" t="s">
        <v>1015</v>
      </c>
      <c r="C140" t="s">
        <v>1047</v>
      </c>
      <c r="D140" t="s">
        <v>1048</v>
      </c>
    </row>
    <row r="141" spans="1:4">
      <c r="A141" s="1071">
        <v>140</v>
      </c>
      <c r="B141" t="s">
        <v>1015</v>
      </c>
      <c r="C141" t="s">
        <v>1049</v>
      </c>
      <c r="D141" t="s">
        <v>1050</v>
      </c>
    </row>
    <row r="142" spans="1:4">
      <c r="A142" s="1071">
        <v>141</v>
      </c>
      <c r="B142" t="s">
        <v>1015</v>
      </c>
      <c r="C142" t="s">
        <v>1051</v>
      </c>
      <c r="D142" t="s">
        <v>1052</v>
      </c>
    </row>
    <row r="143" spans="1:4">
      <c r="A143" s="1071">
        <v>142</v>
      </c>
      <c r="B143" t="s">
        <v>1015</v>
      </c>
      <c r="C143" t="s">
        <v>1053</v>
      </c>
      <c r="D143" t="s">
        <v>1054</v>
      </c>
    </row>
    <row r="144" spans="1:4">
      <c r="A144" s="1071">
        <v>143</v>
      </c>
      <c r="B144" t="s">
        <v>1015</v>
      </c>
      <c r="C144" t="s">
        <v>1055</v>
      </c>
      <c r="D144" t="s">
        <v>1056</v>
      </c>
    </row>
    <row r="145" spans="1:4">
      <c r="A145" s="1071">
        <v>144</v>
      </c>
      <c r="B145" t="s">
        <v>1015</v>
      </c>
      <c r="C145" t="s">
        <v>1057</v>
      </c>
      <c r="D145" t="s">
        <v>1058</v>
      </c>
    </row>
    <row r="146" spans="1:4">
      <c r="A146" s="1071">
        <v>145</v>
      </c>
      <c r="B146" t="s">
        <v>1059</v>
      </c>
      <c r="C146" t="s">
        <v>1061</v>
      </c>
      <c r="D146" t="s">
        <v>1062</v>
      </c>
    </row>
    <row r="147" spans="1:4">
      <c r="A147" s="1071">
        <v>146</v>
      </c>
      <c r="B147" t="s">
        <v>1059</v>
      </c>
      <c r="C147" t="s">
        <v>1059</v>
      </c>
      <c r="D147" t="s">
        <v>1060</v>
      </c>
    </row>
    <row r="148" spans="1:4">
      <c r="A148" s="1071">
        <v>147</v>
      </c>
      <c r="B148" t="s">
        <v>1059</v>
      </c>
      <c r="C148" t="s">
        <v>1063</v>
      </c>
      <c r="D148" t="s">
        <v>1064</v>
      </c>
    </row>
    <row r="149" spans="1:4">
      <c r="A149" s="1071">
        <v>148</v>
      </c>
      <c r="B149" t="s">
        <v>1059</v>
      </c>
      <c r="C149" t="s">
        <v>1017</v>
      </c>
      <c r="D149" t="s">
        <v>1065</v>
      </c>
    </row>
    <row r="150" spans="1:4">
      <c r="A150" s="1071">
        <v>149</v>
      </c>
      <c r="B150" t="s">
        <v>1059</v>
      </c>
      <c r="C150" t="s">
        <v>1066</v>
      </c>
      <c r="D150" t="s">
        <v>1067</v>
      </c>
    </row>
    <row r="151" spans="1:4">
      <c r="A151" s="1071">
        <v>150</v>
      </c>
      <c r="B151" t="s">
        <v>1059</v>
      </c>
      <c r="C151" t="s">
        <v>1068</v>
      </c>
      <c r="D151" t="s">
        <v>1069</v>
      </c>
    </row>
    <row r="152" spans="1:4">
      <c r="A152" s="1071">
        <v>151</v>
      </c>
      <c r="B152" t="s">
        <v>1059</v>
      </c>
      <c r="C152" t="s">
        <v>1021</v>
      </c>
      <c r="D152" t="s">
        <v>1070</v>
      </c>
    </row>
    <row r="153" spans="1:4">
      <c r="A153" s="1071">
        <v>152</v>
      </c>
      <c r="B153" t="s">
        <v>1059</v>
      </c>
      <c r="C153" t="s">
        <v>1071</v>
      </c>
      <c r="D153" t="s">
        <v>1072</v>
      </c>
    </row>
    <row r="154" spans="1:4">
      <c r="A154" s="1071">
        <v>153</v>
      </c>
      <c r="B154" t="s">
        <v>1059</v>
      </c>
      <c r="C154" t="s">
        <v>1073</v>
      </c>
      <c r="D154" t="s">
        <v>1074</v>
      </c>
    </row>
    <row r="155" spans="1:4">
      <c r="A155" s="1071">
        <v>154</v>
      </c>
      <c r="B155" t="s">
        <v>1059</v>
      </c>
      <c r="C155" t="s">
        <v>1075</v>
      </c>
      <c r="D155" t="s">
        <v>1076</v>
      </c>
    </row>
    <row r="156" spans="1:4">
      <c r="A156" s="1071">
        <v>155</v>
      </c>
      <c r="B156" t="s">
        <v>1059</v>
      </c>
      <c r="C156" t="s">
        <v>1077</v>
      </c>
      <c r="D156" t="s">
        <v>1078</v>
      </c>
    </row>
    <row r="157" spans="1:4">
      <c r="A157" s="1071">
        <v>156</v>
      </c>
      <c r="B157" t="s">
        <v>1059</v>
      </c>
      <c r="C157" t="s">
        <v>1079</v>
      </c>
      <c r="D157" t="s">
        <v>1080</v>
      </c>
    </row>
    <row r="158" spans="1:4">
      <c r="A158" s="1071">
        <v>157</v>
      </c>
      <c r="B158" t="s">
        <v>1059</v>
      </c>
      <c r="C158" t="s">
        <v>1081</v>
      </c>
      <c r="D158" t="s">
        <v>1082</v>
      </c>
    </row>
    <row r="159" spans="1:4">
      <c r="A159" s="1071">
        <v>158</v>
      </c>
      <c r="B159" t="s">
        <v>1059</v>
      </c>
      <c r="C159" t="s">
        <v>1083</v>
      </c>
      <c r="D159" t="s">
        <v>1084</v>
      </c>
    </row>
    <row r="160" spans="1:4">
      <c r="A160" s="1071">
        <v>159</v>
      </c>
      <c r="B160" t="s">
        <v>1059</v>
      </c>
      <c r="C160" t="s">
        <v>1085</v>
      </c>
      <c r="D160" t="s">
        <v>1086</v>
      </c>
    </row>
    <row r="161" spans="1:4">
      <c r="A161" s="1071">
        <v>160</v>
      </c>
      <c r="B161" t="s">
        <v>1059</v>
      </c>
      <c r="C161" t="s">
        <v>1087</v>
      </c>
      <c r="D161" t="s">
        <v>1088</v>
      </c>
    </row>
    <row r="162" spans="1:4">
      <c r="A162" s="1071">
        <v>161</v>
      </c>
      <c r="B162" t="s">
        <v>1059</v>
      </c>
      <c r="C162" t="s">
        <v>1089</v>
      </c>
      <c r="D162" t="s">
        <v>1090</v>
      </c>
    </row>
    <row r="163" spans="1:4">
      <c r="A163" s="1071">
        <v>162</v>
      </c>
      <c r="B163" t="s">
        <v>1059</v>
      </c>
      <c r="C163" t="s">
        <v>1091</v>
      </c>
      <c r="D163" t="s">
        <v>1092</v>
      </c>
    </row>
    <row r="164" spans="1:4">
      <c r="A164" s="1071">
        <v>163</v>
      </c>
      <c r="B164" t="s">
        <v>1059</v>
      </c>
      <c r="C164" t="s">
        <v>1093</v>
      </c>
      <c r="D164" t="s">
        <v>1094</v>
      </c>
    </row>
    <row r="165" spans="1:4">
      <c r="A165" s="1071">
        <v>164</v>
      </c>
      <c r="B165" t="s">
        <v>1059</v>
      </c>
      <c r="C165" t="s">
        <v>1095</v>
      </c>
      <c r="D165" t="s">
        <v>1096</v>
      </c>
    </row>
    <row r="166" spans="1:4">
      <c r="A166" s="1071">
        <v>165</v>
      </c>
      <c r="B166" t="s">
        <v>1059</v>
      </c>
      <c r="C166" t="s">
        <v>1097</v>
      </c>
      <c r="D166" t="s">
        <v>1098</v>
      </c>
    </row>
    <row r="167" spans="1:4">
      <c r="A167" s="1071">
        <v>166</v>
      </c>
      <c r="B167" t="s">
        <v>1059</v>
      </c>
      <c r="C167" t="s">
        <v>1099</v>
      </c>
      <c r="D167" t="s">
        <v>1100</v>
      </c>
    </row>
    <row r="168" spans="1:4">
      <c r="A168" s="1071">
        <v>167</v>
      </c>
      <c r="B168" t="s">
        <v>1059</v>
      </c>
      <c r="C168" t="s">
        <v>1101</v>
      </c>
      <c r="D168" t="s">
        <v>1102</v>
      </c>
    </row>
    <row r="169" spans="1:4">
      <c r="A169" s="1071">
        <v>168</v>
      </c>
      <c r="B169" t="s">
        <v>1059</v>
      </c>
      <c r="C169" t="s">
        <v>1103</v>
      </c>
      <c r="D169" t="s">
        <v>1104</v>
      </c>
    </row>
    <row r="170" spans="1:4">
      <c r="A170" s="1071">
        <v>169</v>
      </c>
      <c r="B170" t="s">
        <v>1059</v>
      </c>
      <c r="C170" t="s">
        <v>1105</v>
      </c>
      <c r="D170" t="s">
        <v>1106</v>
      </c>
    </row>
    <row r="171" spans="1:4">
      <c r="A171" s="1071">
        <v>170</v>
      </c>
      <c r="B171" t="s">
        <v>1059</v>
      </c>
      <c r="C171" t="s">
        <v>1107</v>
      </c>
      <c r="D171" t="s">
        <v>1108</v>
      </c>
    </row>
    <row r="172" spans="1:4">
      <c r="A172" s="1071">
        <v>171</v>
      </c>
      <c r="B172" t="s">
        <v>1059</v>
      </c>
      <c r="C172" t="s">
        <v>1109</v>
      </c>
      <c r="D172" t="s">
        <v>1110</v>
      </c>
    </row>
    <row r="173" spans="1:4">
      <c r="A173" s="1071">
        <v>172</v>
      </c>
      <c r="B173" t="s">
        <v>1059</v>
      </c>
      <c r="C173" t="s">
        <v>1111</v>
      </c>
      <c r="D173" t="s">
        <v>1112</v>
      </c>
    </row>
    <row r="174" spans="1:4">
      <c r="A174" s="1071">
        <v>173</v>
      </c>
      <c r="B174" t="s">
        <v>1059</v>
      </c>
      <c r="C174" t="s">
        <v>1113</v>
      </c>
      <c r="D174" t="s">
        <v>1114</v>
      </c>
    </row>
    <row r="175" spans="1:4">
      <c r="A175" s="1071">
        <v>174</v>
      </c>
      <c r="B175" t="s">
        <v>1059</v>
      </c>
      <c r="C175" t="s">
        <v>1115</v>
      </c>
      <c r="D175" t="s">
        <v>1116</v>
      </c>
    </row>
    <row r="176" spans="1:4">
      <c r="A176" s="1071">
        <v>175</v>
      </c>
      <c r="B176" t="s">
        <v>1059</v>
      </c>
      <c r="C176" t="s">
        <v>1117</v>
      </c>
      <c r="D176" t="s">
        <v>1118</v>
      </c>
    </row>
    <row r="177" spans="1:4">
      <c r="A177" s="1071">
        <v>176</v>
      </c>
      <c r="B177" t="s">
        <v>1059</v>
      </c>
      <c r="C177" t="s">
        <v>1119</v>
      </c>
      <c r="D177" t="s">
        <v>1120</v>
      </c>
    </row>
    <row r="178" spans="1:4">
      <c r="A178" s="1071">
        <v>177</v>
      </c>
      <c r="B178" t="s">
        <v>1059</v>
      </c>
      <c r="C178" t="s">
        <v>1121</v>
      </c>
      <c r="D178" t="s">
        <v>1122</v>
      </c>
    </row>
    <row r="179" spans="1:4">
      <c r="A179" s="1071">
        <v>178</v>
      </c>
      <c r="B179" t="s">
        <v>1059</v>
      </c>
      <c r="C179" t="s">
        <v>1123</v>
      </c>
      <c r="D179" t="s">
        <v>1124</v>
      </c>
    </row>
    <row r="180" spans="1:4">
      <c r="A180" s="1071">
        <v>179</v>
      </c>
      <c r="B180" t="s">
        <v>1059</v>
      </c>
      <c r="C180" t="s">
        <v>1125</v>
      </c>
      <c r="D180" t="s">
        <v>1126</v>
      </c>
    </row>
    <row r="181" spans="1:4">
      <c r="A181" s="1071">
        <v>180</v>
      </c>
      <c r="B181" t="s">
        <v>1059</v>
      </c>
      <c r="C181" t="s">
        <v>1127</v>
      </c>
      <c r="D181" t="s">
        <v>1128</v>
      </c>
    </row>
    <row r="182" spans="1:4">
      <c r="A182" s="1071">
        <v>181</v>
      </c>
      <c r="B182" t="s">
        <v>1059</v>
      </c>
      <c r="C182" t="s">
        <v>1129</v>
      </c>
      <c r="D182" t="s">
        <v>1130</v>
      </c>
    </row>
    <row r="183" spans="1:4">
      <c r="A183" s="1071">
        <v>182</v>
      </c>
      <c r="B183" t="s">
        <v>1059</v>
      </c>
      <c r="C183" t="s">
        <v>1131</v>
      </c>
      <c r="D183" t="s">
        <v>1132</v>
      </c>
    </row>
    <row r="184" spans="1:4">
      <c r="A184" s="1071">
        <v>183</v>
      </c>
      <c r="B184" t="s">
        <v>1133</v>
      </c>
      <c r="C184" t="s">
        <v>1135</v>
      </c>
      <c r="D184" t="s">
        <v>1136</v>
      </c>
    </row>
    <row r="185" spans="1:4">
      <c r="A185" s="1071">
        <v>184</v>
      </c>
      <c r="B185" t="s">
        <v>1133</v>
      </c>
      <c r="C185" t="s">
        <v>1133</v>
      </c>
      <c r="D185" t="s">
        <v>1134</v>
      </c>
    </row>
    <row r="186" spans="1:4">
      <c r="A186" s="1071">
        <v>185</v>
      </c>
      <c r="B186" t="s">
        <v>1133</v>
      </c>
      <c r="C186" t="s">
        <v>1137</v>
      </c>
      <c r="D186" t="s">
        <v>1138</v>
      </c>
    </row>
    <row r="187" spans="1:4">
      <c r="A187" s="1071">
        <v>186</v>
      </c>
      <c r="B187" t="s">
        <v>1133</v>
      </c>
      <c r="C187" t="s">
        <v>1139</v>
      </c>
      <c r="D187" t="s">
        <v>1140</v>
      </c>
    </row>
    <row r="188" spans="1:4">
      <c r="A188" s="1071">
        <v>187</v>
      </c>
      <c r="B188" t="s">
        <v>1133</v>
      </c>
      <c r="C188" t="s">
        <v>1141</v>
      </c>
      <c r="D188" t="s">
        <v>1142</v>
      </c>
    </row>
    <row r="189" spans="1:4">
      <c r="A189" s="1071">
        <v>188</v>
      </c>
      <c r="B189" t="s">
        <v>1133</v>
      </c>
      <c r="C189" t="s">
        <v>1143</v>
      </c>
      <c r="D189" t="s">
        <v>1144</v>
      </c>
    </row>
    <row r="190" spans="1:4">
      <c r="A190" s="1071">
        <v>189</v>
      </c>
      <c r="B190" t="s">
        <v>1133</v>
      </c>
      <c r="C190" t="s">
        <v>1145</v>
      </c>
      <c r="D190" t="s">
        <v>1146</v>
      </c>
    </row>
    <row r="191" spans="1:4">
      <c r="A191" s="1071">
        <v>190</v>
      </c>
      <c r="B191" t="s">
        <v>1133</v>
      </c>
      <c r="C191" t="s">
        <v>1147</v>
      </c>
      <c r="D191" t="s">
        <v>1148</v>
      </c>
    </row>
    <row r="192" spans="1:4">
      <c r="A192" s="1071">
        <v>191</v>
      </c>
      <c r="B192" t="s">
        <v>1133</v>
      </c>
      <c r="C192" t="s">
        <v>1149</v>
      </c>
      <c r="D192" t="s">
        <v>1150</v>
      </c>
    </row>
    <row r="193" spans="1:4">
      <c r="A193" s="1071">
        <v>192</v>
      </c>
      <c r="B193" t="s">
        <v>1133</v>
      </c>
      <c r="C193" t="s">
        <v>1151</v>
      </c>
      <c r="D193" t="s">
        <v>1152</v>
      </c>
    </row>
    <row r="194" spans="1:4">
      <c r="A194" s="1071">
        <v>193</v>
      </c>
      <c r="B194" t="s">
        <v>1133</v>
      </c>
      <c r="C194" t="s">
        <v>1153</v>
      </c>
      <c r="D194" t="s">
        <v>1154</v>
      </c>
    </row>
    <row r="195" spans="1:4">
      <c r="A195" s="1071">
        <v>194</v>
      </c>
      <c r="B195" t="s">
        <v>1133</v>
      </c>
      <c r="C195" t="s">
        <v>1155</v>
      </c>
      <c r="D195" t="s">
        <v>1156</v>
      </c>
    </row>
    <row r="196" spans="1:4">
      <c r="A196" s="1071">
        <v>195</v>
      </c>
      <c r="B196" t="s">
        <v>1133</v>
      </c>
      <c r="C196" t="s">
        <v>1157</v>
      </c>
      <c r="D196" t="s">
        <v>1158</v>
      </c>
    </row>
    <row r="197" spans="1:4">
      <c r="A197" s="1071">
        <v>196</v>
      </c>
      <c r="B197" t="s">
        <v>1133</v>
      </c>
      <c r="C197" t="s">
        <v>1159</v>
      </c>
      <c r="D197" t="s">
        <v>1160</v>
      </c>
    </row>
    <row r="198" spans="1:4">
      <c r="A198" s="1071">
        <v>197</v>
      </c>
      <c r="B198" t="s">
        <v>1133</v>
      </c>
      <c r="C198" t="s">
        <v>1161</v>
      </c>
      <c r="D198" t="s">
        <v>1162</v>
      </c>
    </row>
    <row r="199" spans="1:4">
      <c r="A199" s="1071">
        <v>198</v>
      </c>
      <c r="B199" t="s">
        <v>1133</v>
      </c>
      <c r="C199" t="s">
        <v>1163</v>
      </c>
      <c r="D199" t="s">
        <v>1164</v>
      </c>
    </row>
    <row r="200" spans="1:4">
      <c r="A200" s="1071">
        <v>199</v>
      </c>
      <c r="B200" t="s">
        <v>1133</v>
      </c>
      <c r="C200" t="s">
        <v>1165</v>
      </c>
      <c r="D200" t="s">
        <v>1166</v>
      </c>
    </row>
    <row r="201" spans="1:4">
      <c r="A201" s="1071">
        <v>200</v>
      </c>
      <c r="B201" t="s">
        <v>1133</v>
      </c>
      <c r="C201" t="s">
        <v>1167</v>
      </c>
      <c r="D201" t="s">
        <v>1168</v>
      </c>
    </row>
    <row r="202" spans="1:4">
      <c r="A202" s="1071">
        <v>201</v>
      </c>
      <c r="B202" t="s">
        <v>1133</v>
      </c>
      <c r="C202" t="s">
        <v>1169</v>
      </c>
      <c r="D202" t="s">
        <v>1170</v>
      </c>
    </row>
    <row r="203" spans="1:4">
      <c r="A203" s="1071">
        <v>202</v>
      </c>
      <c r="B203" t="s">
        <v>1133</v>
      </c>
      <c r="C203" t="s">
        <v>1171</v>
      </c>
      <c r="D203" t="s">
        <v>1172</v>
      </c>
    </row>
    <row r="204" spans="1:4">
      <c r="A204" s="1071">
        <v>203</v>
      </c>
      <c r="B204" t="s">
        <v>1133</v>
      </c>
      <c r="C204" t="s">
        <v>1173</v>
      </c>
      <c r="D204" t="s">
        <v>1174</v>
      </c>
    </row>
    <row r="205" spans="1:4">
      <c r="A205" s="1071">
        <v>204</v>
      </c>
      <c r="B205" t="s">
        <v>1133</v>
      </c>
      <c r="C205" t="s">
        <v>1175</v>
      </c>
      <c r="D205" t="s">
        <v>1176</v>
      </c>
    </row>
    <row r="206" spans="1:4">
      <c r="A206" s="1071">
        <v>205</v>
      </c>
      <c r="B206" t="s">
        <v>1133</v>
      </c>
      <c r="C206" t="s">
        <v>1177</v>
      </c>
      <c r="D206" t="s">
        <v>1178</v>
      </c>
    </row>
    <row r="207" spans="1:4">
      <c r="A207" s="1071">
        <v>206</v>
      </c>
      <c r="B207" t="s">
        <v>1179</v>
      </c>
      <c r="C207" t="s">
        <v>1181</v>
      </c>
      <c r="D207" t="s">
        <v>1182</v>
      </c>
    </row>
    <row r="208" spans="1:4">
      <c r="A208" s="1071">
        <v>207</v>
      </c>
      <c r="B208" t="s">
        <v>1179</v>
      </c>
      <c r="C208" t="s">
        <v>1179</v>
      </c>
      <c r="D208" t="s">
        <v>1180</v>
      </c>
    </row>
    <row r="209" spans="1:4">
      <c r="A209" s="1071">
        <v>208</v>
      </c>
      <c r="B209" t="s">
        <v>1179</v>
      </c>
      <c r="C209" t="s">
        <v>1183</v>
      </c>
      <c r="D209" t="s">
        <v>1184</v>
      </c>
    </row>
    <row r="210" spans="1:4">
      <c r="A210" s="1071">
        <v>209</v>
      </c>
      <c r="B210" t="s">
        <v>1179</v>
      </c>
      <c r="C210" t="s">
        <v>1185</v>
      </c>
      <c r="D210" t="s">
        <v>1186</v>
      </c>
    </row>
    <row r="211" spans="1:4">
      <c r="A211" s="1071">
        <v>210</v>
      </c>
      <c r="B211" t="s">
        <v>1179</v>
      </c>
      <c r="C211" t="s">
        <v>1187</v>
      </c>
      <c r="D211" t="s">
        <v>1188</v>
      </c>
    </row>
    <row r="212" spans="1:4">
      <c r="A212" s="1071">
        <v>211</v>
      </c>
      <c r="B212" t="s">
        <v>1179</v>
      </c>
      <c r="C212" t="s">
        <v>1189</v>
      </c>
      <c r="D212" t="s">
        <v>1190</v>
      </c>
    </row>
    <row r="213" spans="1:4">
      <c r="A213" s="1071">
        <v>212</v>
      </c>
      <c r="B213" t="s">
        <v>1179</v>
      </c>
      <c r="C213" t="s">
        <v>1191</v>
      </c>
      <c r="D213" t="s">
        <v>1192</v>
      </c>
    </row>
    <row r="214" spans="1:4">
      <c r="A214" s="1071">
        <v>213</v>
      </c>
      <c r="B214" t="s">
        <v>1179</v>
      </c>
      <c r="C214" t="s">
        <v>1193</v>
      </c>
      <c r="D214" t="s">
        <v>1194</v>
      </c>
    </row>
    <row r="215" spans="1:4">
      <c r="A215" s="1071">
        <v>214</v>
      </c>
      <c r="B215" t="s">
        <v>1179</v>
      </c>
      <c r="C215" t="s">
        <v>1195</v>
      </c>
      <c r="D215" t="s">
        <v>1196</v>
      </c>
    </row>
    <row r="216" spans="1:4">
      <c r="A216" s="1071">
        <v>215</v>
      </c>
      <c r="B216" t="s">
        <v>1179</v>
      </c>
      <c r="C216" t="s">
        <v>1197</v>
      </c>
      <c r="D216" t="s">
        <v>1198</v>
      </c>
    </row>
    <row r="217" spans="1:4">
      <c r="A217" s="1071">
        <v>216</v>
      </c>
      <c r="B217" t="s">
        <v>1179</v>
      </c>
      <c r="C217" t="s">
        <v>1199</v>
      </c>
      <c r="D217" t="s">
        <v>1200</v>
      </c>
    </row>
    <row r="218" spans="1:4">
      <c r="A218" s="1071">
        <v>217</v>
      </c>
      <c r="B218" t="s">
        <v>1179</v>
      </c>
      <c r="C218" t="s">
        <v>1201</v>
      </c>
      <c r="D218" t="s">
        <v>1202</v>
      </c>
    </row>
    <row r="219" spans="1:4">
      <c r="A219" s="1071">
        <v>218</v>
      </c>
      <c r="B219" t="s">
        <v>1179</v>
      </c>
      <c r="C219" t="s">
        <v>1203</v>
      </c>
      <c r="D219" t="s">
        <v>1204</v>
      </c>
    </row>
    <row r="220" spans="1:4">
      <c r="A220" s="1071">
        <v>219</v>
      </c>
      <c r="B220" t="s">
        <v>1179</v>
      </c>
      <c r="C220" t="s">
        <v>1205</v>
      </c>
      <c r="D220" t="s">
        <v>1206</v>
      </c>
    </row>
    <row r="221" spans="1:4">
      <c r="A221" s="1071">
        <v>220</v>
      </c>
      <c r="B221" t="s">
        <v>1179</v>
      </c>
      <c r="C221" t="s">
        <v>1207</v>
      </c>
      <c r="D221" t="s">
        <v>1208</v>
      </c>
    </row>
    <row r="222" spans="1:4">
      <c r="A222" s="1071">
        <v>221</v>
      </c>
      <c r="B222" t="s">
        <v>1179</v>
      </c>
      <c r="C222" t="s">
        <v>1209</v>
      </c>
      <c r="D222" t="s">
        <v>1210</v>
      </c>
    </row>
    <row r="223" spans="1:4">
      <c r="A223" s="1071">
        <v>222</v>
      </c>
      <c r="B223" t="s">
        <v>1179</v>
      </c>
      <c r="C223" t="s">
        <v>1211</v>
      </c>
      <c r="D223" t="s">
        <v>1212</v>
      </c>
    </row>
    <row r="224" spans="1:4">
      <c r="A224" s="1071">
        <v>223</v>
      </c>
      <c r="B224" t="s">
        <v>1179</v>
      </c>
      <c r="C224" t="s">
        <v>1213</v>
      </c>
      <c r="D224" t="s">
        <v>1214</v>
      </c>
    </row>
    <row r="225" spans="1:4">
      <c r="A225" s="1071">
        <v>224</v>
      </c>
      <c r="B225" t="s">
        <v>1215</v>
      </c>
      <c r="C225" t="s">
        <v>1215</v>
      </c>
      <c r="D225" t="s">
        <v>1216</v>
      </c>
    </row>
    <row r="226" spans="1:4">
      <c r="A226" s="1071">
        <v>225</v>
      </c>
      <c r="B226" t="s">
        <v>1215</v>
      </c>
      <c r="C226" t="s">
        <v>1217</v>
      </c>
      <c r="D226" t="s">
        <v>1218</v>
      </c>
    </row>
    <row r="227" spans="1:4">
      <c r="A227" s="1071">
        <v>226</v>
      </c>
      <c r="B227" t="s">
        <v>1215</v>
      </c>
      <c r="C227" t="s">
        <v>1219</v>
      </c>
      <c r="D227" t="s">
        <v>1220</v>
      </c>
    </row>
    <row r="228" spans="1:4">
      <c r="A228" s="1071">
        <v>227</v>
      </c>
      <c r="B228" t="s">
        <v>1215</v>
      </c>
      <c r="C228" t="s">
        <v>1221</v>
      </c>
      <c r="D228" t="s">
        <v>1222</v>
      </c>
    </row>
    <row r="229" spans="1:4">
      <c r="A229" s="1071">
        <v>228</v>
      </c>
      <c r="B229" t="s">
        <v>1215</v>
      </c>
      <c r="C229" t="s">
        <v>1223</v>
      </c>
      <c r="D229" t="s">
        <v>1224</v>
      </c>
    </row>
    <row r="230" spans="1:4">
      <c r="A230" s="1071">
        <v>229</v>
      </c>
      <c r="B230" t="s">
        <v>1215</v>
      </c>
      <c r="C230" t="s">
        <v>1225</v>
      </c>
      <c r="D230" t="s">
        <v>1226</v>
      </c>
    </row>
    <row r="231" spans="1:4">
      <c r="A231" s="1071">
        <v>230</v>
      </c>
      <c r="B231" t="s">
        <v>1215</v>
      </c>
      <c r="C231" t="s">
        <v>1227</v>
      </c>
      <c r="D231" t="s">
        <v>1228</v>
      </c>
    </row>
    <row r="232" spans="1:4">
      <c r="A232" s="1071">
        <v>231</v>
      </c>
      <c r="B232" t="s">
        <v>1215</v>
      </c>
      <c r="C232" t="s">
        <v>1229</v>
      </c>
      <c r="D232" t="s">
        <v>1230</v>
      </c>
    </row>
    <row r="233" spans="1:4">
      <c r="A233" s="1071">
        <v>232</v>
      </c>
      <c r="B233" t="s">
        <v>1215</v>
      </c>
      <c r="C233" t="s">
        <v>1231</v>
      </c>
      <c r="D233" t="s">
        <v>1232</v>
      </c>
    </row>
    <row r="234" spans="1:4">
      <c r="A234" s="1071">
        <v>233</v>
      </c>
      <c r="B234" t="s">
        <v>1215</v>
      </c>
      <c r="C234" t="s">
        <v>1233</v>
      </c>
      <c r="D234" t="s">
        <v>1234</v>
      </c>
    </row>
    <row r="235" spans="1:4">
      <c r="A235" s="1071">
        <v>234</v>
      </c>
      <c r="B235" t="s">
        <v>1215</v>
      </c>
      <c r="C235" t="s">
        <v>1235</v>
      </c>
      <c r="D235" t="s">
        <v>1236</v>
      </c>
    </row>
    <row r="236" spans="1:4">
      <c r="A236" s="1071">
        <v>235</v>
      </c>
      <c r="B236" t="s">
        <v>1215</v>
      </c>
      <c r="C236" t="s">
        <v>1237</v>
      </c>
      <c r="D236" t="s">
        <v>1238</v>
      </c>
    </row>
    <row r="237" spans="1:4">
      <c r="A237" s="1071">
        <v>236</v>
      </c>
      <c r="B237" t="s">
        <v>1215</v>
      </c>
      <c r="C237" t="s">
        <v>1239</v>
      </c>
      <c r="D237" t="s">
        <v>1240</v>
      </c>
    </row>
    <row r="238" spans="1:4">
      <c r="A238" s="1071">
        <v>237</v>
      </c>
      <c r="B238" t="s">
        <v>1241</v>
      </c>
      <c r="C238" t="s">
        <v>1243</v>
      </c>
      <c r="D238" t="s">
        <v>1244</v>
      </c>
    </row>
    <row r="239" spans="1:4">
      <c r="A239" s="1071">
        <v>238</v>
      </c>
      <c r="B239" t="s">
        <v>1241</v>
      </c>
      <c r="C239" t="s">
        <v>1241</v>
      </c>
      <c r="D239" t="s">
        <v>1242</v>
      </c>
    </row>
    <row r="240" spans="1:4">
      <c r="A240" s="1071">
        <v>239</v>
      </c>
      <c r="B240" t="s">
        <v>1241</v>
      </c>
      <c r="C240" t="s">
        <v>1245</v>
      </c>
      <c r="D240" t="s">
        <v>1246</v>
      </c>
    </row>
    <row r="241" spans="1:4">
      <c r="A241" s="1071">
        <v>240</v>
      </c>
      <c r="B241" t="s">
        <v>1241</v>
      </c>
      <c r="C241" t="s">
        <v>1247</v>
      </c>
      <c r="D241" t="s">
        <v>1248</v>
      </c>
    </row>
    <row r="242" spans="1:4">
      <c r="A242" s="1071">
        <v>241</v>
      </c>
      <c r="B242" t="s">
        <v>1241</v>
      </c>
      <c r="C242" t="s">
        <v>1249</v>
      </c>
      <c r="D242" t="s">
        <v>1250</v>
      </c>
    </row>
    <row r="243" spans="1:4">
      <c r="A243" s="1071">
        <v>242</v>
      </c>
      <c r="B243" t="s">
        <v>1241</v>
      </c>
      <c r="C243" t="s">
        <v>1251</v>
      </c>
      <c r="D243" t="s">
        <v>1252</v>
      </c>
    </row>
    <row r="244" spans="1:4">
      <c r="A244" s="1071">
        <v>243</v>
      </c>
      <c r="B244" t="s">
        <v>1241</v>
      </c>
      <c r="C244" t="s">
        <v>1253</v>
      </c>
      <c r="D244" t="s">
        <v>1254</v>
      </c>
    </row>
    <row r="245" spans="1:4">
      <c r="A245" s="1071">
        <v>244</v>
      </c>
      <c r="B245" t="s">
        <v>1241</v>
      </c>
      <c r="C245" t="s">
        <v>1255</v>
      </c>
      <c r="D245" t="s">
        <v>1256</v>
      </c>
    </row>
    <row r="246" spans="1:4">
      <c r="A246" s="1071">
        <v>245</v>
      </c>
      <c r="B246" t="s">
        <v>1241</v>
      </c>
      <c r="C246" t="s">
        <v>1257</v>
      </c>
      <c r="D246" t="s">
        <v>1258</v>
      </c>
    </row>
    <row r="247" spans="1:4">
      <c r="A247" s="1071">
        <v>246</v>
      </c>
      <c r="B247" t="s">
        <v>1241</v>
      </c>
      <c r="C247" t="s">
        <v>1259</v>
      </c>
      <c r="D247" t="s">
        <v>1260</v>
      </c>
    </row>
    <row r="248" spans="1:4">
      <c r="A248" s="1071">
        <v>247</v>
      </c>
      <c r="B248" t="s">
        <v>1241</v>
      </c>
      <c r="C248" t="s">
        <v>1261</v>
      </c>
      <c r="D248" t="s">
        <v>1262</v>
      </c>
    </row>
    <row r="249" spans="1:4">
      <c r="A249" s="1071">
        <v>248</v>
      </c>
      <c r="B249" t="s">
        <v>1241</v>
      </c>
      <c r="C249" t="s">
        <v>1263</v>
      </c>
      <c r="D249" t="s">
        <v>1264</v>
      </c>
    </row>
    <row r="250" spans="1:4">
      <c r="A250" s="1071">
        <v>249</v>
      </c>
      <c r="B250" t="s">
        <v>1241</v>
      </c>
      <c r="C250" t="s">
        <v>1265</v>
      </c>
      <c r="D250" t="s">
        <v>1266</v>
      </c>
    </row>
    <row r="251" spans="1:4">
      <c r="A251" s="1071">
        <v>250</v>
      </c>
      <c r="B251" t="s">
        <v>1241</v>
      </c>
      <c r="C251" t="s">
        <v>1267</v>
      </c>
      <c r="D251" t="s">
        <v>1268</v>
      </c>
    </row>
    <row r="252" spans="1:4">
      <c r="A252" s="1071">
        <v>251</v>
      </c>
      <c r="B252" t="s">
        <v>1241</v>
      </c>
      <c r="C252" t="s">
        <v>1269</v>
      </c>
      <c r="D252" t="s">
        <v>1270</v>
      </c>
    </row>
    <row r="253" spans="1:4">
      <c r="A253" s="1071">
        <v>252</v>
      </c>
      <c r="B253" t="s">
        <v>1271</v>
      </c>
      <c r="C253" t="s">
        <v>1271</v>
      </c>
      <c r="D253" t="s">
        <v>1272</v>
      </c>
    </row>
    <row r="254" spans="1:4">
      <c r="A254" s="1071">
        <v>253</v>
      </c>
      <c r="B254" t="s">
        <v>1271</v>
      </c>
      <c r="C254" t="s">
        <v>1273</v>
      </c>
      <c r="D254" t="s">
        <v>1274</v>
      </c>
    </row>
    <row r="255" spans="1:4">
      <c r="A255" s="1071">
        <v>254</v>
      </c>
      <c r="B255" t="s">
        <v>1271</v>
      </c>
      <c r="C255" t="s">
        <v>1275</v>
      </c>
      <c r="D255" t="s">
        <v>1276</v>
      </c>
    </row>
    <row r="256" spans="1:4">
      <c r="A256" s="1071">
        <v>255</v>
      </c>
      <c r="B256" t="s">
        <v>1271</v>
      </c>
      <c r="C256" t="s">
        <v>1277</v>
      </c>
      <c r="D256" t="s">
        <v>1278</v>
      </c>
    </row>
    <row r="257" spans="1:4">
      <c r="A257" s="1071">
        <v>256</v>
      </c>
      <c r="B257" t="s">
        <v>1271</v>
      </c>
      <c r="C257" t="s">
        <v>1279</v>
      </c>
      <c r="D257" t="s">
        <v>1280</v>
      </c>
    </row>
    <row r="258" spans="1:4">
      <c r="A258" s="1071">
        <v>257</v>
      </c>
      <c r="B258" t="s">
        <v>1271</v>
      </c>
      <c r="C258" t="s">
        <v>1281</v>
      </c>
      <c r="D258" t="s">
        <v>1282</v>
      </c>
    </row>
    <row r="259" spans="1:4">
      <c r="A259" s="1071">
        <v>258</v>
      </c>
      <c r="B259" t="s">
        <v>1271</v>
      </c>
      <c r="C259" t="s">
        <v>1283</v>
      </c>
      <c r="D259" t="s">
        <v>1284</v>
      </c>
    </row>
    <row r="260" spans="1:4">
      <c r="A260" s="1071">
        <v>259</v>
      </c>
      <c r="B260" t="s">
        <v>1271</v>
      </c>
      <c r="C260" t="s">
        <v>1285</v>
      </c>
      <c r="D260" t="s">
        <v>1286</v>
      </c>
    </row>
    <row r="261" spans="1:4">
      <c r="A261" s="1071">
        <v>260</v>
      </c>
      <c r="B261" t="s">
        <v>1271</v>
      </c>
      <c r="C261" t="s">
        <v>1287</v>
      </c>
      <c r="D261" t="s">
        <v>1288</v>
      </c>
    </row>
    <row r="262" spans="1:4">
      <c r="A262" s="1071">
        <v>261</v>
      </c>
      <c r="B262" t="s">
        <v>1271</v>
      </c>
      <c r="C262" t="s">
        <v>1289</v>
      </c>
      <c r="D262" t="s">
        <v>1290</v>
      </c>
    </row>
    <row r="263" spans="1:4">
      <c r="A263" s="1071">
        <v>262</v>
      </c>
      <c r="B263" t="s">
        <v>1271</v>
      </c>
      <c r="C263" t="s">
        <v>1291</v>
      </c>
      <c r="D263" t="s">
        <v>1292</v>
      </c>
    </row>
    <row r="264" spans="1:4">
      <c r="A264" s="1071">
        <v>263</v>
      </c>
      <c r="B264" t="s">
        <v>1271</v>
      </c>
      <c r="C264" t="s">
        <v>1293</v>
      </c>
      <c r="D264" t="s">
        <v>1294</v>
      </c>
    </row>
    <row r="265" spans="1:4">
      <c r="A265" s="1071">
        <v>264</v>
      </c>
      <c r="B265" t="s">
        <v>1271</v>
      </c>
      <c r="C265" t="s">
        <v>1295</v>
      </c>
      <c r="D265" t="s">
        <v>1296</v>
      </c>
    </row>
    <row r="266" spans="1:4">
      <c r="A266" s="1071">
        <v>265</v>
      </c>
      <c r="B266" t="s">
        <v>1271</v>
      </c>
      <c r="C266" t="s">
        <v>1297</v>
      </c>
      <c r="D266" t="s">
        <v>1298</v>
      </c>
    </row>
    <row r="267" spans="1:4">
      <c r="A267" s="1071">
        <v>266</v>
      </c>
      <c r="B267" t="s">
        <v>1271</v>
      </c>
      <c r="C267" t="s">
        <v>1299</v>
      </c>
      <c r="D267" t="s">
        <v>1300</v>
      </c>
    </row>
    <row r="268" spans="1:4">
      <c r="A268" s="1071">
        <v>267</v>
      </c>
      <c r="B268" t="s">
        <v>1271</v>
      </c>
      <c r="C268" t="s">
        <v>1301</v>
      </c>
      <c r="D268" t="s">
        <v>1302</v>
      </c>
    </row>
    <row r="269" spans="1:4">
      <c r="A269" s="1071">
        <v>268</v>
      </c>
      <c r="B269" t="s">
        <v>1271</v>
      </c>
      <c r="C269" t="s">
        <v>1303</v>
      </c>
      <c r="D269" t="s">
        <v>1304</v>
      </c>
    </row>
    <row r="270" spans="1:4">
      <c r="A270" s="1071">
        <v>269</v>
      </c>
      <c r="B270" t="s">
        <v>1271</v>
      </c>
      <c r="C270" t="s">
        <v>1305</v>
      </c>
      <c r="D270" t="s">
        <v>1306</v>
      </c>
    </row>
    <row r="271" spans="1:4">
      <c r="A271" s="1071">
        <v>270</v>
      </c>
      <c r="B271" t="s">
        <v>1271</v>
      </c>
      <c r="C271" t="s">
        <v>1307</v>
      </c>
      <c r="D271" t="s">
        <v>1308</v>
      </c>
    </row>
    <row r="272" spans="1:4">
      <c r="A272" s="1071">
        <v>271</v>
      </c>
      <c r="B272" t="s">
        <v>1309</v>
      </c>
      <c r="C272" t="s">
        <v>1311</v>
      </c>
      <c r="D272" t="s">
        <v>1312</v>
      </c>
    </row>
    <row r="273" spans="1:4">
      <c r="A273" s="1071">
        <v>272</v>
      </c>
      <c r="B273" t="s">
        <v>1309</v>
      </c>
      <c r="C273" t="s">
        <v>1313</v>
      </c>
      <c r="D273" t="s">
        <v>1314</v>
      </c>
    </row>
    <row r="274" spans="1:4">
      <c r="A274" s="1071">
        <v>273</v>
      </c>
      <c r="B274" t="s">
        <v>1309</v>
      </c>
      <c r="C274" t="s">
        <v>1315</v>
      </c>
      <c r="D274" t="s">
        <v>1316</v>
      </c>
    </row>
    <row r="275" spans="1:4">
      <c r="A275" s="1071">
        <v>274</v>
      </c>
      <c r="B275" t="s">
        <v>1309</v>
      </c>
      <c r="C275" t="s">
        <v>1309</v>
      </c>
      <c r="D275" t="s">
        <v>1310</v>
      </c>
    </row>
    <row r="276" spans="1:4">
      <c r="A276" s="1071">
        <v>275</v>
      </c>
      <c r="B276" t="s">
        <v>1309</v>
      </c>
      <c r="C276" t="s">
        <v>1317</v>
      </c>
      <c r="D276" t="s">
        <v>1318</v>
      </c>
    </row>
    <row r="277" spans="1:4">
      <c r="A277" s="1071">
        <v>276</v>
      </c>
      <c r="B277" t="s">
        <v>1309</v>
      </c>
      <c r="C277" t="s">
        <v>1319</v>
      </c>
      <c r="D277" t="s">
        <v>1320</v>
      </c>
    </row>
    <row r="278" spans="1:4">
      <c r="A278" s="1071">
        <v>277</v>
      </c>
      <c r="B278" t="s">
        <v>1309</v>
      </c>
      <c r="C278" t="s">
        <v>1321</v>
      </c>
      <c r="D278" t="s">
        <v>1322</v>
      </c>
    </row>
    <row r="279" spans="1:4">
      <c r="A279" s="1071">
        <v>278</v>
      </c>
      <c r="B279" t="s">
        <v>1309</v>
      </c>
      <c r="C279" t="s">
        <v>1323</v>
      </c>
      <c r="D279" t="s">
        <v>1324</v>
      </c>
    </row>
    <row r="280" spans="1:4">
      <c r="A280" s="1071">
        <v>279</v>
      </c>
      <c r="B280" t="s">
        <v>1309</v>
      </c>
      <c r="C280" t="s">
        <v>1325</v>
      </c>
      <c r="D280" t="s">
        <v>1326</v>
      </c>
    </row>
    <row r="281" spans="1:4">
      <c r="A281" s="1071">
        <v>280</v>
      </c>
      <c r="B281" t="s">
        <v>1309</v>
      </c>
      <c r="C281" t="s">
        <v>796</v>
      </c>
      <c r="D281" t="s">
        <v>1327</v>
      </c>
    </row>
    <row r="282" spans="1:4">
      <c r="A282" s="1071">
        <v>281</v>
      </c>
      <c r="B282" t="s">
        <v>1309</v>
      </c>
      <c r="C282" t="s">
        <v>1328</v>
      </c>
      <c r="D282" t="s">
        <v>1329</v>
      </c>
    </row>
    <row r="283" spans="1:4">
      <c r="A283" s="1071">
        <v>282</v>
      </c>
      <c r="B283" t="s">
        <v>1309</v>
      </c>
      <c r="C283" t="s">
        <v>1330</v>
      </c>
      <c r="D283" t="s">
        <v>1331</v>
      </c>
    </row>
    <row r="284" spans="1:4">
      <c r="A284" s="1071">
        <v>283</v>
      </c>
      <c r="B284" t="s">
        <v>1309</v>
      </c>
      <c r="C284" t="s">
        <v>1332</v>
      </c>
      <c r="D284" t="s">
        <v>1333</v>
      </c>
    </row>
    <row r="285" spans="1:4">
      <c r="A285" s="1071">
        <v>284</v>
      </c>
      <c r="B285" t="s">
        <v>1309</v>
      </c>
      <c r="C285" t="s">
        <v>1334</v>
      </c>
      <c r="D285" t="s">
        <v>1335</v>
      </c>
    </row>
    <row r="286" spans="1:4">
      <c r="A286" s="1071">
        <v>285</v>
      </c>
      <c r="B286" t="s">
        <v>1309</v>
      </c>
      <c r="C286" t="s">
        <v>1336</v>
      </c>
      <c r="D286" t="s">
        <v>1337</v>
      </c>
    </row>
    <row r="287" spans="1:4">
      <c r="A287" s="1071">
        <v>286</v>
      </c>
      <c r="B287" t="s">
        <v>1309</v>
      </c>
      <c r="C287" t="s">
        <v>1338</v>
      </c>
      <c r="D287" t="s">
        <v>1339</v>
      </c>
    </row>
    <row r="288" spans="1:4">
      <c r="A288" s="1071">
        <v>287</v>
      </c>
      <c r="B288" t="s">
        <v>1309</v>
      </c>
      <c r="C288" t="s">
        <v>1340</v>
      </c>
      <c r="D288" t="s">
        <v>1341</v>
      </c>
    </row>
    <row r="289" spans="1:4">
      <c r="A289" s="1071">
        <v>288</v>
      </c>
      <c r="B289" t="s">
        <v>1309</v>
      </c>
      <c r="C289" t="s">
        <v>1342</v>
      </c>
      <c r="D289" t="s">
        <v>1343</v>
      </c>
    </row>
    <row r="290" spans="1:4">
      <c r="A290" s="1071">
        <v>289</v>
      </c>
      <c r="B290" t="s">
        <v>1309</v>
      </c>
      <c r="C290" t="s">
        <v>1344</v>
      </c>
      <c r="D290" t="s">
        <v>1345</v>
      </c>
    </row>
    <row r="291" spans="1:4">
      <c r="A291" s="1071">
        <v>290</v>
      </c>
      <c r="B291" t="s">
        <v>1309</v>
      </c>
      <c r="C291" t="s">
        <v>1346</v>
      </c>
      <c r="D291" t="s">
        <v>1347</v>
      </c>
    </row>
    <row r="292" spans="1:4">
      <c r="A292" s="1071">
        <v>291</v>
      </c>
      <c r="B292" t="s">
        <v>1348</v>
      </c>
      <c r="C292" t="s">
        <v>1350</v>
      </c>
      <c r="D292" t="s">
        <v>1351</v>
      </c>
    </row>
    <row r="293" spans="1:4">
      <c r="A293" s="1071">
        <v>292</v>
      </c>
      <c r="B293" t="s">
        <v>1348</v>
      </c>
      <c r="C293" t="s">
        <v>1352</v>
      </c>
      <c r="D293" t="s">
        <v>1353</v>
      </c>
    </row>
    <row r="294" spans="1:4">
      <c r="A294" s="1071">
        <v>293</v>
      </c>
      <c r="B294" t="s">
        <v>1348</v>
      </c>
      <c r="C294" t="s">
        <v>1354</v>
      </c>
      <c r="D294" t="s">
        <v>1355</v>
      </c>
    </row>
    <row r="295" spans="1:4">
      <c r="A295" s="1071">
        <v>294</v>
      </c>
      <c r="B295" t="s">
        <v>1348</v>
      </c>
      <c r="C295" t="s">
        <v>1356</v>
      </c>
      <c r="D295" t="s">
        <v>1357</v>
      </c>
    </row>
    <row r="296" spans="1:4">
      <c r="A296" s="1071">
        <v>295</v>
      </c>
      <c r="B296" t="s">
        <v>1348</v>
      </c>
      <c r="C296" t="s">
        <v>1358</v>
      </c>
      <c r="D296" t="s">
        <v>1359</v>
      </c>
    </row>
    <row r="297" spans="1:4">
      <c r="A297" s="1071">
        <v>296</v>
      </c>
      <c r="B297" t="s">
        <v>1348</v>
      </c>
      <c r="C297" t="s">
        <v>1360</v>
      </c>
      <c r="D297" t="s">
        <v>1361</v>
      </c>
    </row>
    <row r="298" spans="1:4">
      <c r="A298" s="1071">
        <v>297</v>
      </c>
      <c r="B298" t="s">
        <v>1348</v>
      </c>
      <c r="C298" t="s">
        <v>1348</v>
      </c>
      <c r="D298" t="s">
        <v>1349</v>
      </c>
    </row>
    <row r="299" spans="1:4">
      <c r="A299" s="1071">
        <v>298</v>
      </c>
      <c r="B299" t="s">
        <v>1348</v>
      </c>
      <c r="C299" t="s">
        <v>1362</v>
      </c>
      <c r="D299" t="s">
        <v>1363</v>
      </c>
    </row>
    <row r="300" spans="1:4">
      <c r="A300" s="1071">
        <v>299</v>
      </c>
      <c r="B300" t="s">
        <v>1348</v>
      </c>
      <c r="C300" t="s">
        <v>1364</v>
      </c>
      <c r="D300" t="s">
        <v>1365</v>
      </c>
    </row>
    <row r="301" spans="1:4">
      <c r="A301" s="1071">
        <v>300</v>
      </c>
      <c r="B301" t="s">
        <v>1348</v>
      </c>
      <c r="C301" t="s">
        <v>1366</v>
      </c>
      <c r="D301" t="s">
        <v>1367</v>
      </c>
    </row>
    <row r="302" spans="1:4">
      <c r="A302" s="1071">
        <v>301</v>
      </c>
      <c r="B302" t="s">
        <v>1348</v>
      </c>
      <c r="C302" t="s">
        <v>1368</v>
      </c>
      <c r="D302" t="s">
        <v>1369</v>
      </c>
    </row>
    <row r="303" spans="1:4">
      <c r="A303" s="1071">
        <v>302</v>
      </c>
      <c r="B303" t="s">
        <v>1348</v>
      </c>
      <c r="C303" t="s">
        <v>1370</v>
      </c>
      <c r="D303" t="s">
        <v>1371</v>
      </c>
    </row>
    <row r="304" spans="1:4">
      <c r="A304" s="1071">
        <v>303</v>
      </c>
      <c r="B304" t="s">
        <v>1348</v>
      </c>
      <c r="C304" t="s">
        <v>1372</v>
      </c>
      <c r="D304" t="s">
        <v>1373</v>
      </c>
    </row>
    <row r="305" spans="1:4">
      <c r="A305" s="1071">
        <v>304</v>
      </c>
      <c r="B305" t="s">
        <v>1348</v>
      </c>
      <c r="C305" t="s">
        <v>1374</v>
      </c>
      <c r="D305" t="s">
        <v>1375</v>
      </c>
    </row>
    <row r="306" spans="1:4">
      <c r="A306" s="1071">
        <v>305</v>
      </c>
      <c r="B306" t="s">
        <v>1348</v>
      </c>
      <c r="C306" t="s">
        <v>1376</v>
      </c>
      <c r="D306" t="s">
        <v>1377</v>
      </c>
    </row>
    <row r="307" spans="1:4">
      <c r="A307" s="1071">
        <v>306</v>
      </c>
      <c r="B307" t="s">
        <v>1348</v>
      </c>
      <c r="C307" t="s">
        <v>1378</v>
      </c>
      <c r="D307" t="s">
        <v>1379</v>
      </c>
    </row>
    <row r="308" spans="1:4">
      <c r="A308" s="1071">
        <v>307</v>
      </c>
      <c r="B308" t="s">
        <v>1348</v>
      </c>
      <c r="C308" t="s">
        <v>1380</v>
      </c>
      <c r="D308" t="s">
        <v>1381</v>
      </c>
    </row>
    <row r="309" spans="1:4">
      <c r="A309" s="1071">
        <v>308</v>
      </c>
      <c r="B309" t="s">
        <v>1348</v>
      </c>
      <c r="C309" t="s">
        <v>1382</v>
      </c>
      <c r="D309" t="s">
        <v>1383</v>
      </c>
    </row>
    <row r="310" spans="1:4">
      <c r="A310" s="1071">
        <v>309</v>
      </c>
      <c r="B310" t="s">
        <v>1348</v>
      </c>
      <c r="C310" t="s">
        <v>1384</v>
      </c>
      <c r="D310" t="s">
        <v>1385</v>
      </c>
    </row>
    <row r="311" spans="1:4">
      <c r="A311" s="1071">
        <v>310</v>
      </c>
      <c r="B311" t="s">
        <v>1348</v>
      </c>
      <c r="C311" t="s">
        <v>1386</v>
      </c>
      <c r="D311" t="s">
        <v>1387</v>
      </c>
    </row>
    <row r="312" spans="1:4">
      <c r="A312" s="1071">
        <v>311</v>
      </c>
      <c r="B312" t="s">
        <v>1348</v>
      </c>
      <c r="C312" t="s">
        <v>1388</v>
      </c>
      <c r="D312" t="s">
        <v>1389</v>
      </c>
    </row>
    <row r="313" spans="1:4">
      <c r="A313" s="1071">
        <v>312</v>
      </c>
      <c r="B313" t="s">
        <v>1348</v>
      </c>
      <c r="C313" t="s">
        <v>1390</v>
      </c>
      <c r="D313" t="s">
        <v>1391</v>
      </c>
    </row>
    <row r="314" spans="1:4">
      <c r="A314" s="1071">
        <v>313</v>
      </c>
      <c r="B314" t="s">
        <v>1348</v>
      </c>
      <c r="C314" t="s">
        <v>1392</v>
      </c>
      <c r="D314" t="s">
        <v>1393</v>
      </c>
    </row>
    <row r="315" spans="1:4">
      <c r="A315" s="1071">
        <v>314</v>
      </c>
      <c r="B315" t="s">
        <v>1348</v>
      </c>
      <c r="C315" t="s">
        <v>1394</v>
      </c>
      <c r="D315" t="s">
        <v>1395</v>
      </c>
    </row>
    <row r="316" spans="1:4">
      <c r="A316" s="1071">
        <v>315</v>
      </c>
      <c r="B316" t="s">
        <v>1348</v>
      </c>
      <c r="C316" t="s">
        <v>1396</v>
      </c>
      <c r="D316" t="s">
        <v>1397</v>
      </c>
    </row>
    <row r="317" spans="1:4">
      <c r="A317" s="1071">
        <v>316</v>
      </c>
      <c r="B317" t="s">
        <v>1348</v>
      </c>
      <c r="C317" t="s">
        <v>1398</v>
      </c>
      <c r="D317" t="s">
        <v>1399</v>
      </c>
    </row>
    <row r="318" spans="1:4">
      <c r="A318" s="1071">
        <v>317</v>
      </c>
      <c r="B318" t="s">
        <v>1348</v>
      </c>
      <c r="C318" t="s">
        <v>1400</v>
      </c>
      <c r="D318" t="s">
        <v>1401</v>
      </c>
    </row>
    <row r="319" spans="1:4">
      <c r="A319" s="1071">
        <v>318</v>
      </c>
      <c r="B319" t="s">
        <v>1348</v>
      </c>
      <c r="C319" t="s">
        <v>1402</v>
      </c>
      <c r="D319" t="s">
        <v>1403</v>
      </c>
    </row>
    <row r="320" spans="1:4">
      <c r="A320" s="1071">
        <v>319</v>
      </c>
      <c r="B320" t="s">
        <v>1348</v>
      </c>
      <c r="C320" t="s">
        <v>1404</v>
      </c>
      <c r="D320" t="s">
        <v>1405</v>
      </c>
    </row>
    <row r="321" spans="1:4">
      <c r="A321" s="1071">
        <v>320</v>
      </c>
      <c r="B321" t="s">
        <v>1348</v>
      </c>
      <c r="C321" t="s">
        <v>1406</v>
      </c>
      <c r="D321" t="s">
        <v>1407</v>
      </c>
    </row>
    <row r="322" spans="1:4">
      <c r="A322" s="1071">
        <v>321</v>
      </c>
      <c r="B322" t="s">
        <v>1348</v>
      </c>
      <c r="C322" t="s">
        <v>1408</v>
      </c>
      <c r="D322" t="s">
        <v>1409</v>
      </c>
    </row>
    <row r="323" spans="1:4">
      <c r="A323" s="1071">
        <v>322</v>
      </c>
      <c r="B323" t="s">
        <v>1348</v>
      </c>
      <c r="C323" t="s">
        <v>1410</v>
      </c>
      <c r="D323" t="s">
        <v>1411</v>
      </c>
    </row>
    <row r="324" spans="1:4">
      <c r="A324" s="1071">
        <v>323</v>
      </c>
      <c r="B324" t="s">
        <v>1412</v>
      </c>
      <c r="C324" t="s">
        <v>1414</v>
      </c>
      <c r="D324" t="s">
        <v>1415</v>
      </c>
    </row>
    <row r="325" spans="1:4">
      <c r="A325" s="1071">
        <v>324</v>
      </c>
      <c r="B325" t="s">
        <v>1412</v>
      </c>
      <c r="C325" t="s">
        <v>1416</v>
      </c>
      <c r="D325" t="s">
        <v>1417</v>
      </c>
    </row>
    <row r="326" spans="1:4">
      <c r="A326" s="1071">
        <v>325</v>
      </c>
      <c r="B326" t="s">
        <v>1412</v>
      </c>
      <c r="C326" t="s">
        <v>830</v>
      </c>
      <c r="D326" t="s">
        <v>1418</v>
      </c>
    </row>
    <row r="327" spans="1:4">
      <c r="A327" s="1071">
        <v>326</v>
      </c>
      <c r="B327" t="s">
        <v>1412</v>
      </c>
      <c r="C327" t="s">
        <v>1419</v>
      </c>
      <c r="D327" t="s">
        <v>1420</v>
      </c>
    </row>
    <row r="328" spans="1:4">
      <c r="A328" s="1071">
        <v>327</v>
      </c>
      <c r="B328" t="s">
        <v>1412</v>
      </c>
      <c r="C328" t="s">
        <v>1412</v>
      </c>
      <c r="D328" t="s">
        <v>1413</v>
      </c>
    </row>
    <row r="329" spans="1:4">
      <c r="A329" s="1071">
        <v>328</v>
      </c>
      <c r="B329" t="s">
        <v>1412</v>
      </c>
      <c r="C329" t="s">
        <v>1421</v>
      </c>
      <c r="D329" t="s">
        <v>1422</v>
      </c>
    </row>
    <row r="330" spans="1:4">
      <c r="A330" s="1071">
        <v>329</v>
      </c>
      <c r="B330" t="s">
        <v>1412</v>
      </c>
      <c r="C330" t="s">
        <v>1423</v>
      </c>
      <c r="D330" t="s">
        <v>1424</v>
      </c>
    </row>
    <row r="331" spans="1:4">
      <c r="A331" s="1071">
        <v>330</v>
      </c>
      <c r="B331" t="s">
        <v>1412</v>
      </c>
      <c r="C331" t="s">
        <v>1425</v>
      </c>
      <c r="D331" t="s">
        <v>1426</v>
      </c>
    </row>
    <row r="332" spans="1:4">
      <c r="A332" s="1071">
        <v>331</v>
      </c>
      <c r="B332" t="s">
        <v>1412</v>
      </c>
      <c r="C332" t="s">
        <v>1427</v>
      </c>
      <c r="D332" t="s">
        <v>1428</v>
      </c>
    </row>
    <row r="333" spans="1:4">
      <c r="A333" s="1071">
        <v>332</v>
      </c>
      <c r="B333" t="s">
        <v>1412</v>
      </c>
      <c r="C333" t="s">
        <v>1429</v>
      </c>
      <c r="D333" t="s">
        <v>1430</v>
      </c>
    </row>
    <row r="334" spans="1:4">
      <c r="A334" s="1071">
        <v>333</v>
      </c>
      <c r="B334" t="s">
        <v>1412</v>
      </c>
      <c r="C334" t="s">
        <v>1431</v>
      </c>
      <c r="D334" t="s">
        <v>1432</v>
      </c>
    </row>
    <row r="335" spans="1:4">
      <c r="A335" s="1071">
        <v>334</v>
      </c>
      <c r="B335" t="s">
        <v>1412</v>
      </c>
      <c r="C335" t="s">
        <v>1433</v>
      </c>
      <c r="D335" t="s">
        <v>1434</v>
      </c>
    </row>
    <row r="336" spans="1:4">
      <c r="A336" s="1071">
        <v>335</v>
      </c>
      <c r="B336" t="s">
        <v>1412</v>
      </c>
      <c r="C336" t="s">
        <v>1435</v>
      </c>
      <c r="D336" t="s">
        <v>1436</v>
      </c>
    </row>
    <row r="337" spans="1:4">
      <c r="A337" s="1071">
        <v>336</v>
      </c>
      <c r="B337" t="s">
        <v>1412</v>
      </c>
      <c r="C337" t="s">
        <v>1437</v>
      </c>
      <c r="D337" t="s">
        <v>1438</v>
      </c>
    </row>
    <row r="338" spans="1:4">
      <c r="A338" s="1071">
        <v>337</v>
      </c>
      <c r="B338" t="s">
        <v>1412</v>
      </c>
      <c r="C338" t="s">
        <v>1439</v>
      </c>
      <c r="D338" t="s">
        <v>1440</v>
      </c>
    </row>
    <row r="339" spans="1:4">
      <c r="A339" s="1071">
        <v>338</v>
      </c>
      <c r="B339" t="s">
        <v>1412</v>
      </c>
      <c r="C339" t="s">
        <v>1441</v>
      </c>
      <c r="D339" t="s">
        <v>1442</v>
      </c>
    </row>
    <row r="340" spans="1:4">
      <c r="A340" s="1071">
        <v>339</v>
      </c>
      <c r="B340" t="s">
        <v>1412</v>
      </c>
      <c r="C340" t="s">
        <v>1443</v>
      </c>
      <c r="D340" t="s">
        <v>1444</v>
      </c>
    </row>
    <row r="341" spans="1:4">
      <c r="A341" s="1071">
        <v>340</v>
      </c>
      <c r="B341" t="s">
        <v>1412</v>
      </c>
      <c r="C341" t="s">
        <v>1445</v>
      </c>
      <c r="D341" t="s">
        <v>1446</v>
      </c>
    </row>
    <row r="342" spans="1:4">
      <c r="A342" s="1071">
        <v>341</v>
      </c>
      <c r="B342" t="s">
        <v>1412</v>
      </c>
      <c r="C342" t="s">
        <v>1447</v>
      </c>
      <c r="D342" t="s">
        <v>1448</v>
      </c>
    </row>
    <row r="343" spans="1:4">
      <c r="A343" s="1071">
        <v>342</v>
      </c>
      <c r="B343" t="s">
        <v>1412</v>
      </c>
      <c r="C343" t="s">
        <v>1449</v>
      </c>
      <c r="D343" t="s">
        <v>1450</v>
      </c>
    </row>
    <row r="344" spans="1:4">
      <c r="A344" s="1071">
        <v>343</v>
      </c>
      <c r="B344" t="s">
        <v>1412</v>
      </c>
      <c r="C344" t="s">
        <v>1451</v>
      </c>
      <c r="D344" t="s">
        <v>1452</v>
      </c>
    </row>
    <row r="345" spans="1:4">
      <c r="A345" s="1071">
        <v>344</v>
      </c>
      <c r="B345" t="s">
        <v>1453</v>
      </c>
      <c r="C345" t="s">
        <v>1455</v>
      </c>
      <c r="D345" t="s">
        <v>1456</v>
      </c>
    </row>
    <row r="346" spans="1:4">
      <c r="A346" s="1071">
        <v>345</v>
      </c>
      <c r="B346" t="s">
        <v>1453</v>
      </c>
      <c r="C346" t="s">
        <v>1457</v>
      </c>
      <c r="D346" t="s">
        <v>1458</v>
      </c>
    </row>
    <row r="347" spans="1:4">
      <c r="A347" s="1071">
        <v>346</v>
      </c>
      <c r="B347" t="s">
        <v>1453</v>
      </c>
      <c r="C347" t="s">
        <v>1459</v>
      </c>
      <c r="D347" t="s">
        <v>1460</v>
      </c>
    </row>
    <row r="348" spans="1:4">
      <c r="A348" s="1071">
        <v>347</v>
      </c>
      <c r="B348" t="s">
        <v>1453</v>
      </c>
      <c r="C348" t="s">
        <v>1461</v>
      </c>
      <c r="D348" t="s">
        <v>1462</v>
      </c>
    </row>
    <row r="349" spans="1:4">
      <c r="A349" s="1071">
        <v>348</v>
      </c>
      <c r="B349" t="s">
        <v>1453</v>
      </c>
      <c r="C349" t="s">
        <v>1463</v>
      </c>
      <c r="D349" t="s">
        <v>1464</v>
      </c>
    </row>
    <row r="350" spans="1:4">
      <c r="A350" s="1071">
        <v>349</v>
      </c>
      <c r="B350" t="s">
        <v>1453</v>
      </c>
      <c r="C350" t="s">
        <v>1465</v>
      </c>
      <c r="D350" t="s">
        <v>1466</v>
      </c>
    </row>
    <row r="351" spans="1:4">
      <c r="A351" s="1071">
        <v>350</v>
      </c>
      <c r="B351" t="s">
        <v>1453</v>
      </c>
      <c r="C351" t="s">
        <v>1467</v>
      </c>
      <c r="D351" t="s">
        <v>1468</v>
      </c>
    </row>
    <row r="352" spans="1:4">
      <c r="A352" s="1071">
        <v>351</v>
      </c>
      <c r="B352" t="s">
        <v>1453</v>
      </c>
      <c r="C352" t="s">
        <v>1453</v>
      </c>
      <c r="D352" t="s">
        <v>1454</v>
      </c>
    </row>
    <row r="353" spans="1:4">
      <c r="A353" s="1071">
        <v>352</v>
      </c>
      <c r="B353" t="s">
        <v>1453</v>
      </c>
      <c r="C353" t="s">
        <v>1469</v>
      </c>
      <c r="D353" t="s">
        <v>1470</v>
      </c>
    </row>
    <row r="354" spans="1:4">
      <c r="A354" s="1071">
        <v>353</v>
      </c>
      <c r="B354" t="s">
        <v>1453</v>
      </c>
      <c r="C354" t="s">
        <v>1471</v>
      </c>
      <c r="D354" t="s">
        <v>1472</v>
      </c>
    </row>
    <row r="355" spans="1:4">
      <c r="A355" s="1071">
        <v>354</v>
      </c>
      <c r="B355" t="s">
        <v>1453</v>
      </c>
      <c r="C355" t="s">
        <v>1473</v>
      </c>
      <c r="D355" t="s">
        <v>1474</v>
      </c>
    </row>
    <row r="356" spans="1:4">
      <c r="A356" s="1071">
        <v>355</v>
      </c>
      <c r="B356" t="s">
        <v>1453</v>
      </c>
      <c r="C356" t="s">
        <v>1475</v>
      </c>
      <c r="D356" t="s">
        <v>1476</v>
      </c>
    </row>
    <row r="357" spans="1:4">
      <c r="A357" s="1071">
        <v>356</v>
      </c>
      <c r="B357" t="s">
        <v>1453</v>
      </c>
      <c r="C357" t="s">
        <v>1477</v>
      </c>
      <c r="D357" t="s">
        <v>1478</v>
      </c>
    </row>
    <row r="358" spans="1:4">
      <c r="A358" s="1071">
        <v>357</v>
      </c>
      <c r="B358" t="s">
        <v>1453</v>
      </c>
      <c r="C358" t="s">
        <v>1479</v>
      </c>
      <c r="D358" t="s">
        <v>1480</v>
      </c>
    </row>
    <row r="359" spans="1:4">
      <c r="A359" s="1071">
        <v>358</v>
      </c>
      <c r="B359" t="s">
        <v>1453</v>
      </c>
      <c r="C359" t="s">
        <v>1481</v>
      </c>
      <c r="D359" t="s">
        <v>1482</v>
      </c>
    </row>
    <row r="360" spans="1:4">
      <c r="A360" s="1071">
        <v>359</v>
      </c>
      <c r="B360" t="s">
        <v>1453</v>
      </c>
      <c r="C360" t="s">
        <v>1483</v>
      </c>
      <c r="D360" t="s">
        <v>1484</v>
      </c>
    </row>
    <row r="361" spans="1:4">
      <c r="A361" s="1071">
        <v>360</v>
      </c>
      <c r="B361" t="s">
        <v>1453</v>
      </c>
      <c r="C361" t="s">
        <v>1485</v>
      </c>
      <c r="D361" t="s">
        <v>1486</v>
      </c>
    </row>
    <row r="362" spans="1:4">
      <c r="A362" s="1071">
        <v>361</v>
      </c>
      <c r="B362" t="s">
        <v>1453</v>
      </c>
      <c r="C362" t="s">
        <v>1487</v>
      </c>
      <c r="D362" t="s">
        <v>1488</v>
      </c>
    </row>
    <row r="363" spans="1:4">
      <c r="A363" s="1071">
        <v>362</v>
      </c>
      <c r="B363" t="s">
        <v>1453</v>
      </c>
      <c r="C363" t="s">
        <v>1489</v>
      </c>
      <c r="D363" t="s">
        <v>1490</v>
      </c>
    </row>
    <row r="364" spans="1:4">
      <c r="A364" s="1071">
        <v>363</v>
      </c>
      <c r="B364" t="s">
        <v>1453</v>
      </c>
      <c r="C364" t="s">
        <v>1491</v>
      </c>
      <c r="D364" t="s">
        <v>1492</v>
      </c>
    </row>
    <row r="365" spans="1:4">
      <c r="A365" s="1071">
        <v>364</v>
      </c>
      <c r="B365" t="s">
        <v>1453</v>
      </c>
      <c r="C365" t="s">
        <v>1493</v>
      </c>
      <c r="D365" t="s">
        <v>1494</v>
      </c>
    </row>
    <row r="366" spans="1:4">
      <c r="A366" s="1071">
        <v>365</v>
      </c>
      <c r="B366" t="s">
        <v>1453</v>
      </c>
      <c r="C366" t="s">
        <v>1495</v>
      </c>
      <c r="D366" t="s">
        <v>1496</v>
      </c>
    </row>
    <row r="367" spans="1:4">
      <c r="A367" s="1071">
        <v>366</v>
      </c>
      <c r="B367" t="s">
        <v>1453</v>
      </c>
      <c r="C367" t="s">
        <v>1497</v>
      </c>
      <c r="D367" t="s">
        <v>1498</v>
      </c>
    </row>
    <row r="368" spans="1:4">
      <c r="A368" s="1071">
        <v>367</v>
      </c>
      <c r="B368" t="s">
        <v>1453</v>
      </c>
      <c r="C368" t="s">
        <v>1499</v>
      </c>
      <c r="D368" t="s">
        <v>1500</v>
      </c>
    </row>
    <row r="369" spans="1:4">
      <c r="A369" s="1071">
        <v>368</v>
      </c>
      <c r="B369" t="s">
        <v>1453</v>
      </c>
      <c r="C369" t="s">
        <v>1501</v>
      </c>
      <c r="D369" t="s">
        <v>1502</v>
      </c>
    </row>
    <row r="370" spans="1:4">
      <c r="A370" s="1071">
        <v>369</v>
      </c>
      <c r="B370" t="s">
        <v>1453</v>
      </c>
      <c r="C370" t="s">
        <v>1503</v>
      </c>
      <c r="D370" t="s">
        <v>1504</v>
      </c>
    </row>
    <row r="371" spans="1:4">
      <c r="A371" s="1071">
        <v>370</v>
      </c>
      <c r="B371" t="s">
        <v>1505</v>
      </c>
      <c r="C371" t="s">
        <v>1505</v>
      </c>
      <c r="D371" t="s">
        <v>1506</v>
      </c>
    </row>
    <row r="372" spans="1:4">
      <c r="A372" s="1071">
        <v>371</v>
      </c>
      <c r="B372" t="s">
        <v>1507</v>
      </c>
      <c r="C372" t="s">
        <v>1507</v>
      </c>
      <c r="D372" t="s">
        <v>1508</v>
      </c>
    </row>
    <row r="373" spans="1:4">
      <c r="A373" s="1071">
        <v>372</v>
      </c>
      <c r="B373" t="s">
        <v>1509</v>
      </c>
      <c r="C373" t="s">
        <v>1511</v>
      </c>
      <c r="D373" t="s">
        <v>1512</v>
      </c>
    </row>
    <row r="374" spans="1:4">
      <c r="A374" s="1071">
        <v>373</v>
      </c>
      <c r="B374" t="s">
        <v>1509</v>
      </c>
      <c r="C374" t="s">
        <v>1513</v>
      </c>
      <c r="D374" t="s">
        <v>1514</v>
      </c>
    </row>
    <row r="375" spans="1:4">
      <c r="A375" s="1071">
        <v>374</v>
      </c>
      <c r="B375" t="s">
        <v>1509</v>
      </c>
      <c r="C375" t="s">
        <v>1515</v>
      </c>
      <c r="D375" t="s">
        <v>1516</v>
      </c>
    </row>
    <row r="376" spans="1:4">
      <c r="A376" s="1071">
        <v>375</v>
      </c>
      <c r="B376" t="s">
        <v>1509</v>
      </c>
      <c r="C376" t="s">
        <v>1517</v>
      </c>
      <c r="D376" t="s">
        <v>1518</v>
      </c>
    </row>
    <row r="377" spans="1:4">
      <c r="A377" s="1071">
        <v>376</v>
      </c>
      <c r="B377" t="s">
        <v>1509</v>
      </c>
      <c r="C377" t="s">
        <v>1509</v>
      </c>
      <c r="D377" t="s">
        <v>1510</v>
      </c>
    </row>
    <row r="378" spans="1:4">
      <c r="A378" s="1071">
        <v>377</v>
      </c>
      <c r="B378" t="s">
        <v>1509</v>
      </c>
      <c r="C378" t="s">
        <v>1519</v>
      </c>
      <c r="D378" t="s">
        <v>1520</v>
      </c>
    </row>
    <row r="379" spans="1:4">
      <c r="A379" s="1071">
        <v>378</v>
      </c>
      <c r="B379" t="s">
        <v>1509</v>
      </c>
      <c r="C379" t="s">
        <v>1521</v>
      </c>
      <c r="D379" t="s">
        <v>1522</v>
      </c>
    </row>
    <row r="380" spans="1:4">
      <c r="A380" s="1071">
        <v>379</v>
      </c>
      <c r="B380" t="s">
        <v>1509</v>
      </c>
      <c r="C380" t="s">
        <v>1523</v>
      </c>
      <c r="D380" t="s">
        <v>1524</v>
      </c>
    </row>
    <row r="381" spans="1:4">
      <c r="A381" s="1071">
        <v>380</v>
      </c>
      <c r="B381" t="s">
        <v>1509</v>
      </c>
      <c r="C381" t="s">
        <v>1525</v>
      </c>
      <c r="D381" t="s">
        <v>1526</v>
      </c>
    </row>
    <row r="382" spans="1:4">
      <c r="A382" s="1071">
        <v>381</v>
      </c>
      <c r="B382" t="s">
        <v>1509</v>
      </c>
      <c r="C382" t="s">
        <v>1527</v>
      </c>
      <c r="D382" t="s">
        <v>1528</v>
      </c>
    </row>
    <row r="383" spans="1:4">
      <c r="A383" s="1071">
        <v>382</v>
      </c>
      <c r="B383" t="s">
        <v>1509</v>
      </c>
      <c r="C383" t="s">
        <v>1529</v>
      </c>
      <c r="D383" t="s">
        <v>1530</v>
      </c>
    </row>
    <row r="384" spans="1:4">
      <c r="A384" s="1071">
        <v>383</v>
      </c>
      <c r="B384" t="s">
        <v>1509</v>
      </c>
      <c r="C384" t="s">
        <v>1531</v>
      </c>
      <c r="D384" t="s">
        <v>1532</v>
      </c>
    </row>
    <row r="385" spans="1:4">
      <c r="A385" s="1071">
        <v>384</v>
      </c>
      <c r="B385" t="s">
        <v>1509</v>
      </c>
      <c r="C385" t="s">
        <v>1533</v>
      </c>
      <c r="D385" t="s">
        <v>1534</v>
      </c>
    </row>
    <row r="386" spans="1:4">
      <c r="A386" s="1071">
        <v>385</v>
      </c>
      <c r="B386" t="s">
        <v>1509</v>
      </c>
      <c r="C386" t="s">
        <v>1535</v>
      </c>
      <c r="D386" t="s">
        <v>1536</v>
      </c>
    </row>
    <row r="387" spans="1:4">
      <c r="A387" s="1071">
        <v>386</v>
      </c>
      <c r="B387" t="s">
        <v>1509</v>
      </c>
      <c r="C387" t="s">
        <v>1537</v>
      </c>
      <c r="D387" t="s">
        <v>1538</v>
      </c>
    </row>
    <row r="388" spans="1:4">
      <c r="A388" s="1071">
        <v>387</v>
      </c>
      <c r="B388" t="s">
        <v>1509</v>
      </c>
      <c r="C388" t="s">
        <v>1539</v>
      </c>
      <c r="D388" t="s">
        <v>1540</v>
      </c>
    </row>
    <row r="389" spans="1:4">
      <c r="A389" s="1071">
        <v>388</v>
      </c>
      <c r="B389" t="s">
        <v>1509</v>
      </c>
      <c r="C389" t="s">
        <v>1541</v>
      </c>
      <c r="D389" t="s">
        <v>1542</v>
      </c>
    </row>
    <row r="390" spans="1:4">
      <c r="A390" s="1071">
        <v>389</v>
      </c>
      <c r="B390" t="s">
        <v>1509</v>
      </c>
      <c r="C390" t="s">
        <v>1543</v>
      </c>
      <c r="D390" t="s">
        <v>1544</v>
      </c>
    </row>
    <row r="391" spans="1:4">
      <c r="A391" s="1071">
        <v>390</v>
      </c>
      <c r="B391" t="s">
        <v>1509</v>
      </c>
      <c r="C391" t="s">
        <v>1545</v>
      </c>
      <c r="D391" t="s">
        <v>1546</v>
      </c>
    </row>
    <row r="392" spans="1:4">
      <c r="A392" s="1071">
        <v>391</v>
      </c>
      <c r="B392" t="s">
        <v>1509</v>
      </c>
      <c r="C392" t="s">
        <v>1547</v>
      </c>
      <c r="D392" t="s">
        <v>1548</v>
      </c>
    </row>
    <row r="393" spans="1:4">
      <c r="A393" s="1071">
        <v>392</v>
      </c>
      <c r="B393" t="s">
        <v>1549</v>
      </c>
      <c r="C393" t="s">
        <v>1063</v>
      </c>
      <c r="D393" t="s">
        <v>1551</v>
      </c>
    </row>
    <row r="394" spans="1:4">
      <c r="A394" s="1071">
        <v>393</v>
      </c>
      <c r="B394" t="s">
        <v>1549</v>
      </c>
      <c r="C394" t="s">
        <v>1552</v>
      </c>
      <c r="D394" t="s">
        <v>1553</v>
      </c>
    </row>
    <row r="395" spans="1:4">
      <c r="A395" s="1071">
        <v>394</v>
      </c>
      <c r="B395" t="s">
        <v>1549</v>
      </c>
      <c r="C395" t="s">
        <v>1554</v>
      </c>
      <c r="D395" t="s">
        <v>1555</v>
      </c>
    </row>
    <row r="396" spans="1:4">
      <c r="A396" s="1071">
        <v>395</v>
      </c>
      <c r="B396" t="s">
        <v>1549</v>
      </c>
      <c r="C396" t="s">
        <v>1556</v>
      </c>
      <c r="D396" t="s">
        <v>1557</v>
      </c>
    </row>
    <row r="397" spans="1:4">
      <c r="A397" s="1071">
        <v>396</v>
      </c>
      <c r="B397" t="s">
        <v>1549</v>
      </c>
      <c r="C397" t="s">
        <v>1558</v>
      </c>
      <c r="D397" t="s">
        <v>1559</v>
      </c>
    </row>
    <row r="398" spans="1:4">
      <c r="A398" s="1071">
        <v>397</v>
      </c>
      <c r="B398" t="s">
        <v>1549</v>
      </c>
      <c r="C398" t="s">
        <v>1560</v>
      </c>
      <c r="D398" t="s">
        <v>1561</v>
      </c>
    </row>
    <row r="399" spans="1:4">
      <c r="A399" s="1071">
        <v>398</v>
      </c>
      <c r="B399" t="s">
        <v>1549</v>
      </c>
      <c r="C399" t="s">
        <v>1549</v>
      </c>
      <c r="D399" t="s">
        <v>1550</v>
      </c>
    </row>
    <row r="400" spans="1:4">
      <c r="A400" s="1071">
        <v>399</v>
      </c>
      <c r="B400" t="s">
        <v>1549</v>
      </c>
      <c r="C400" t="s">
        <v>1562</v>
      </c>
      <c r="D400" t="s">
        <v>1563</v>
      </c>
    </row>
    <row r="401" spans="1:4">
      <c r="A401" s="1071">
        <v>400</v>
      </c>
      <c r="B401" t="s">
        <v>1549</v>
      </c>
      <c r="C401" t="s">
        <v>1564</v>
      </c>
      <c r="D401" t="s">
        <v>1565</v>
      </c>
    </row>
    <row r="402" spans="1:4">
      <c r="A402" s="1071">
        <v>401</v>
      </c>
      <c r="B402" t="s">
        <v>1549</v>
      </c>
      <c r="C402" t="s">
        <v>1566</v>
      </c>
      <c r="D402" t="s">
        <v>1567</v>
      </c>
    </row>
    <row r="403" spans="1:4">
      <c r="A403" s="1071">
        <v>402</v>
      </c>
      <c r="B403" t="s">
        <v>1549</v>
      </c>
      <c r="C403" t="s">
        <v>1568</v>
      </c>
      <c r="D403" t="s">
        <v>1569</v>
      </c>
    </row>
    <row r="404" spans="1:4">
      <c r="A404" s="1071">
        <v>403</v>
      </c>
      <c r="B404" t="s">
        <v>1549</v>
      </c>
      <c r="C404" t="s">
        <v>1570</v>
      </c>
      <c r="D404" t="s">
        <v>1571</v>
      </c>
    </row>
    <row r="405" spans="1:4">
      <c r="A405" s="1071">
        <v>404</v>
      </c>
      <c r="B405" t="s">
        <v>1549</v>
      </c>
      <c r="C405" t="s">
        <v>1572</v>
      </c>
      <c r="D405" t="s">
        <v>1573</v>
      </c>
    </row>
    <row r="406" spans="1:4">
      <c r="A406" s="1071">
        <v>405</v>
      </c>
      <c r="B406" t="s">
        <v>1549</v>
      </c>
      <c r="C406" t="s">
        <v>1574</v>
      </c>
      <c r="D406" t="s">
        <v>1575</v>
      </c>
    </row>
    <row r="407" spans="1:4">
      <c r="A407" s="1071">
        <v>406</v>
      </c>
      <c r="B407" t="s">
        <v>1549</v>
      </c>
      <c r="C407" t="s">
        <v>1576</v>
      </c>
      <c r="D407" t="s">
        <v>1577</v>
      </c>
    </row>
    <row r="408" spans="1:4">
      <c r="A408" s="1071">
        <v>407</v>
      </c>
      <c r="B408" t="s">
        <v>1549</v>
      </c>
      <c r="C408" t="s">
        <v>1578</v>
      </c>
      <c r="D408" t="s">
        <v>1579</v>
      </c>
    </row>
    <row r="409" spans="1:4">
      <c r="A409" s="1071">
        <v>408</v>
      </c>
      <c r="B409" t="s">
        <v>1549</v>
      </c>
      <c r="C409" t="s">
        <v>1580</v>
      </c>
      <c r="D409" t="s">
        <v>1581</v>
      </c>
    </row>
    <row r="410" spans="1:4">
      <c r="A410" s="1071">
        <v>409</v>
      </c>
      <c r="B410" t="s">
        <v>1582</v>
      </c>
      <c r="C410" t="s">
        <v>1584</v>
      </c>
      <c r="D410" t="s">
        <v>1585</v>
      </c>
    </row>
    <row r="411" spans="1:4">
      <c r="A411" s="1071">
        <v>410</v>
      </c>
      <c r="B411" t="s">
        <v>1582</v>
      </c>
      <c r="C411" t="s">
        <v>1586</v>
      </c>
      <c r="D411" t="s">
        <v>1587</v>
      </c>
    </row>
    <row r="412" spans="1:4">
      <c r="A412" s="1071">
        <v>411</v>
      </c>
      <c r="B412" t="s">
        <v>1582</v>
      </c>
      <c r="C412" t="s">
        <v>1588</v>
      </c>
      <c r="D412" t="s">
        <v>1589</v>
      </c>
    </row>
    <row r="413" spans="1:4">
      <c r="A413" s="1071">
        <v>412</v>
      </c>
      <c r="B413" t="s">
        <v>1582</v>
      </c>
      <c r="C413" t="s">
        <v>1590</v>
      </c>
      <c r="D413" t="s">
        <v>1591</v>
      </c>
    </row>
    <row r="414" spans="1:4">
      <c r="A414" s="1071">
        <v>413</v>
      </c>
      <c r="B414" t="s">
        <v>1582</v>
      </c>
      <c r="C414" t="s">
        <v>1592</v>
      </c>
      <c r="D414" t="s">
        <v>1593</v>
      </c>
    </row>
    <row r="415" spans="1:4">
      <c r="A415" s="1071">
        <v>414</v>
      </c>
      <c r="B415" t="s">
        <v>1582</v>
      </c>
      <c r="C415" t="s">
        <v>1594</v>
      </c>
      <c r="D415" t="s">
        <v>1595</v>
      </c>
    </row>
    <row r="416" spans="1:4">
      <c r="A416" s="1071">
        <v>415</v>
      </c>
      <c r="B416" t="s">
        <v>1582</v>
      </c>
      <c r="C416" t="s">
        <v>1596</v>
      </c>
      <c r="D416" t="s">
        <v>1597</v>
      </c>
    </row>
    <row r="417" spans="1:4">
      <c r="A417" s="1071">
        <v>416</v>
      </c>
      <c r="B417" t="s">
        <v>1582</v>
      </c>
      <c r="C417" t="s">
        <v>1598</v>
      </c>
      <c r="D417" t="s">
        <v>1599</v>
      </c>
    </row>
    <row r="418" spans="1:4">
      <c r="A418" s="1071">
        <v>417</v>
      </c>
      <c r="B418" t="s">
        <v>1582</v>
      </c>
      <c r="C418" t="s">
        <v>1600</v>
      </c>
      <c r="D418" t="s">
        <v>1601</v>
      </c>
    </row>
    <row r="419" spans="1:4">
      <c r="A419" s="1071">
        <v>418</v>
      </c>
      <c r="B419" t="s">
        <v>1582</v>
      </c>
      <c r="C419" t="s">
        <v>1602</v>
      </c>
      <c r="D419" t="s">
        <v>1603</v>
      </c>
    </row>
    <row r="420" spans="1:4">
      <c r="A420" s="1071">
        <v>419</v>
      </c>
      <c r="B420" t="s">
        <v>1582</v>
      </c>
      <c r="C420" t="s">
        <v>1604</v>
      </c>
      <c r="D420" t="s">
        <v>1605</v>
      </c>
    </row>
    <row r="421" spans="1:4">
      <c r="A421" s="1071">
        <v>420</v>
      </c>
      <c r="B421" t="s">
        <v>1582</v>
      </c>
      <c r="C421" t="s">
        <v>1582</v>
      </c>
      <c r="D421" t="s">
        <v>1583</v>
      </c>
    </row>
    <row r="422" spans="1:4">
      <c r="A422" s="1071">
        <v>421</v>
      </c>
      <c r="B422" t="s">
        <v>1582</v>
      </c>
      <c r="C422" t="s">
        <v>1606</v>
      </c>
      <c r="D422" t="s">
        <v>1607</v>
      </c>
    </row>
    <row r="423" spans="1:4">
      <c r="A423" s="1071">
        <v>422</v>
      </c>
      <c r="B423" t="s">
        <v>1582</v>
      </c>
      <c r="C423" t="s">
        <v>1608</v>
      </c>
      <c r="D423" t="s">
        <v>1609</v>
      </c>
    </row>
    <row r="424" spans="1:4">
      <c r="A424" s="1071">
        <v>423</v>
      </c>
      <c r="B424" t="s">
        <v>1582</v>
      </c>
      <c r="C424" t="s">
        <v>1610</v>
      </c>
      <c r="D424" t="s">
        <v>1611</v>
      </c>
    </row>
    <row r="425" spans="1:4">
      <c r="A425" s="1071">
        <v>424</v>
      </c>
      <c r="B425" t="s">
        <v>1582</v>
      </c>
      <c r="C425" t="s">
        <v>1257</v>
      </c>
      <c r="D425" t="s">
        <v>1612</v>
      </c>
    </row>
    <row r="426" spans="1:4">
      <c r="A426" s="1071">
        <v>425</v>
      </c>
      <c r="B426" t="s">
        <v>1582</v>
      </c>
      <c r="C426" t="s">
        <v>1613</v>
      </c>
      <c r="D426" t="s">
        <v>1614</v>
      </c>
    </row>
    <row r="427" spans="1:4">
      <c r="A427" s="1071">
        <v>426</v>
      </c>
      <c r="B427" t="s">
        <v>1582</v>
      </c>
      <c r="C427" t="s">
        <v>1615</v>
      </c>
      <c r="D427" t="s">
        <v>1616</v>
      </c>
    </row>
    <row r="428" spans="1:4">
      <c r="A428" s="1071">
        <v>427</v>
      </c>
      <c r="B428" t="s">
        <v>1582</v>
      </c>
      <c r="C428" t="s">
        <v>1617</v>
      </c>
      <c r="D428" t="s">
        <v>1618</v>
      </c>
    </row>
    <row r="429" spans="1:4">
      <c r="A429" s="1071">
        <v>428</v>
      </c>
      <c r="B429" t="s">
        <v>1582</v>
      </c>
      <c r="C429" t="s">
        <v>1619</v>
      </c>
      <c r="D429" t="s">
        <v>1620</v>
      </c>
    </row>
    <row r="430" spans="1:4">
      <c r="A430" s="1071">
        <v>429</v>
      </c>
      <c r="B430" t="s">
        <v>1582</v>
      </c>
      <c r="C430" t="s">
        <v>1621</v>
      </c>
      <c r="D430" t="s">
        <v>1622</v>
      </c>
    </row>
    <row r="431" spans="1:4">
      <c r="A431" s="1071">
        <v>430</v>
      </c>
      <c r="B431" t="s">
        <v>1582</v>
      </c>
      <c r="C431" t="s">
        <v>1623</v>
      </c>
      <c r="D431" t="s">
        <v>1624</v>
      </c>
    </row>
    <row r="432" spans="1:4">
      <c r="A432" s="1071">
        <v>431</v>
      </c>
      <c r="B432" t="s">
        <v>1582</v>
      </c>
      <c r="C432" t="s">
        <v>864</v>
      </c>
      <c r="D432" t="s">
        <v>1625</v>
      </c>
    </row>
    <row r="433" spans="1:4">
      <c r="A433" s="1071">
        <v>432</v>
      </c>
      <c r="B433" t="s">
        <v>1582</v>
      </c>
      <c r="C433" t="s">
        <v>1626</v>
      </c>
      <c r="D433" t="s">
        <v>1627</v>
      </c>
    </row>
    <row r="434" spans="1:4">
      <c r="A434" s="1071">
        <v>433</v>
      </c>
      <c r="B434" t="s">
        <v>1628</v>
      </c>
      <c r="C434" t="s">
        <v>1630</v>
      </c>
      <c r="D434" t="s">
        <v>1631</v>
      </c>
    </row>
    <row r="435" spans="1:4">
      <c r="A435" s="1071">
        <v>434</v>
      </c>
      <c r="B435" t="s">
        <v>1628</v>
      </c>
      <c r="C435" t="s">
        <v>1632</v>
      </c>
      <c r="D435" t="s">
        <v>1633</v>
      </c>
    </row>
    <row r="436" spans="1:4">
      <c r="A436" s="1071">
        <v>435</v>
      </c>
      <c r="B436" t="s">
        <v>1628</v>
      </c>
      <c r="C436" t="s">
        <v>1634</v>
      </c>
      <c r="D436" t="s">
        <v>1635</v>
      </c>
    </row>
    <row r="437" spans="1:4">
      <c r="A437" s="1071">
        <v>436</v>
      </c>
      <c r="B437" t="s">
        <v>1628</v>
      </c>
      <c r="C437" t="s">
        <v>1636</v>
      </c>
      <c r="D437" t="s">
        <v>1637</v>
      </c>
    </row>
    <row r="438" spans="1:4">
      <c r="A438" s="1071">
        <v>437</v>
      </c>
      <c r="B438" t="s">
        <v>1628</v>
      </c>
      <c r="C438" t="s">
        <v>1638</v>
      </c>
      <c r="D438" t="s">
        <v>1639</v>
      </c>
    </row>
    <row r="439" spans="1:4">
      <c r="A439" s="1071">
        <v>438</v>
      </c>
      <c r="B439" t="s">
        <v>1628</v>
      </c>
      <c r="C439" t="s">
        <v>1640</v>
      </c>
      <c r="D439" t="s">
        <v>1641</v>
      </c>
    </row>
    <row r="440" spans="1:4">
      <c r="A440" s="1071">
        <v>439</v>
      </c>
      <c r="B440" t="s">
        <v>1628</v>
      </c>
      <c r="C440" t="s">
        <v>1642</v>
      </c>
      <c r="D440" t="s">
        <v>1643</v>
      </c>
    </row>
    <row r="441" spans="1:4">
      <c r="A441" s="1071">
        <v>440</v>
      </c>
      <c r="B441" t="s">
        <v>1628</v>
      </c>
      <c r="C441" t="s">
        <v>1644</v>
      </c>
      <c r="D441" t="s">
        <v>1645</v>
      </c>
    </row>
    <row r="442" spans="1:4">
      <c r="A442" s="1071">
        <v>441</v>
      </c>
      <c r="B442" t="s">
        <v>1628</v>
      </c>
      <c r="C442" t="s">
        <v>1646</v>
      </c>
      <c r="D442" t="s">
        <v>1647</v>
      </c>
    </row>
    <row r="443" spans="1:4">
      <c r="A443" s="1071">
        <v>442</v>
      </c>
      <c r="B443" t="s">
        <v>1628</v>
      </c>
      <c r="C443" t="s">
        <v>1628</v>
      </c>
      <c r="D443" t="s">
        <v>1629</v>
      </c>
    </row>
    <row r="444" spans="1:4">
      <c r="A444" s="1071">
        <v>443</v>
      </c>
      <c r="B444" t="s">
        <v>1628</v>
      </c>
      <c r="C444" t="s">
        <v>1648</v>
      </c>
      <c r="D444" t="s">
        <v>1649</v>
      </c>
    </row>
    <row r="445" spans="1:4">
      <c r="A445" s="1071">
        <v>444</v>
      </c>
      <c r="B445" t="s">
        <v>1628</v>
      </c>
      <c r="C445" t="s">
        <v>1650</v>
      </c>
      <c r="D445" t="s">
        <v>1651</v>
      </c>
    </row>
    <row r="446" spans="1:4">
      <c r="A446" s="1071">
        <v>445</v>
      </c>
      <c r="B446" t="s">
        <v>1628</v>
      </c>
      <c r="C446" t="s">
        <v>1652</v>
      </c>
      <c r="D446" t="s">
        <v>1653</v>
      </c>
    </row>
    <row r="447" spans="1:4">
      <c r="A447" s="1071">
        <v>446</v>
      </c>
      <c r="B447" t="s">
        <v>1628</v>
      </c>
      <c r="C447" t="s">
        <v>1654</v>
      </c>
      <c r="D447" t="s">
        <v>1655</v>
      </c>
    </row>
    <row r="448" spans="1:4">
      <c r="A448" s="1071">
        <v>447</v>
      </c>
      <c r="B448" t="s">
        <v>1628</v>
      </c>
      <c r="C448" t="s">
        <v>1656</v>
      </c>
      <c r="D448" t="s">
        <v>1657</v>
      </c>
    </row>
    <row r="449" spans="1:4">
      <c r="A449" s="1071">
        <v>448</v>
      </c>
      <c r="B449" t="s">
        <v>1628</v>
      </c>
      <c r="C449" t="s">
        <v>1658</v>
      </c>
      <c r="D449" t="s">
        <v>1659</v>
      </c>
    </row>
    <row r="450" spans="1:4">
      <c r="A450" s="1071">
        <v>449</v>
      </c>
      <c r="B450" t="s">
        <v>1628</v>
      </c>
      <c r="C450" t="s">
        <v>1390</v>
      </c>
      <c r="D450" t="s">
        <v>1660</v>
      </c>
    </row>
    <row r="451" spans="1:4">
      <c r="A451" s="1071">
        <v>450</v>
      </c>
      <c r="B451" t="s">
        <v>1628</v>
      </c>
      <c r="C451" t="s">
        <v>1441</v>
      </c>
      <c r="D451" t="s">
        <v>1661</v>
      </c>
    </row>
    <row r="452" spans="1:4">
      <c r="A452" s="1071">
        <v>451</v>
      </c>
      <c r="B452" t="s">
        <v>1628</v>
      </c>
      <c r="C452" t="s">
        <v>1662</v>
      </c>
      <c r="D452" t="s">
        <v>1663</v>
      </c>
    </row>
    <row r="453" spans="1:4">
      <c r="A453" s="1071">
        <v>452</v>
      </c>
      <c r="B453" t="s">
        <v>1628</v>
      </c>
      <c r="C453" t="s">
        <v>1664</v>
      </c>
      <c r="D453" t="s">
        <v>1665</v>
      </c>
    </row>
    <row r="454" spans="1:4">
      <c r="A454" s="1071">
        <v>453</v>
      </c>
      <c r="B454" t="s">
        <v>1628</v>
      </c>
      <c r="C454" t="s">
        <v>1666</v>
      </c>
      <c r="D454" t="s">
        <v>1667</v>
      </c>
    </row>
    <row r="455" spans="1:4">
      <c r="A455" s="1071">
        <v>454</v>
      </c>
      <c r="B455" t="s">
        <v>1628</v>
      </c>
      <c r="C455" t="s">
        <v>1668</v>
      </c>
      <c r="D455" t="s">
        <v>1669</v>
      </c>
    </row>
    <row r="456" spans="1:4">
      <c r="A456" s="1071">
        <v>455</v>
      </c>
      <c r="B456" t="s">
        <v>1628</v>
      </c>
      <c r="C456" t="s">
        <v>1670</v>
      </c>
      <c r="D456" t="s">
        <v>1671</v>
      </c>
    </row>
    <row r="457" spans="1:4">
      <c r="A457" s="1071">
        <v>456</v>
      </c>
      <c r="B457" t="s">
        <v>1628</v>
      </c>
      <c r="C457" t="s">
        <v>1672</v>
      </c>
      <c r="D457" t="s">
        <v>1673</v>
      </c>
    </row>
    <row r="458" spans="1:4">
      <c r="A458" s="1071">
        <v>457</v>
      </c>
      <c r="B458" t="s">
        <v>1628</v>
      </c>
      <c r="C458" t="s">
        <v>1674</v>
      </c>
      <c r="D458" t="s">
        <v>1675</v>
      </c>
    </row>
    <row r="459" spans="1:4">
      <c r="A459" s="1071">
        <v>458</v>
      </c>
      <c r="B459" t="s">
        <v>1676</v>
      </c>
      <c r="C459" t="s">
        <v>1678</v>
      </c>
      <c r="D459" t="s">
        <v>1679</v>
      </c>
    </row>
    <row r="460" spans="1:4">
      <c r="A460" s="1071">
        <v>459</v>
      </c>
      <c r="B460" t="s">
        <v>1676</v>
      </c>
      <c r="C460" t="s">
        <v>1680</v>
      </c>
      <c r="D460" t="s">
        <v>1681</v>
      </c>
    </row>
    <row r="461" spans="1:4">
      <c r="A461" s="1071">
        <v>460</v>
      </c>
      <c r="B461" t="s">
        <v>1676</v>
      </c>
      <c r="C461" t="s">
        <v>1682</v>
      </c>
      <c r="D461" t="s">
        <v>1683</v>
      </c>
    </row>
    <row r="462" spans="1:4">
      <c r="A462" s="1071">
        <v>461</v>
      </c>
      <c r="B462" t="s">
        <v>1676</v>
      </c>
      <c r="C462" t="s">
        <v>1684</v>
      </c>
      <c r="D462" t="s">
        <v>1685</v>
      </c>
    </row>
    <row r="463" spans="1:4">
      <c r="A463" s="1071">
        <v>462</v>
      </c>
      <c r="B463" t="s">
        <v>1676</v>
      </c>
      <c r="C463" t="s">
        <v>1686</v>
      </c>
      <c r="D463" t="s">
        <v>1687</v>
      </c>
    </row>
    <row r="464" spans="1:4">
      <c r="A464" s="1071">
        <v>463</v>
      </c>
      <c r="B464" t="s">
        <v>1676</v>
      </c>
      <c r="C464" t="s">
        <v>1676</v>
      </c>
      <c r="D464" t="s">
        <v>1677</v>
      </c>
    </row>
    <row r="465" spans="1:4">
      <c r="A465" s="1071">
        <v>464</v>
      </c>
      <c r="B465" t="s">
        <v>1676</v>
      </c>
      <c r="C465" t="s">
        <v>1688</v>
      </c>
      <c r="D465" t="s">
        <v>1689</v>
      </c>
    </row>
    <row r="466" spans="1:4">
      <c r="A466" s="1071">
        <v>465</v>
      </c>
      <c r="B466" t="s">
        <v>1676</v>
      </c>
      <c r="C466" t="s">
        <v>1690</v>
      </c>
      <c r="D466" t="s">
        <v>1691</v>
      </c>
    </row>
    <row r="467" spans="1:4">
      <c r="A467" s="1071">
        <v>466</v>
      </c>
      <c r="B467" t="s">
        <v>1676</v>
      </c>
      <c r="C467" t="s">
        <v>1692</v>
      </c>
      <c r="D467" t="s">
        <v>1693</v>
      </c>
    </row>
    <row r="468" spans="1:4">
      <c r="A468" s="1071">
        <v>467</v>
      </c>
      <c r="B468" t="s">
        <v>1676</v>
      </c>
      <c r="C468" t="s">
        <v>1694</v>
      </c>
      <c r="D468" t="s">
        <v>1695</v>
      </c>
    </row>
    <row r="469" spans="1:4">
      <c r="A469" s="1071">
        <v>468</v>
      </c>
      <c r="B469" t="s">
        <v>1676</v>
      </c>
      <c r="C469" t="s">
        <v>1696</v>
      </c>
      <c r="D469" t="s">
        <v>1697</v>
      </c>
    </row>
    <row r="470" spans="1:4">
      <c r="A470" s="1071">
        <v>469</v>
      </c>
      <c r="B470" t="s">
        <v>1676</v>
      </c>
      <c r="C470" t="s">
        <v>1698</v>
      </c>
      <c r="D470" t="s">
        <v>1699</v>
      </c>
    </row>
    <row r="471" spans="1:4">
      <c r="A471" s="1071">
        <v>470</v>
      </c>
      <c r="B471" t="s">
        <v>1676</v>
      </c>
      <c r="C471" t="s">
        <v>1700</v>
      </c>
      <c r="D471" t="s">
        <v>1701</v>
      </c>
    </row>
    <row r="472" spans="1:4">
      <c r="A472" s="1071">
        <v>471</v>
      </c>
      <c r="B472" t="s">
        <v>1676</v>
      </c>
      <c r="C472" t="s">
        <v>1702</v>
      </c>
      <c r="D472" t="s">
        <v>1703</v>
      </c>
    </row>
    <row r="473" spans="1:4">
      <c r="A473" s="1071">
        <v>472</v>
      </c>
      <c r="B473" t="s">
        <v>1676</v>
      </c>
      <c r="C473" t="s">
        <v>1704</v>
      </c>
      <c r="D473" t="s">
        <v>1705</v>
      </c>
    </row>
    <row r="474" spans="1:4">
      <c r="A474" s="1071">
        <v>473</v>
      </c>
      <c r="B474" t="s">
        <v>1676</v>
      </c>
      <c r="C474" t="s">
        <v>1706</v>
      </c>
      <c r="D474" t="s">
        <v>1707</v>
      </c>
    </row>
    <row r="475" spans="1:4">
      <c r="A475" s="1071">
        <v>474</v>
      </c>
      <c r="B475" t="s">
        <v>1676</v>
      </c>
      <c r="C475" t="s">
        <v>1708</v>
      </c>
      <c r="D475" t="s">
        <v>1709</v>
      </c>
    </row>
    <row r="476" spans="1:4">
      <c r="A476" s="1071">
        <v>475</v>
      </c>
      <c r="B476" t="s">
        <v>1676</v>
      </c>
      <c r="C476" t="s">
        <v>1710</v>
      </c>
      <c r="D476" t="s">
        <v>1711</v>
      </c>
    </row>
    <row r="477" spans="1:4">
      <c r="A477" s="1071">
        <v>476</v>
      </c>
      <c r="B477" t="s">
        <v>1712</v>
      </c>
      <c r="C477" t="s">
        <v>826</v>
      </c>
      <c r="D477" t="s">
        <v>1714</v>
      </c>
    </row>
    <row r="478" spans="1:4">
      <c r="A478" s="1071">
        <v>477</v>
      </c>
      <c r="B478" t="s">
        <v>1712</v>
      </c>
      <c r="C478" t="s">
        <v>1715</v>
      </c>
      <c r="D478" t="s">
        <v>1716</v>
      </c>
    </row>
    <row r="479" spans="1:4">
      <c r="A479" s="1071">
        <v>478</v>
      </c>
      <c r="B479" t="s">
        <v>1712</v>
      </c>
      <c r="C479" t="s">
        <v>1717</v>
      </c>
      <c r="D479" t="s">
        <v>1718</v>
      </c>
    </row>
    <row r="480" spans="1:4">
      <c r="A480" s="1071">
        <v>479</v>
      </c>
      <c r="B480" t="s">
        <v>1712</v>
      </c>
      <c r="C480" t="s">
        <v>1719</v>
      </c>
      <c r="D480" t="s">
        <v>1720</v>
      </c>
    </row>
    <row r="481" spans="1:4">
      <c r="A481" s="1071">
        <v>480</v>
      </c>
      <c r="B481" t="s">
        <v>1712</v>
      </c>
      <c r="C481" t="s">
        <v>1721</v>
      </c>
      <c r="D481" t="s">
        <v>1722</v>
      </c>
    </row>
    <row r="482" spans="1:4">
      <c r="A482" s="1071">
        <v>481</v>
      </c>
      <c r="B482" t="s">
        <v>1712</v>
      </c>
      <c r="C482" t="s">
        <v>1723</v>
      </c>
      <c r="D482" t="s">
        <v>1724</v>
      </c>
    </row>
    <row r="483" spans="1:4">
      <c r="A483" s="1071">
        <v>482</v>
      </c>
      <c r="B483" t="s">
        <v>1712</v>
      </c>
      <c r="C483" t="s">
        <v>1712</v>
      </c>
      <c r="D483" t="s">
        <v>1713</v>
      </c>
    </row>
    <row r="484" spans="1:4">
      <c r="A484" s="1071">
        <v>483</v>
      </c>
      <c r="B484" t="s">
        <v>1712</v>
      </c>
      <c r="C484" t="s">
        <v>1725</v>
      </c>
      <c r="D484" t="s">
        <v>1726</v>
      </c>
    </row>
    <row r="485" spans="1:4">
      <c r="A485" s="1071">
        <v>484</v>
      </c>
      <c r="B485" t="s">
        <v>1712</v>
      </c>
      <c r="C485" t="s">
        <v>1727</v>
      </c>
      <c r="D485" t="s">
        <v>1728</v>
      </c>
    </row>
    <row r="486" spans="1:4">
      <c r="A486" s="1071">
        <v>485</v>
      </c>
      <c r="B486" t="s">
        <v>1712</v>
      </c>
      <c r="C486" t="s">
        <v>1729</v>
      </c>
      <c r="D486" t="s">
        <v>1730</v>
      </c>
    </row>
    <row r="487" spans="1:4">
      <c r="A487" s="1071">
        <v>486</v>
      </c>
      <c r="B487" t="s">
        <v>1712</v>
      </c>
      <c r="C487" t="s">
        <v>1731</v>
      </c>
      <c r="D487" t="s">
        <v>1732</v>
      </c>
    </row>
    <row r="488" spans="1:4">
      <c r="A488" s="1071">
        <v>487</v>
      </c>
      <c r="B488" t="s">
        <v>1712</v>
      </c>
      <c r="C488" t="s">
        <v>1733</v>
      </c>
      <c r="D488" t="s">
        <v>1734</v>
      </c>
    </row>
    <row r="489" spans="1:4">
      <c r="A489" s="1071">
        <v>488</v>
      </c>
      <c r="B489" t="s">
        <v>1712</v>
      </c>
      <c r="C489" t="s">
        <v>1735</v>
      </c>
      <c r="D489" t="s">
        <v>1736</v>
      </c>
    </row>
    <row r="490" spans="1:4">
      <c r="A490" s="1071">
        <v>489</v>
      </c>
      <c r="B490" t="s">
        <v>1712</v>
      </c>
      <c r="C490" t="s">
        <v>1737</v>
      </c>
      <c r="D490" t="s">
        <v>1738</v>
      </c>
    </row>
    <row r="491" spans="1:4">
      <c r="A491" s="1071">
        <v>490</v>
      </c>
      <c r="B491" t="s">
        <v>1712</v>
      </c>
      <c r="C491" t="s">
        <v>1739</v>
      </c>
      <c r="D491" t="s">
        <v>1740</v>
      </c>
    </row>
    <row r="492" spans="1:4">
      <c r="A492" s="1071">
        <v>491</v>
      </c>
      <c r="B492" t="s">
        <v>1712</v>
      </c>
      <c r="C492" t="s">
        <v>1741</v>
      </c>
      <c r="D492" t="s">
        <v>1742</v>
      </c>
    </row>
    <row r="493" spans="1:4">
      <c r="A493" s="1071">
        <v>492</v>
      </c>
      <c r="B493" t="s">
        <v>1712</v>
      </c>
      <c r="C493" t="s">
        <v>1743</v>
      </c>
      <c r="D493" t="s">
        <v>1744</v>
      </c>
    </row>
    <row r="494" spans="1:4">
      <c r="A494" s="1071">
        <v>493</v>
      </c>
      <c r="B494" t="s">
        <v>1712</v>
      </c>
      <c r="C494" t="s">
        <v>1745</v>
      </c>
      <c r="D494" t="s">
        <v>1746</v>
      </c>
    </row>
    <row r="495" spans="1:4">
      <c r="A495" s="1071">
        <v>494</v>
      </c>
      <c r="B495" t="s">
        <v>1712</v>
      </c>
      <c r="C495" t="s">
        <v>1747</v>
      </c>
      <c r="D495" t="s">
        <v>1748</v>
      </c>
    </row>
    <row r="496" spans="1:4">
      <c r="A496" s="1071">
        <v>495</v>
      </c>
      <c r="B496" t="s">
        <v>1712</v>
      </c>
      <c r="C496" t="s">
        <v>1749</v>
      </c>
      <c r="D496" t="s">
        <v>1750</v>
      </c>
    </row>
    <row r="497" spans="1:4">
      <c r="A497" s="1071">
        <v>496</v>
      </c>
      <c r="B497" t="s">
        <v>1712</v>
      </c>
      <c r="C497" t="s">
        <v>1751</v>
      </c>
      <c r="D497" t="s">
        <v>1752</v>
      </c>
    </row>
    <row r="498" spans="1:4">
      <c r="A498" s="1071">
        <v>497</v>
      </c>
      <c r="B498" t="s">
        <v>1753</v>
      </c>
      <c r="C498" t="s">
        <v>1755</v>
      </c>
      <c r="D498" t="s">
        <v>1756</v>
      </c>
    </row>
    <row r="499" spans="1:4">
      <c r="A499" s="1071">
        <v>498</v>
      </c>
      <c r="B499" t="s">
        <v>1753</v>
      </c>
      <c r="C499" t="s">
        <v>1757</v>
      </c>
      <c r="D499" t="s">
        <v>1758</v>
      </c>
    </row>
    <row r="500" spans="1:4">
      <c r="A500" s="1071">
        <v>499</v>
      </c>
      <c r="B500" t="s">
        <v>1753</v>
      </c>
      <c r="C500" t="s">
        <v>1759</v>
      </c>
      <c r="D500" t="s">
        <v>1760</v>
      </c>
    </row>
    <row r="501" spans="1:4">
      <c r="A501" s="1071">
        <v>500</v>
      </c>
      <c r="B501" t="s">
        <v>1753</v>
      </c>
      <c r="C501" t="s">
        <v>1761</v>
      </c>
      <c r="D501" t="s">
        <v>1762</v>
      </c>
    </row>
    <row r="502" spans="1:4">
      <c r="A502" s="1071">
        <v>501</v>
      </c>
      <c r="B502" t="s">
        <v>1753</v>
      </c>
      <c r="C502" t="s">
        <v>1763</v>
      </c>
      <c r="D502" t="s">
        <v>1764</v>
      </c>
    </row>
    <row r="503" spans="1:4">
      <c r="A503" s="1071">
        <v>502</v>
      </c>
      <c r="B503" t="s">
        <v>1753</v>
      </c>
      <c r="C503" t="s">
        <v>1765</v>
      </c>
      <c r="D503" t="s">
        <v>1766</v>
      </c>
    </row>
    <row r="504" spans="1:4">
      <c r="A504" s="1071">
        <v>503</v>
      </c>
      <c r="B504" t="s">
        <v>1753</v>
      </c>
      <c r="C504" t="s">
        <v>1767</v>
      </c>
      <c r="D504" t="s">
        <v>1768</v>
      </c>
    </row>
    <row r="505" spans="1:4">
      <c r="A505" s="1071">
        <v>504</v>
      </c>
      <c r="B505" t="s">
        <v>1753</v>
      </c>
      <c r="C505" t="s">
        <v>1027</v>
      </c>
      <c r="D505" t="s">
        <v>1769</v>
      </c>
    </row>
    <row r="506" spans="1:4">
      <c r="A506" s="1071">
        <v>505</v>
      </c>
      <c r="B506" t="s">
        <v>1753</v>
      </c>
      <c r="C506" t="s">
        <v>1753</v>
      </c>
      <c r="D506" t="s">
        <v>1754</v>
      </c>
    </row>
    <row r="507" spans="1:4">
      <c r="A507" s="1071">
        <v>506</v>
      </c>
      <c r="B507" t="s">
        <v>1753</v>
      </c>
      <c r="C507" t="s">
        <v>1770</v>
      </c>
      <c r="D507" t="s">
        <v>1771</v>
      </c>
    </row>
    <row r="508" spans="1:4">
      <c r="A508" s="1071">
        <v>507</v>
      </c>
      <c r="B508" t="s">
        <v>1753</v>
      </c>
      <c r="C508" t="s">
        <v>1772</v>
      </c>
      <c r="D508" t="s">
        <v>1773</v>
      </c>
    </row>
    <row r="509" spans="1:4">
      <c r="A509" s="1071">
        <v>508</v>
      </c>
      <c r="B509" t="s">
        <v>1753</v>
      </c>
      <c r="C509" t="s">
        <v>1774</v>
      </c>
      <c r="D509" t="s">
        <v>1775</v>
      </c>
    </row>
    <row r="510" spans="1:4">
      <c r="A510" s="1071">
        <v>509</v>
      </c>
      <c r="B510" t="s">
        <v>1753</v>
      </c>
      <c r="C510" t="s">
        <v>1776</v>
      </c>
      <c r="D510" t="s">
        <v>1777</v>
      </c>
    </row>
    <row r="511" spans="1:4">
      <c r="A511" s="1071">
        <v>510</v>
      </c>
      <c r="B511" t="s">
        <v>1753</v>
      </c>
      <c r="C511" t="s">
        <v>1778</v>
      </c>
      <c r="D511" t="s">
        <v>1779</v>
      </c>
    </row>
    <row r="512" spans="1:4">
      <c r="A512" s="1071">
        <v>511</v>
      </c>
      <c r="B512" t="s">
        <v>1753</v>
      </c>
      <c r="C512" t="s">
        <v>1780</v>
      </c>
      <c r="D512" t="s">
        <v>1781</v>
      </c>
    </row>
    <row r="513" spans="1:4">
      <c r="A513" s="1071">
        <v>512</v>
      </c>
      <c r="B513" t="s">
        <v>1753</v>
      </c>
      <c r="C513" t="s">
        <v>1782</v>
      </c>
      <c r="D513" t="s">
        <v>1783</v>
      </c>
    </row>
    <row r="514" spans="1:4">
      <c r="A514" s="1071">
        <v>513</v>
      </c>
      <c r="B514" t="s">
        <v>1753</v>
      </c>
      <c r="C514" t="s">
        <v>1784</v>
      </c>
      <c r="D514" t="s">
        <v>1785</v>
      </c>
    </row>
    <row r="515" spans="1:4">
      <c r="A515" s="1071">
        <v>514</v>
      </c>
      <c r="B515" t="s">
        <v>1753</v>
      </c>
      <c r="C515" t="s">
        <v>1786</v>
      </c>
      <c r="D515" t="s">
        <v>1787</v>
      </c>
    </row>
    <row r="516" spans="1:4">
      <c r="A516" s="1071">
        <v>515</v>
      </c>
      <c r="B516" t="s">
        <v>1753</v>
      </c>
      <c r="C516" t="s">
        <v>1788</v>
      </c>
      <c r="D516" t="s">
        <v>1789</v>
      </c>
    </row>
    <row r="517" spans="1:4">
      <c r="A517" s="1071">
        <v>516</v>
      </c>
      <c r="B517" t="s">
        <v>1753</v>
      </c>
      <c r="C517" t="s">
        <v>1790</v>
      </c>
      <c r="D517" t="s">
        <v>1791</v>
      </c>
    </row>
    <row r="518" spans="1:4">
      <c r="A518" s="1071">
        <v>517</v>
      </c>
      <c r="B518" t="s">
        <v>1753</v>
      </c>
      <c r="C518" t="s">
        <v>1792</v>
      </c>
      <c r="D518" t="s">
        <v>1793</v>
      </c>
    </row>
    <row r="519" spans="1:4">
      <c r="A519" s="1071">
        <v>518</v>
      </c>
      <c r="B519" t="s">
        <v>1753</v>
      </c>
      <c r="C519" t="s">
        <v>1794</v>
      </c>
      <c r="D519" t="s">
        <v>1795</v>
      </c>
    </row>
    <row r="520" spans="1:4">
      <c r="A520" s="1071">
        <v>519</v>
      </c>
      <c r="B520" t="s">
        <v>1753</v>
      </c>
      <c r="C520" t="s">
        <v>1796</v>
      </c>
      <c r="D520" t="s">
        <v>1797</v>
      </c>
    </row>
    <row r="521" spans="1:4">
      <c r="A521" s="1071">
        <v>520</v>
      </c>
      <c r="B521" t="s">
        <v>1753</v>
      </c>
      <c r="C521" t="s">
        <v>1798</v>
      </c>
      <c r="D521" t="s">
        <v>1799</v>
      </c>
    </row>
    <row r="522" spans="1:4">
      <c r="A522" s="1071">
        <v>521</v>
      </c>
      <c r="B522" t="s">
        <v>1753</v>
      </c>
      <c r="C522" t="s">
        <v>1800</v>
      </c>
      <c r="D522" t="s">
        <v>1801</v>
      </c>
    </row>
    <row r="523" spans="1:4">
      <c r="A523" s="1071">
        <v>522</v>
      </c>
      <c r="B523" t="s">
        <v>1753</v>
      </c>
      <c r="C523" t="s">
        <v>1802</v>
      </c>
      <c r="D523" t="s">
        <v>1803</v>
      </c>
    </row>
    <row r="524" spans="1:4">
      <c r="A524" s="1071">
        <v>523</v>
      </c>
      <c r="B524" t="s">
        <v>1753</v>
      </c>
      <c r="C524" t="s">
        <v>1804</v>
      </c>
      <c r="D524" t="s">
        <v>1805</v>
      </c>
    </row>
    <row r="525" spans="1:4">
      <c r="A525" s="1071">
        <v>524</v>
      </c>
      <c r="B525" t="s">
        <v>1753</v>
      </c>
      <c r="C525" t="s">
        <v>1806</v>
      </c>
      <c r="D525" t="s">
        <v>1807</v>
      </c>
    </row>
    <row r="526" spans="1:4">
      <c r="A526" s="1071">
        <v>525</v>
      </c>
      <c r="B526" t="s">
        <v>1753</v>
      </c>
      <c r="C526" t="s">
        <v>1808</v>
      </c>
      <c r="D526" t="s">
        <v>1809</v>
      </c>
    </row>
    <row r="527" spans="1:4">
      <c r="A527" s="1071">
        <v>526</v>
      </c>
      <c r="B527" t="s">
        <v>1753</v>
      </c>
      <c r="C527" t="s">
        <v>1810</v>
      </c>
      <c r="D527" t="s">
        <v>1811</v>
      </c>
    </row>
    <row r="528" spans="1:4">
      <c r="A528" s="1071">
        <v>527</v>
      </c>
      <c r="B528" t="s">
        <v>1753</v>
      </c>
      <c r="C528" t="s">
        <v>1812</v>
      </c>
      <c r="D528" t="s">
        <v>1813</v>
      </c>
    </row>
    <row r="529" spans="1:4">
      <c r="A529" s="1071">
        <v>528</v>
      </c>
      <c r="B529" t="s">
        <v>1814</v>
      </c>
      <c r="C529" t="s">
        <v>1243</v>
      </c>
      <c r="D529" t="s">
        <v>1816</v>
      </c>
    </row>
    <row r="530" spans="1:4">
      <c r="A530" s="1071">
        <v>529</v>
      </c>
      <c r="B530" t="s">
        <v>1814</v>
      </c>
      <c r="C530" t="s">
        <v>1817</v>
      </c>
      <c r="D530" t="s">
        <v>1818</v>
      </c>
    </row>
    <row r="531" spans="1:4">
      <c r="A531" s="1071">
        <v>530</v>
      </c>
      <c r="B531" t="s">
        <v>1814</v>
      </c>
      <c r="C531" t="s">
        <v>1819</v>
      </c>
      <c r="D531" t="s">
        <v>1820</v>
      </c>
    </row>
    <row r="532" spans="1:4">
      <c r="A532" s="1071">
        <v>531</v>
      </c>
      <c r="B532" t="s">
        <v>1814</v>
      </c>
      <c r="C532" t="s">
        <v>1821</v>
      </c>
      <c r="D532" t="s">
        <v>1822</v>
      </c>
    </row>
    <row r="533" spans="1:4">
      <c r="A533" s="1071">
        <v>532</v>
      </c>
      <c r="B533" t="s">
        <v>1814</v>
      </c>
      <c r="C533" t="s">
        <v>1823</v>
      </c>
      <c r="D533" t="s">
        <v>1824</v>
      </c>
    </row>
    <row r="534" spans="1:4">
      <c r="A534" s="1071">
        <v>533</v>
      </c>
      <c r="B534" t="s">
        <v>1814</v>
      </c>
      <c r="C534" t="s">
        <v>1825</v>
      </c>
      <c r="D534" t="s">
        <v>1826</v>
      </c>
    </row>
    <row r="535" spans="1:4">
      <c r="A535" s="1071">
        <v>534</v>
      </c>
      <c r="B535" t="s">
        <v>1814</v>
      </c>
      <c r="C535" t="s">
        <v>1827</v>
      </c>
      <c r="D535" t="s">
        <v>1828</v>
      </c>
    </row>
    <row r="536" spans="1:4">
      <c r="A536" s="1071">
        <v>535</v>
      </c>
      <c r="B536" t="s">
        <v>1814</v>
      </c>
      <c r="C536" t="s">
        <v>1829</v>
      </c>
      <c r="D536" t="s">
        <v>1830</v>
      </c>
    </row>
    <row r="537" spans="1:4">
      <c r="A537" s="1071">
        <v>536</v>
      </c>
      <c r="B537" t="s">
        <v>1814</v>
      </c>
      <c r="C537" t="s">
        <v>1831</v>
      </c>
      <c r="D537" t="s">
        <v>1832</v>
      </c>
    </row>
    <row r="538" spans="1:4">
      <c r="A538" s="1071">
        <v>537</v>
      </c>
      <c r="B538" t="s">
        <v>1814</v>
      </c>
      <c r="C538" t="s">
        <v>1814</v>
      </c>
      <c r="D538" t="s">
        <v>1815</v>
      </c>
    </row>
    <row r="539" spans="1:4">
      <c r="A539" s="1071">
        <v>538</v>
      </c>
      <c r="B539" t="s">
        <v>1814</v>
      </c>
      <c r="C539" t="s">
        <v>1833</v>
      </c>
      <c r="D539" t="s">
        <v>1834</v>
      </c>
    </row>
    <row r="540" spans="1:4">
      <c r="A540" s="1071">
        <v>539</v>
      </c>
      <c r="B540" t="s">
        <v>1814</v>
      </c>
      <c r="C540" t="s">
        <v>1835</v>
      </c>
      <c r="D540" t="s">
        <v>1836</v>
      </c>
    </row>
    <row r="541" spans="1:4">
      <c r="A541" s="1071">
        <v>540</v>
      </c>
      <c r="B541" t="s">
        <v>1814</v>
      </c>
      <c r="C541" t="s">
        <v>1837</v>
      </c>
      <c r="D541" t="s">
        <v>1838</v>
      </c>
    </row>
    <row r="542" spans="1:4">
      <c r="A542" s="1071">
        <v>541</v>
      </c>
      <c r="B542" t="s">
        <v>1814</v>
      </c>
      <c r="C542" t="s">
        <v>1839</v>
      </c>
      <c r="D542" t="s">
        <v>1840</v>
      </c>
    </row>
    <row r="543" spans="1:4">
      <c r="A543" s="1071">
        <v>542</v>
      </c>
      <c r="B543" t="s">
        <v>1814</v>
      </c>
      <c r="C543" t="s">
        <v>1841</v>
      </c>
      <c r="D543" t="s">
        <v>1842</v>
      </c>
    </row>
    <row r="544" spans="1:4">
      <c r="A544" s="1071">
        <v>543</v>
      </c>
      <c r="B544" t="s">
        <v>1814</v>
      </c>
      <c r="C544" t="s">
        <v>1843</v>
      </c>
      <c r="D544" t="s">
        <v>1844</v>
      </c>
    </row>
    <row r="545" spans="1:4">
      <c r="A545" s="1071">
        <v>544</v>
      </c>
      <c r="B545" t="s">
        <v>1814</v>
      </c>
      <c r="C545" t="s">
        <v>1845</v>
      </c>
      <c r="D545" t="s">
        <v>1846</v>
      </c>
    </row>
    <row r="546" spans="1:4">
      <c r="A546" s="1071">
        <v>545</v>
      </c>
      <c r="B546" t="s">
        <v>1814</v>
      </c>
      <c r="C546" t="s">
        <v>1847</v>
      </c>
      <c r="D546" t="s">
        <v>1848</v>
      </c>
    </row>
    <row r="547" spans="1:4">
      <c r="A547" s="1071">
        <v>546</v>
      </c>
      <c r="B547" t="s">
        <v>1814</v>
      </c>
      <c r="C547" t="s">
        <v>1849</v>
      </c>
      <c r="D547" t="s">
        <v>1850</v>
      </c>
    </row>
    <row r="548" spans="1:4">
      <c r="A548" s="1071">
        <v>547</v>
      </c>
      <c r="B548" t="s">
        <v>1814</v>
      </c>
      <c r="C548" t="s">
        <v>1851</v>
      </c>
      <c r="D548" t="s">
        <v>1852</v>
      </c>
    </row>
    <row r="549" spans="1:4">
      <c r="A549" s="1071">
        <v>548</v>
      </c>
      <c r="B549" t="s">
        <v>1814</v>
      </c>
      <c r="C549" t="s">
        <v>1853</v>
      </c>
      <c r="D549" t="s">
        <v>1854</v>
      </c>
    </row>
    <row r="550" spans="1:4">
      <c r="A550" s="1071">
        <v>549</v>
      </c>
      <c r="B550" t="s">
        <v>1814</v>
      </c>
      <c r="C550" t="s">
        <v>1855</v>
      </c>
      <c r="D550" t="s">
        <v>1856</v>
      </c>
    </row>
    <row r="551" spans="1:4">
      <c r="A551" s="1071">
        <v>550</v>
      </c>
      <c r="B551" t="s">
        <v>1814</v>
      </c>
      <c r="C551" t="s">
        <v>1857</v>
      </c>
      <c r="D551" t="s">
        <v>1858</v>
      </c>
    </row>
    <row r="552" spans="1:4">
      <c r="A552" s="1071">
        <v>551</v>
      </c>
      <c r="B552" t="s">
        <v>1814</v>
      </c>
      <c r="C552" t="s">
        <v>1859</v>
      </c>
      <c r="D552" t="s">
        <v>1860</v>
      </c>
    </row>
    <row r="553" spans="1:4">
      <c r="A553" s="1071">
        <v>552</v>
      </c>
      <c r="B553" t="s">
        <v>1814</v>
      </c>
      <c r="C553" t="s">
        <v>1861</v>
      </c>
      <c r="D553" t="s">
        <v>1862</v>
      </c>
    </row>
    <row r="554" spans="1:4">
      <c r="A554" s="1071">
        <v>553</v>
      </c>
      <c r="B554" t="s">
        <v>1863</v>
      </c>
      <c r="C554" t="s">
        <v>1865</v>
      </c>
      <c r="D554" t="s">
        <v>1866</v>
      </c>
    </row>
    <row r="555" spans="1:4">
      <c r="A555" s="1071">
        <v>554</v>
      </c>
      <c r="B555" t="s">
        <v>1863</v>
      </c>
      <c r="C555" t="s">
        <v>1867</v>
      </c>
      <c r="D555" t="s">
        <v>1868</v>
      </c>
    </row>
    <row r="556" spans="1:4">
      <c r="A556" s="1071">
        <v>555</v>
      </c>
      <c r="B556" t="s">
        <v>1863</v>
      </c>
      <c r="C556" t="s">
        <v>1869</v>
      </c>
      <c r="D556" t="s">
        <v>1870</v>
      </c>
    </row>
    <row r="557" spans="1:4">
      <c r="A557" s="1071">
        <v>556</v>
      </c>
      <c r="B557" t="s">
        <v>1863</v>
      </c>
      <c r="C557" t="s">
        <v>1323</v>
      </c>
      <c r="D557" t="s">
        <v>1871</v>
      </c>
    </row>
    <row r="558" spans="1:4">
      <c r="A558" s="1071">
        <v>557</v>
      </c>
      <c r="B558" t="s">
        <v>1863</v>
      </c>
      <c r="C558" t="s">
        <v>1872</v>
      </c>
      <c r="D558" t="s">
        <v>1873</v>
      </c>
    </row>
    <row r="559" spans="1:4">
      <c r="A559" s="1071">
        <v>558</v>
      </c>
      <c r="B559" t="s">
        <v>1863</v>
      </c>
      <c r="C559" t="s">
        <v>1874</v>
      </c>
      <c r="D559" t="s">
        <v>1875</v>
      </c>
    </row>
    <row r="560" spans="1:4">
      <c r="A560" s="1071">
        <v>559</v>
      </c>
      <c r="B560" t="s">
        <v>1863</v>
      </c>
      <c r="C560" t="s">
        <v>1876</v>
      </c>
      <c r="D560" t="s">
        <v>1877</v>
      </c>
    </row>
    <row r="561" spans="1:4">
      <c r="A561" s="1071">
        <v>560</v>
      </c>
      <c r="B561" t="s">
        <v>1863</v>
      </c>
      <c r="C561" t="s">
        <v>1878</v>
      </c>
      <c r="D561" t="s">
        <v>1879</v>
      </c>
    </row>
    <row r="562" spans="1:4">
      <c r="A562" s="1071">
        <v>561</v>
      </c>
      <c r="B562" t="s">
        <v>1863</v>
      </c>
      <c r="C562" t="s">
        <v>1880</v>
      </c>
      <c r="D562" t="s">
        <v>1881</v>
      </c>
    </row>
    <row r="563" spans="1:4">
      <c r="A563" s="1071">
        <v>562</v>
      </c>
      <c r="B563" t="s">
        <v>1863</v>
      </c>
      <c r="C563" t="s">
        <v>1863</v>
      </c>
      <c r="D563" t="s">
        <v>1864</v>
      </c>
    </row>
    <row r="564" spans="1:4">
      <c r="A564" s="1071">
        <v>563</v>
      </c>
      <c r="B564" t="s">
        <v>1863</v>
      </c>
      <c r="C564" t="s">
        <v>1882</v>
      </c>
      <c r="D564" t="s">
        <v>1883</v>
      </c>
    </row>
    <row r="565" spans="1:4">
      <c r="A565" s="1071">
        <v>564</v>
      </c>
      <c r="B565" t="s">
        <v>1863</v>
      </c>
      <c r="C565" t="s">
        <v>1884</v>
      </c>
      <c r="D565" t="s">
        <v>1885</v>
      </c>
    </row>
    <row r="566" spans="1:4">
      <c r="A566" s="1071">
        <v>565</v>
      </c>
      <c r="B566" t="s">
        <v>1863</v>
      </c>
      <c r="C566" t="s">
        <v>1886</v>
      </c>
      <c r="D566" t="s">
        <v>1887</v>
      </c>
    </row>
    <row r="567" spans="1:4">
      <c r="A567" s="1071">
        <v>566</v>
      </c>
      <c r="B567" t="s">
        <v>1863</v>
      </c>
      <c r="C567" t="s">
        <v>1888</v>
      </c>
      <c r="D567" t="s">
        <v>1889</v>
      </c>
    </row>
    <row r="568" spans="1:4">
      <c r="A568" s="1071">
        <v>567</v>
      </c>
      <c r="B568" t="s">
        <v>1863</v>
      </c>
      <c r="C568" t="s">
        <v>1890</v>
      </c>
      <c r="D568" t="s">
        <v>1891</v>
      </c>
    </row>
    <row r="569" spans="1:4">
      <c r="A569" s="1071">
        <v>568</v>
      </c>
      <c r="B569" t="s">
        <v>1863</v>
      </c>
      <c r="C569" t="s">
        <v>1892</v>
      </c>
      <c r="D569" t="s">
        <v>1893</v>
      </c>
    </row>
    <row r="570" spans="1:4">
      <c r="A570" s="1071">
        <v>569</v>
      </c>
      <c r="B570" t="s">
        <v>1863</v>
      </c>
      <c r="C570" t="s">
        <v>1894</v>
      </c>
      <c r="D570" t="s">
        <v>1895</v>
      </c>
    </row>
    <row r="571" spans="1:4">
      <c r="A571" s="1071">
        <v>570</v>
      </c>
      <c r="B571" t="s">
        <v>1863</v>
      </c>
      <c r="C571" t="s">
        <v>1896</v>
      </c>
      <c r="D571" t="s">
        <v>1897</v>
      </c>
    </row>
    <row r="572" spans="1:4">
      <c r="A572" s="1071">
        <v>571</v>
      </c>
      <c r="B572" t="s">
        <v>1863</v>
      </c>
      <c r="C572" t="s">
        <v>1898</v>
      </c>
      <c r="D572" t="s">
        <v>1899</v>
      </c>
    </row>
    <row r="573" spans="1:4">
      <c r="A573" s="1071">
        <v>572</v>
      </c>
      <c r="B573" t="s">
        <v>1863</v>
      </c>
      <c r="C573" t="s">
        <v>1900</v>
      </c>
      <c r="D573" t="s">
        <v>1901</v>
      </c>
    </row>
    <row r="574" spans="1:4">
      <c r="A574" s="1071">
        <v>573</v>
      </c>
      <c r="B574" t="s">
        <v>1863</v>
      </c>
      <c r="C574" t="s">
        <v>1902</v>
      </c>
      <c r="D574" t="s">
        <v>1903</v>
      </c>
    </row>
    <row r="575" spans="1:4">
      <c r="A575" s="1071">
        <v>574</v>
      </c>
      <c r="B575" t="s">
        <v>1863</v>
      </c>
      <c r="C575" t="s">
        <v>1904</v>
      </c>
      <c r="D575" t="s">
        <v>1905</v>
      </c>
    </row>
    <row r="576" spans="1:4">
      <c r="A576" s="1071">
        <v>575</v>
      </c>
      <c r="B576" t="s">
        <v>1863</v>
      </c>
      <c r="C576" t="s">
        <v>1906</v>
      </c>
      <c r="D576" t="s">
        <v>1907</v>
      </c>
    </row>
    <row r="577" spans="1:4">
      <c r="A577" s="1071">
        <v>576</v>
      </c>
      <c r="B577" t="s">
        <v>1863</v>
      </c>
      <c r="C577" t="s">
        <v>1908</v>
      </c>
      <c r="D577" t="s">
        <v>1909</v>
      </c>
    </row>
    <row r="578" spans="1:4">
      <c r="A578" s="1071">
        <v>577</v>
      </c>
      <c r="B578" t="s">
        <v>1863</v>
      </c>
      <c r="C578" t="s">
        <v>1910</v>
      </c>
      <c r="D578" t="s">
        <v>1911</v>
      </c>
    </row>
    <row r="579" spans="1:4">
      <c r="A579" s="1071">
        <v>578</v>
      </c>
      <c r="B579" t="s">
        <v>1863</v>
      </c>
      <c r="C579" t="s">
        <v>1912</v>
      </c>
      <c r="D579" t="s">
        <v>1913</v>
      </c>
    </row>
    <row r="580" spans="1:4">
      <c r="A580" s="1071">
        <v>579</v>
      </c>
      <c r="B580" t="s">
        <v>1914</v>
      </c>
      <c r="C580" t="s">
        <v>1916</v>
      </c>
      <c r="D580" t="s">
        <v>1917</v>
      </c>
    </row>
    <row r="581" spans="1:4">
      <c r="A581" s="1071">
        <v>580</v>
      </c>
      <c r="B581" t="s">
        <v>1914</v>
      </c>
      <c r="C581" t="s">
        <v>1918</v>
      </c>
      <c r="D581" t="s">
        <v>1919</v>
      </c>
    </row>
    <row r="582" spans="1:4">
      <c r="A582" s="1071">
        <v>581</v>
      </c>
      <c r="B582" t="s">
        <v>1914</v>
      </c>
      <c r="C582" t="s">
        <v>1920</v>
      </c>
      <c r="D582" t="s">
        <v>1921</v>
      </c>
    </row>
    <row r="583" spans="1:4">
      <c r="A583" s="1071">
        <v>582</v>
      </c>
      <c r="B583" t="s">
        <v>1914</v>
      </c>
      <c r="C583" t="s">
        <v>1922</v>
      </c>
      <c r="D583" t="s">
        <v>1923</v>
      </c>
    </row>
    <row r="584" spans="1:4">
      <c r="A584" s="1071">
        <v>583</v>
      </c>
      <c r="B584" t="s">
        <v>1914</v>
      </c>
      <c r="C584" t="s">
        <v>1924</v>
      </c>
      <c r="D584" t="s">
        <v>1925</v>
      </c>
    </row>
    <row r="585" spans="1:4">
      <c r="A585" s="1071">
        <v>584</v>
      </c>
      <c r="B585" t="s">
        <v>1914</v>
      </c>
      <c r="C585" t="s">
        <v>1926</v>
      </c>
      <c r="D585" t="s">
        <v>1927</v>
      </c>
    </row>
    <row r="586" spans="1:4">
      <c r="A586" s="1071">
        <v>585</v>
      </c>
      <c r="B586" t="s">
        <v>1914</v>
      </c>
      <c r="C586" t="s">
        <v>1928</v>
      </c>
      <c r="D586" t="s">
        <v>1929</v>
      </c>
    </row>
    <row r="587" spans="1:4">
      <c r="A587" s="1071">
        <v>586</v>
      </c>
      <c r="B587" t="s">
        <v>1914</v>
      </c>
      <c r="C587" t="s">
        <v>1930</v>
      </c>
      <c r="D587" t="s">
        <v>1931</v>
      </c>
    </row>
    <row r="588" spans="1:4">
      <c r="A588" s="1071">
        <v>587</v>
      </c>
      <c r="B588" t="s">
        <v>1914</v>
      </c>
      <c r="C588" t="s">
        <v>1932</v>
      </c>
      <c r="D588" t="s">
        <v>1933</v>
      </c>
    </row>
    <row r="589" spans="1:4">
      <c r="A589" s="1071">
        <v>588</v>
      </c>
      <c r="B589" t="s">
        <v>1914</v>
      </c>
      <c r="C589" t="s">
        <v>1934</v>
      </c>
      <c r="D589" t="s">
        <v>1935</v>
      </c>
    </row>
    <row r="590" spans="1:4">
      <c r="A590" s="1071">
        <v>589</v>
      </c>
      <c r="B590" t="s">
        <v>1914</v>
      </c>
      <c r="C590" t="s">
        <v>1936</v>
      </c>
      <c r="D590" t="s">
        <v>1937</v>
      </c>
    </row>
    <row r="591" spans="1:4">
      <c r="A591" s="1071">
        <v>590</v>
      </c>
      <c r="B591" t="s">
        <v>1914</v>
      </c>
      <c r="C591" t="s">
        <v>1914</v>
      </c>
      <c r="D591" t="s">
        <v>1915</v>
      </c>
    </row>
    <row r="592" spans="1:4">
      <c r="A592" s="1071">
        <v>591</v>
      </c>
      <c r="B592" t="s">
        <v>1914</v>
      </c>
      <c r="C592" t="s">
        <v>1938</v>
      </c>
      <c r="D592" t="s">
        <v>1939</v>
      </c>
    </row>
    <row r="593" spans="1:4">
      <c r="A593" s="1071">
        <v>592</v>
      </c>
      <c r="B593" t="s">
        <v>1914</v>
      </c>
      <c r="C593" t="s">
        <v>1940</v>
      </c>
      <c r="D593" t="s">
        <v>1941</v>
      </c>
    </row>
    <row r="594" spans="1:4">
      <c r="A594" s="1071">
        <v>593</v>
      </c>
      <c r="B594" t="s">
        <v>1914</v>
      </c>
      <c r="C594" t="s">
        <v>1942</v>
      </c>
      <c r="D594" t="s">
        <v>1943</v>
      </c>
    </row>
    <row r="595" spans="1:4">
      <c r="A595" s="1071">
        <v>594</v>
      </c>
      <c r="B595" t="s">
        <v>1914</v>
      </c>
      <c r="C595" t="s">
        <v>1944</v>
      </c>
      <c r="D595" t="s">
        <v>1945</v>
      </c>
    </row>
    <row r="596" spans="1:4">
      <c r="A596" s="1071">
        <v>595</v>
      </c>
      <c r="B596" t="s">
        <v>1914</v>
      </c>
      <c r="C596" t="s">
        <v>1946</v>
      </c>
      <c r="D596" t="s">
        <v>1947</v>
      </c>
    </row>
    <row r="597" spans="1:4">
      <c r="A597" s="1071">
        <v>596</v>
      </c>
      <c r="B597" t="s">
        <v>1914</v>
      </c>
      <c r="C597" t="s">
        <v>1786</v>
      </c>
      <c r="D597" t="s">
        <v>1948</v>
      </c>
    </row>
    <row r="598" spans="1:4">
      <c r="A598" s="1071">
        <v>597</v>
      </c>
      <c r="B598" t="s">
        <v>1914</v>
      </c>
      <c r="C598" t="s">
        <v>1949</v>
      </c>
      <c r="D598" t="s">
        <v>1950</v>
      </c>
    </row>
    <row r="599" spans="1:4">
      <c r="A599" s="1071">
        <v>598</v>
      </c>
      <c r="B599" t="s">
        <v>1914</v>
      </c>
      <c r="C599" t="s">
        <v>1951</v>
      </c>
      <c r="D599" t="s">
        <v>1952</v>
      </c>
    </row>
    <row r="600" spans="1:4">
      <c r="A600" s="1071">
        <v>599</v>
      </c>
      <c r="B600" t="s">
        <v>1914</v>
      </c>
      <c r="C600" t="s">
        <v>1953</v>
      </c>
      <c r="D600" t="s">
        <v>1954</v>
      </c>
    </row>
    <row r="601" spans="1:4">
      <c r="A601" s="1071">
        <v>600</v>
      </c>
      <c r="B601" t="s">
        <v>1914</v>
      </c>
      <c r="C601" t="s">
        <v>1955</v>
      </c>
      <c r="D601" t="s">
        <v>1956</v>
      </c>
    </row>
    <row r="602" spans="1:4">
      <c r="A602" s="1071">
        <v>601</v>
      </c>
      <c r="B602" t="s">
        <v>1914</v>
      </c>
      <c r="C602" t="s">
        <v>1957</v>
      </c>
      <c r="D602" t="s">
        <v>1958</v>
      </c>
    </row>
    <row r="603" spans="1:4">
      <c r="A603" s="1071">
        <v>602</v>
      </c>
      <c r="B603" t="s">
        <v>1914</v>
      </c>
      <c r="C603" t="s">
        <v>1959</v>
      </c>
      <c r="D603" t="s">
        <v>1960</v>
      </c>
    </row>
    <row r="604" spans="1:4">
      <c r="A604" s="1071">
        <v>603</v>
      </c>
      <c r="B604" t="s">
        <v>1914</v>
      </c>
      <c r="C604" t="s">
        <v>1961</v>
      </c>
      <c r="D604" t="s">
        <v>1962</v>
      </c>
    </row>
    <row r="605" spans="1:4">
      <c r="A605" s="1071">
        <v>604</v>
      </c>
      <c r="B605" t="s">
        <v>1914</v>
      </c>
      <c r="C605" t="s">
        <v>1963</v>
      </c>
      <c r="D605" t="s">
        <v>1964</v>
      </c>
    </row>
    <row r="606" spans="1:4">
      <c r="A606" s="1071">
        <v>605</v>
      </c>
      <c r="B606" t="s">
        <v>1914</v>
      </c>
      <c r="C606" t="s">
        <v>1965</v>
      </c>
      <c r="D606" t="s">
        <v>1966</v>
      </c>
    </row>
    <row r="607" spans="1:4">
      <c r="A607" s="1071">
        <v>606</v>
      </c>
      <c r="B607" t="s">
        <v>1914</v>
      </c>
      <c r="C607" t="s">
        <v>1967</v>
      </c>
      <c r="D607" t="s">
        <v>1968</v>
      </c>
    </row>
    <row r="608" spans="1:4">
      <c r="A608" s="1071">
        <v>607</v>
      </c>
      <c r="B608" t="s">
        <v>1914</v>
      </c>
      <c r="C608" t="s">
        <v>1969</v>
      </c>
      <c r="D608" t="s">
        <v>1970</v>
      </c>
    </row>
    <row r="609" spans="1:4">
      <c r="A609" s="1071">
        <v>608</v>
      </c>
      <c r="B609" t="s">
        <v>1914</v>
      </c>
      <c r="C609" t="s">
        <v>1971</v>
      </c>
      <c r="D609" t="s">
        <v>1972</v>
      </c>
    </row>
    <row r="610" spans="1:4">
      <c r="A610" s="1071">
        <v>609</v>
      </c>
      <c r="B610" t="s">
        <v>1973</v>
      </c>
      <c r="C610" t="s">
        <v>1975</v>
      </c>
      <c r="D610" t="s">
        <v>1976</v>
      </c>
    </row>
    <row r="611" spans="1:4">
      <c r="A611" s="1071">
        <v>610</v>
      </c>
      <c r="B611" t="s">
        <v>1973</v>
      </c>
      <c r="C611" t="s">
        <v>1977</v>
      </c>
      <c r="D611" t="s">
        <v>1978</v>
      </c>
    </row>
    <row r="612" spans="1:4">
      <c r="A612" s="1071">
        <v>611</v>
      </c>
      <c r="B612" t="s">
        <v>1973</v>
      </c>
      <c r="C612" t="s">
        <v>1979</v>
      </c>
      <c r="D612" t="s">
        <v>1980</v>
      </c>
    </row>
    <row r="613" spans="1:4">
      <c r="A613" s="1071">
        <v>612</v>
      </c>
      <c r="B613" t="s">
        <v>1973</v>
      </c>
      <c r="C613" t="s">
        <v>1981</v>
      </c>
      <c r="D613" t="s">
        <v>1982</v>
      </c>
    </row>
    <row r="614" spans="1:4">
      <c r="A614" s="1071">
        <v>613</v>
      </c>
      <c r="B614" t="s">
        <v>1973</v>
      </c>
      <c r="C614" t="s">
        <v>1983</v>
      </c>
      <c r="D614" t="s">
        <v>1984</v>
      </c>
    </row>
    <row r="615" spans="1:4">
      <c r="A615" s="1071">
        <v>614</v>
      </c>
      <c r="B615" t="s">
        <v>1973</v>
      </c>
      <c r="C615" t="s">
        <v>1985</v>
      </c>
      <c r="D615" t="s">
        <v>1986</v>
      </c>
    </row>
    <row r="616" spans="1:4">
      <c r="A616" s="1071">
        <v>615</v>
      </c>
      <c r="B616" t="s">
        <v>1973</v>
      </c>
      <c r="C616" t="s">
        <v>1987</v>
      </c>
      <c r="D616" t="s">
        <v>1988</v>
      </c>
    </row>
    <row r="617" spans="1:4">
      <c r="A617" s="1071">
        <v>616</v>
      </c>
      <c r="B617" t="s">
        <v>1973</v>
      </c>
      <c r="C617" t="s">
        <v>1973</v>
      </c>
      <c r="D617" t="s">
        <v>1974</v>
      </c>
    </row>
    <row r="618" spans="1:4">
      <c r="A618" s="1071">
        <v>617</v>
      </c>
      <c r="B618" t="s">
        <v>1973</v>
      </c>
      <c r="C618" t="s">
        <v>1989</v>
      </c>
      <c r="D618" t="s">
        <v>1990</v>
      </c>
    </row>
    <row r="619" spans="1:4">
      <c r="A619" s="1071">
        <v>618</v>
      </c>
      <c r="B619" t="s">
        <v>1973</v>
      </c>
      <c r="C619" t="s">
        <v>1991</v>
      </c>
      <c r="D619" t="s">
        <v>1992</v>
      </c>
    </row>
    <row r="620" spans="1:4">
      <c r="A620" s="1071">
        <v>619</v>
      </c>
      <c r="B620" t="s">
        <v>1973</v>
      </c>
      <c r="C620" t="s">
        <v>1993</v>
      </c>
      <c r="D620" t="s">
        <v>1994</v>
      </c>
    </row>
    <row r="621" spans="1:4">
      <c r="A621" s="1071">
        <v>620</v>
      </c>
      <c r="B621" t="s">
        <v>1973</v>
      </c>
      <c r="C621" t="s">
        <v>1995</v>
      </c>
      <c r="D621" t="s">
        <v>1996</v>
      </c>
    </row>
    <row r="622" spans="1:4">
      <c r="A622" s="1071">
        <v>621</v>
      </c>
      <c r="B622" t="s">
        <v>1973</v>
      </c>
      <c r="C622" t="s">
        <v>1997</v>
      </c>
      <c r="D622" t="s">
        <v>1998</v>
      </c>
    </row>
    <row r="623" spans="1:4">
      <c r="A623" s="1071">
        <v>622</v>
      </c>
      <c r="B623" t="s">
        <v>1973</v>
      </c>
      <c r="C623" t="s">
        <v>1999</v>
      </c>
      <c r="D623" t="s">
        <v>2000</v>
      </c>
    </row>
    <row r="624" spans="1:4">
      <c r="A624" s="1071">
        <v>623</v>
      </c>
      <c r="B624" t="s">
        <v>1973</v>
      </c>
      <c r="C624" t="s">
        <v>2001</v>
      </c>
      <c r="D624" t="s">
        <v>2002</v>
      </c>
    </row>
    <row r="625" spans="1:4">
      <c r="A625" s="1071">
        <v>624</v>
      </c>
      <c r="B625" t="s">
        <v>1973</v>
      </c>
      <c r="C625" t="s">
        <v>2003</v>
      </c>
      <c r="D625" t="s">
        <v>2004</v>
      </c>
    </row>
    <row r="626" spans="1:4">
      <c r="A626" s="1071">
        <v>625</v>
      </c>
      <c r="B626" t="s">
        <v>2005</v>
      </c>
      <c r="C626" t="s">
        <v>2007</v>
      </c>
      <c r="D626" t="s">
        <v>2008</v>
      </c>
    </row>
    <row r="627" spans="1:4">
      <c r="A627" s="1071">
        <v>626</v>
      </c>
      <c r="B627" t="s">
        <v>2005</v>
      </c>
      <c r="C627" t="s">
        <v>2009</v>
      </c>
      <c r="D627" t="s">
        <v>2010</v>
      </c>
    </row>
    <row r="628" spans="1:4">
      <c r="A628" s="1071">
        <v>627</v>
      </c>
      <c r="B628" t="s">
        <v>2005</v>
      </c>
      <c r="C628" t="s">
        <v>2011</v>
      </c>
      <c r="D628" t="s">
        <v>2012</v>
      </c>
    </row>
    <row r="629" spans="1:4">
      <c r="A629" s="1071">
        <v>628</v>
      </c>
      <c r="B629" t="s">
        <v>2005</v>
      </c>
      <c r="C629" t="s">
        <v>2013</v>
      </c>
      <c r="D629" t="s">
        <v>2014</v>
      </c>
    </row>
    <row r="630" spans="1:4">
      <c r="A630" s="1071">
        <v>629</v>
      </c>
      <c r="B630" t="s">
        <v>2005</v>
      </c>
      <c r="C630" t="s">
        <v>2015</v>
      </c>
      <c r="D630" t="s">
        <v>2016</v>
      </c>
    </row>
    <row r="631" spans="1:4">
      <c r="A631" s="1071">
        <v>630</v>
      </c>
      <c r="B631" t="s">
        <v>2005</v>
      </c>
      <c r="C631" t="s">
        <v>2017</v>
      </c>
      <c r="D631" t="s">
        <v>2018</v>
      </c>
    </row>
    <row r="632" spans="1:4">
      <c r="A632" s="1071">
        <v>631</v>
      </c>
      <c r="B632" t="s">
        <v>2005</v>
      </c>
      <c r="C632" t="s">
        <v>786</v>
      </c>
      <c r="D632" t="s">
        <v>2019</v>
      </c>
    </row>
    <row r="633" spans="1:4">
      <c r="A633" s="1071">
        <v>632</v>
      </c>
      <c r="B633" t="s">
        <v>2005</v>
      </c>
      <c r="C633" t="s">
        <v>2020</v>
      </c>
      <c r="D633" t="s">
        <v>2021</v>
      </c>
    </row>
    <row r="634" spans="1:4">
      <c r="A634" s="1071">
        <v>633</v>
      </c>
      <c r="B634" t="s">
        <v>2005</v>
      </c>
      <c r="C634" t="s">
        <v>2022</v>
      </c>
      <c r="D634" t="s">
        <v>2023</v>
      </c>
    </row>
    <row r="635" spans="1:4">
      <c r="A635" s="1071">
        <v>634</v>
      </c>
      <c r="B635" t="s">
        <v>2005</v>
      </c>
      <c r="C635" t="s">
        <v>2005</v>
      </c>
      <c r="D635" t="s">
        <v>2006</v>
      </c>
    </row>
    <row r="636" spans="1:4">
      <c r="A636" s="1071">
        <v>635</v>
      </c>
      <c r="B636" t="s">
        <v>2005</v>
      </c>
      <c r="C636" t="s">
        <v>2024</v>
      </c>
      <c r="D636" t="s">
        <v>2025</v>
      </c>
    </row>
    <row r="637" spans="1:4">
      <c r="A637" s="1071">
        <v>636</v>
      </c>
      <c r="B637" t="s">
        <v>2005</v>
      </c>
      <c r="C637" t="s">
        <v>2026</v>
      </c>
      <c r="D637" t="s">
        <v>2027</v>
      </c>
    </row>
    <row r="638" spans="1:4">
      <c r="A638" s="1071">
        <v>637</v>
      </c>
      <c r="B638" t="s">
        <v>2005</v>
      </c>
      <c r="C638" t="s">
        <v>2028</v>
      </c>
      <c r="D638" t="s">
        <v>2029</v>
      </c>
    </row>
    <row r="639" spans="1:4">
      <c r="A639" s="1071">
        <v>638</v>
      </c>
      <c r="B639" t="s">
        <v>2005</v>
      </c>
      <c r="C639" t="s">
        <v>2030</v>
      </c>
      <c r="D639" t="s">
        <v>2031</v>
      </c>
    </row>
    <row r="640" spans="1:4">
      <c r="A640" s="1071">
        <v>639</v>
      </c>
      <c r="B640" t="s">
        <v>2005</v>
      </c>
      <c r="C640" t="s">
        <v>2032</v>
      </c>
      <c r="D640" t="s">
        <v>2033</v>
      </c>
    </row>
    <row r="641" spans="1:4">
      <c r="A641" s="1071">
        <v>640</v>
      </c>
      <c r="B641" t="s">
        <v>2005</v>
      </c>
      <c r="C641" t="s">
        <v>2034</v>
      </c>
      <c r="D641" t="s">
        <v>2035</v>
      </c>
    </row>
    <row r="642" spans="1:4">
      <c r="A642" s="1071">
        <v>641</v>
      </c>
      <c r="B642" t="s">
        <v>2005</v>
      </c>
      <c r="C642" t="s">
        <v>2036</v>
      </c>
      <c r="D642" t="s">
        <v>2037</v>
      </c>
    </row>
    <row r="643" spans="1:4">
      <c r="A643" s="1071">
        <v>642</v>
      </c>
      <c r="B643" t="s">
        <v>2005</v>
      </c>
      <c r="C643" t="s">
        <v>2038</v>
      </c>
      <c r="D643" t="s">
        <v>2039</v>
      </c>
    </row>
    <row r="644" spans="1:4">
      <c r="A644" s="1071">
        <v>643</v>
      </c>
      <c r="B644" t="s">
        <v>2005</v>
      </c>
      <c r="C644" t="s">
        <v>2040</v>
      </c>
      <c r="D644" t="s">
        <v>2041</v>
      </c>
    </row>
    <row r="645" spans="1:4">
      <c r="A645" s="1071">
        <v>644</v>
      </c>
      <c r="B645" t="s">
        <v>2005</v>
      </c>
      <c r="C645" t="s">
        <v>2042</v>
      </c>
      <c r="D645" t="s">
        <v>2043</v>
      </c>
    </row>
    <row r="646" spans="1:4">
      <c r="A646" s="1071">
        <v>645</v>
      </c>
      <c r="B646" t="s">
        <v>2005</v>
      </c>
      <c r="C646" t="s">
        <v>2044</v>
      </c>
      <c r="D646" t="s">
        <v>2045</v>
      </c>
    </row>
    <row r="647" spans="1:4">
      <c r="A647" s="1071">
        <v>646</v>
      </c>
      <c r="B647" t="s">
        <v>2046</v>
      </c>
      <c r="C647" t="s">
        <v>2048</v>
      </c>
      <c r="D647" t="s">
        <v>2049</v>
      </c>
    </row>
    <row r="648" spans="1:4">
      <c r="A648" s="1071">
        <v>647</v>
      </c>
      <c r="B648" t="s">
        <v>2046</v>
      </c>
      <c r="C648" t="s">
        <v>2050</v>
      </c>
      <c r="D648" t="s">
        <v>2051</v>
      </c>
    </row>
    <row r="649" spans="1:4">
      <c r="A649" s="1071">
        <v>648</v>
      </c>
      <c r="B649" t="s">
        <v>2046</v>
      </c>
      <c r="C649" t="s">
        <v>2052</v>
      </c>
      <c r="D649" t="s">
        <v>2053</v>
      </c>
    </row>
    <row r="650" spans="1:4">
      <c r="A650" s="1071">
        <v>649</v>
      </c>
      <c r="B650" t="s">
        <v>2046</v>
      </c>
      <c r="C650" t="s">
        <v>2054</v>
      </c>
      <c r="D650" t="s">
        <v>2055</v>
      </c>
    </row>
    <row r="651" spans="1:4">
      <c r="A651" s="1071">
        <v>650</v>
      </c>
      <c r="B651" t="s">
        <v>2046</v>
      </c>
      <c r="C651" t="s">
        <v>2056</v>
      </c>
      <c r="D651" t="s">
        <v>2057</v>
      </c>
    </row>
    <row r="652" spans="1:4">
      <c r="A652" s="1071">
        <v>651</v>
      </c>
      <c r="B652" t="s">
        <v>2046</v>
      </c>
      <c r="C652" t="s">
        <v>2058</v>
      </c>
      <c r="D652" t="s">
        <v>2059</v>
      </c>
    </row>
    <row r="653" spans="1:4">
      <c r="A653" s="1071">
        <v>652</v>
      </c>
      <c r="B653" t="s">
        <v>2046</v>
      </c>
      <c r="C653" t="s">
        <v>2060</v>
      </c>
      <c r="D653" t="s">
        <v>2061</v>
      </c>
    </row>
    <row r="654" spans="1:4">
      <c r="A654" s="1071">
        <v>653</v>
      </c>
      <c r="B654" t="s">
        <v>2046</v>
      </c>
      <c r="C654" t="s">
        <v>2062</v>
      </c>
      <c r="D654" t="s">
        <v>2063</v>
      </c>
    </row>
    <row r="655" spans="1:4">
      <c r="A655" s="1071">
        <v>654</v>
      </c>
      <c r="B655" t="s">
        <v>2046</v>
      </c>
      <c r="C655" t="s">
        <v>2064</v>
      </c>
      <c r="D655" t="s">
        <v>2065</v>
      </c>
    </row>
    <row r="656" spans="1:4">
      <c r="A656" s="1071">
        <v>655</v>
      </c>
      <c r="B656" t="s">
        <v>2046</v>
      </c>
      <c r="C656" t="s">
        <v>2066</v>
      </c>
      <c r="D656" t="s">
        <v>2067</v>
      </c>
    </row>
    <row r="657" spans="1:4">
      <c r="A657" s="1071">
        <v>656</v>
      </c>
      <c r="B657" t="s">
        <v>2046</v>
      </c>
      <c r="C657" t="s">
        <v>2046</v>
      </c>
      <c r="D657" t="s">
        <v>2047</v>
      </c>
    </row>
    <row r="658" spans="1:4">
      <c r="A658" s="1071">
        <v>657</v>
      </c>
      <c r="B658" t="s">
        <v>2046</v>
      </c>
      <c r="C658" t="s">
        <v>2068</v>
      </c>
      <c r="D658" t="s">
        <v>2069</v>
      </c>
    </row>
    <row r="659" spans="1:4">
      <c r="A659" s="1071">
        <v>658</v>
      </c>
      <c r="B659" t="s">
        <v>2046</v>
      </c>
      <c r="C659" t="s">
        <v>2070</v>
      </c>
      <c r="D659" t="s">
        <v>2071</v>
      </c>
    </row>
    <row r="660" spans="1:4">
      <c r="A660" s="1071">
        <v>659</v>
      </c>
      <c r="B660" t="s">
        <v>2046</v>
      </c>
      <c r="C660" t="s">
        <v>2072</v>
      </c>
      <c r="D660" t="s">
        <v>2073</v>
      </c>
    </row>
    <row r="661" spans="1:4">
      <c r="A661" s="1071">
        <v>660</v>
      </c>
      <c r="B661" t="s">
        <v>2046</v>
      </c>
      <c r="C661" t="s">
        <v>1441</v>
      </c>
      <c r="D661" t="s">
        <v>2074</v>
      </c>
    </row>
    <row r="662" spans="1:4">
      <c r="A662" s="1071">
        <v>661</v>
      </c>
      <c r="B662" t="s">
        <v>2046</v>
      </c>
      <c r="C662" t="s">
        <v>2075</v>
      </c>
      <c r="D662" t="s">
        <v>2076</v>
      </c>
    </row>
    <row r="663" spans="1:4">
      <c r="A663" s="1071">
        <v>662</v>
      </c>
      <c r="B663" t="s">
        <v>2046</v>
      </c>
      <c r="C663" t="s">
        <v>2077</v>
      </c>
      <c r="D663" t="s">
        <v>2078</v>
      </c>
    </row>
    <row r="664" spans="1:4">
      <c r="A664" s="1071">
        <v>663</v>
      </c>
      <c r="B664" t="s">
        <v>2046</v>
      </c>
      <c r="C664" t="s">
        <v>2079</v>
      </c>
      <c r="D664" t="s">
        <v>2080</v>
      </c>
    </row>
    <row r="665" spans="1:4">
      <c r="A665" s="1071">
        <v>664</v>
      </c>
      <c r="B665" t="s">
        <v>2046</v>
      </c>
      <c r="C665" t="s">
        <v>2081</v>
      </c>
      <c r="D665" t="s">
        <v>2082</v>
      </c>
    </row>
    <row r="666" spans="1:4">
      <c r="A666" s="1071">
        <v>665</v>
      </c>
      <c r="B666" t="s">
        <v>2046</v>
      </c>
      <c r="C666" t="s">
        <v>2083</v>
      </c>
      <c r="D666" t="s">
        <v>2084</v>
      </c>
    </row>
    <row r="667" spans="1:4">
      <c r="A667" s="1071">
        <v>666</v>
      </c>
      <c r="B667" t="s">
        <v>2085</v>
      </c>
      <c r="C667" t="s">
        <v>2087</v>
      </c>
      <c r="D667" t="s">
        <v>2088</v>
      </c>
    </row>
    <row r="668" spans="1:4">
      <c r="A668" s="1071">
        <v>667</v>
      </c>
      <c r="B668" t="s">
        <v>2085</v>
      </c>
      <c r="C668" t="s">
        <v>2089</v>
      </c>
      <c r="D668" t="s">
        <v>2090</v>
      </c>
    </row>
    <row r="669" spans="1:4">
      <c r="A669" s="1071">
        <v>668</v>
      </c>
      <c r="B669" t="s">
        <v>2085</v>
      </c>
      <c r="C669" t="s">
        <v>2091</v>
      </c>
      <c r="D669" t="s">
        <v>2092</v>
      </c>
    </row>
    <row r="670" spans="1:4">
      <c r="A670" s="1071">
        <v>669</v>
      </c>
      <c r="B670" t="s">
        <v>2085</v>
      </c>
      <c r="C670" t="s">
        <v>2093</v>
      </c>
      <c r="D670" t="s">
        <v>2094</v>
      </c>
    </row>
    <row r="671" spans="1:4">
      <c r="A671" s="1071">
        <v>670</v>
      </c>
      <c r="B671" t="s">
        <v>2085</v>
      </c>
      <c r="C671" t="s">
        <v>2095</v>
      </c>
      <c r="D671" t="s">
        <v>2096</v>
      </c>
    </row>
    <row r="672" spans="1:4">
      <c r="A672" s="1071">
        <v>671</v>
      </c>
      <c r="B672" t="s">
        <v>2085</v>
      </c>
      <c r="C672" t="s">
        <v>2097</v>
      </c>
      <c r="D672" t="s">
        <v>2098</v>
      </c>
    </row>
    <row r="673" spans="1:4">
      <c r="A673" s="1071">
        <v>672</v>
      </c>
      <c r="B673" t="s">
        <v>2085</v>
      </c>
      <c r="C673" t="s">
        <v>2099</v>
      </c>
      <c r="D673" t="s">
        <v>2100</v>
      </c>
    </row>
    <row r="674" spans="1:4">
      <c r="A674" s="1071">
        <v>673</v>
      </c>
      <c r="B674" t="s">
        <v>2085</v>
      </c>
      <c r="C674" t="s">
        <v>2101</v>
      </c>
      <c r="D674" t="s">
        <v>2102</v>
      </c>
    </row>
    <row r="675" spans="1:4">
      <c r="A675" s="1071">
        <v>674</v>
      </c>
      <c r="B675" t="s">
        <v>2085</v>
      </c>
      <c r="C675" t="s">
        <v>1833</v>
      </c>
      <c r="D675" t="s">
        <v>2103</v>
      </c>
    </row>
    <row r="676" spans="1:4">
      <c r="A676" s="1071">
        <v>675</v>
      </c>
      <c r="B676" t="s">
        <v>2085</v>
      </c>
      <c r="C676" t="s">
        <v>2085</v>
      </c>
      <c r="D676" t="s">
        <v>2086</v>
      </c>
    </row>
    <row r="677" spans="1:4">
      <c r="A677" s="1071">
        <v>676</v>
      </c>
      <c r="B677" t="s">
        <v>2085</v>
      </c>
      <c r="C677" t="s">
        <v>2104</v>
      </c>
      <c r="D677" t="s">
        <v>2105</v>
      </c>
    </row>
    <row r="678" spans="1:4">
      <c r="A678" s="1071">
        <v>677</v>
      </c>
      <c r="B678" t="s">
        <v>2085</v>
      </c>
      <c r="C678" t="s">
        <v>2106</v>
      </c>
      <c r="D678" t="s">
        <v>2107</v>
      </c>
    </row>
    <row r="679" spans="1:4">
      <c r="A679" s="1071">
        <v>678</v>
      </c>
      <c r="B679" t="s">
        <v>2085</v>
      </c>
      <c r="C679" t="s">
        <v>1295</v>
      </c>
      <c r="D679" t="s">
        <v>2108</v>
      </c>
    </row>
    <row r="680" spans="1:4">
      <c r="A680" s="1071">
        <v>679</v>
      </c>
      <c r="B680" t="s">
        <v>2085</v>
      </c>
      <c r="C680" t="s">
        <v>2109</v>
      </c>
      <c r="D680" t="s">
        <v>2110</v>
      </c>
    </row>
    <row r="681" spans="1:4">
      <c r="A681" s="1071">
        <v>680</v>
      </c>
      <c r="B681" t="s">
        <v>2085</v>
      </c>
      <c r="C681" t="s">
        <v>2111</v>
      </c>
      <c r="D681" t="s">
        <v>2112</v>
      </c>
    </row>
    <row r="682" spans="1:4">
      <c r="A682" s="1071">
        <v>681</v>
      </c>
      <c r="B682" t="s">
        <v>2085</v>
      </c>
      <c r="C682" t="s">
        <v>2113</v>
      </c>
      <c r="D682" t="s">
        <v>2114</v>
      </c>
    </row>
    <row r="683" spans="1:4">
      <c r="A683" s="1071">
        <v>682</v>
      </c>
      <c r="B683" t="s">
        <v>2085</v>
      </c>
      <c r="C683" t="s">
        <v>2115</v>
      </c>
      <c r="D683" t="s">
        <v>2116</v>
      </c>
    </row>
    <row r="684" spans="1:4">
      <c r="A684" s="1071">
        <v>683</v>
      </c>
      <c r="B684" t="s">
        <v>2085</v>
      </c>
      <c r="C684" t="s">
        <v>2117</v>
      </c>
      <c r="D684" t="s">
        <v>2118</v>
      </c>
    </row>
    <row r="685" spans="1:4">
      <c r="A685" s="1071">
        <v>684</v>
      </c>
      <c r="B685" t="s">
        <v>2119</v>
      </c>
      <c r="C685" t="s">
        <v>2121</v>
      </c>
      <c r="D685" t="s">
        <v>2122</v>
      </c>
    </row>
    <row r="686" spans="1:4">
      <c r="A686" s="1071">
        <v>685</v>
      </c>
      <c r="B686" t="s">
        <v>2119</v>
      </c>
      <c r="C686" t="s">
        <v>2123</v>
      </c>
      <c r="D686" t="s">
        <v>2124</v>
      </c>
    </row>
    <row r="687" spans="1:4">
      <c r="A687" s="1071">
        <v>686</v>
      </c>
      <c r="B687" t="s">
        <v>2119</v>
      </c>
      <c r="C687" t="s">
        <v>2125</v>
      </c>
      <c r="D687" t="s">
        <v>2126</v>
      </c>
    </row>
    <row r="688" spans="1:4">
      <c r="A688" s="1071">
        <v>687</v>
      </c>
      <c r="B688" t="s">
        <v>2119</v>
      </c>
      <c r="C688" t="s">
        <v>2127</v>
      </c>
      <c r="D688" t="s">
        <v>2128</v>
      </c>
    </row>
    <row r="689" spans="1:4">
      <c r="A689" s="1071">
        <v>688</v>
      </c>
      <c r="B689" t="s">
        <v>2119</v>
      </c>
      <c r="C689" t="s">
        <v>2129</v>
      </c>
      <c r="D689" t="s">
        <v>2130</v>
      </c>
    </row>
    <row r="690" spans="1:4">
      <c r="A690" s="1071">
        <v>689</v>
      </c>
      <c r="B690" t="s">
        <v>2119</v>
      </c>
      <c r="C690" t="s">
        <v>2131</v>
      </c>
      <c r="D690" t="s">
        <v>2132</v>
      </c>
    </row>
    <row r="691" spans="1:4">
      <c r="A691" s="1071">
        <v>690</v>
      </c>
      <c r="B691" t="s">
        <v>2119</v>
      </c>
      <c r="C691" t="s">
        <v>2133</v>
      </c>
      <c r="D691" t="s">
        <v>2134</v>
      </c>
    </row>
    <row r="692" spans="1:4">
      <c r="A692" s="1071">
        <v>691</v>
      </c>
      <c r="B692" t="s">
        <v>2119</v>
      </c>
      <c r="C692" t="s">
        <v>2135</v>
      </c>
      <c r="D692" t="s">
        <v>2136</v>
      </c>
    </row>
    <row r="693" spans="1:4">
      <c r="A693" s="1071">
        <v>692</v>
      </c>
      <c r="B693" t="s">
        <v>2119</v>
      </c>
      <c r="C693" t="s">
        <v>2119</v>
      </c>
      <c r="D693" t="s">
        <v>2120</v>
      </c>
    </row>
    <row r="694" spans="1:4">
      <c r="A694" s="1071">
        <v>693</v>
      </c>
      <c r="B694" t="s">
        <v>2119</v>
      </c>
      <c r="C694" t="s">
        <v>2137</v>
      </c>
      <c r="D694" t="s">
        <v>2138</v>
      </c>
    </row>
    <row r="695" spans="1:4">
      <c r="A695" s="1071">
        <v>694</v>
      </c>
      <c r="B695" t="s">
        <v>2119</v>
      </c>
      <c r="C695" t="s">
        <v>2139</v>
      </c>
      <c r="D695" t="s">
        <v>2140</v>
      </c>
    </row>
    <row r="696" spans="1:4">
      <c r="A696" s="1071">
        <v>695</v>
      </c>
      <c r="B696" t="s">
        <v>2119</v>
      </c>
      <c r="C696" t="s">
        <v>2141</v>
      </c>
      <c r="D696" t="s">
        <v>2142</v>
      </c>
    </row>
    <row r="697" spans="1:4">
      <c r="A697" s="1071">
        <v>696</v>
      </c>
      <c r="B697" t="s">
        <v>2119</v>
      </c>
      <c r="C697" t="s">
        <v>1670</v>
      </c>
      <c r="D697" t="s">
        <v>2143</v>
      </c>
    </row>
    <row r="698" spans="1:4">
      <c r="A698" s="1071">
        <v>697</v>
      </c>
      <c r="B698" t="s">
        <v>2119</v>
      </c>
      <c r="C698" t="s">
        <v>2144</v>
      </c>
      <c r="D698" t="s">
        <v>2145</v>
      </c>
    </row>
    <row r="699" spans="1:4">
      <c r="A699" s="1071">
        <v>698</v>
      </c>
      <c r="B699" t="s">
        <v>2119</v>
      </c>
      <c r="C699" t="s">
        <v>2146</v>
      </c>
      <c r="D699" t="s">
        <v>2147</v>
      </c>
    </row>
    <row r="700" spans="1:4">
      <c r="A700" s="1071">
        <v>699</v>
      </c>
      <c r="B700" t="s">
        <v>2119</v>
      </c>
      <c r="C700" t="s">
        <v>2148</v>
      </c>
      <c r="D700" t="s">
        <v>2149</v>
      </c>
    </row>
    <row r="701" spans="1:4">
      <c r="A701" s="1071">
        <v>700</v>
      </c>
      <c r="B701" t="s">
        <v>2150</v>
      </c>
      <c r="C701" t="s">
        <v>2152</v>
      </c>
      <c r="D701" t="s">
        <v>2153</v>
      </c>
    </row>
    <row r="702" spans="1:4">
      <c r="A702" s="1071">
        <v>701</v>
      </c>
      <c r="B702" t="s">
        <v>2150</v>
      </c>
      <c r="C702" t="s">
        <v>2154</v>
      </c>
      <c r="D702" t="s">
        <v>2155</v>
      </c>
    </row>
    <row r="703" spans="1:4">
      <c r="A703" s="1071">
        <v>702</v>
      </c>
      <c r="B703" t="s">
        <v>2150</v>
      </c>
      <c r="C703" t="s">
        <v>2156</v>
      </c>
      <c r="D703" t="s">
        <v>2157</v>
      </c>
    </row>
    <row r="704" spans="1:4">
      <c r="A704" s="1071">
        <v>703</v>
      </c>
      <c r="B704" t="s">
        <v>2150</v>
      </c>
      <c r="C704" t="s">
        <v>2158</v>
      </c>
      <c r="D704" t="s">
        <v>2159</v>
      </c>
    </row>
    <row r="705" spans="1:4">
      <c r="A705" s="1071">
        <v>704</v>
      </c>
      <c r="B705" t="s">
        <v>2150</v>
      </c>
      <c r="C705" t="s">
        <v>2160</v>
      </c>
      <c r="D705" t="s">
        <v>2161</v>
      </c>
    </row>
    <row r="706" spans="1:4">
      <c r="A706" s="1071">
        <v>705</v>
      </c>
      <c r="B706" t="s">
        <v>2150</v>
      </c>
      <c r="C706" t="s">
        <v>2162</v>
      </c>
      <c r="D706" t="s">
        <v>2163</v>
      </c>
    </row>
    <row r="707" spans="1:4">
      <c r="A707" s="1071">
        <v>706</v>
      </c>
      <c r="B707" t="s">
        <v>2150</v>
      </c>
      <c r="C707" t="s">
        <v>2164</v>
      </c>
      <c r="D707" t="s">
        <v>2165</v>
      </c>
    </row>
    <row r="708" spans="1:4">
      <c r="A708" s="1071">
        <v>707</v>
      </c>
      <c r="B708" t="s">
        <v>2150</v>
      </c>
      <c r="C708" t="s">
        <v>2166</v>
      </c>
      <c r="D708" t="s">
        <v>2167</v>
      </c>
    </row>
    <row r="709" spans="1:4">
      <c r="A709" s="1071">
        <v>708</v>
      </c>
      <c r="B709" t="s">
        <v>2150</v>
      </c>
      <c r="C709" t="s">
        <v>2168</v>
      </c>
      <c r="D709" t="s">
        <v>2169</v>
      </c>
    </row>
    <row r="710" spans="1:4">
      <c r="A710" s="1071">
        <v>709</v>
      </c>
      <c r="B710" t="s">
        <v>2150</v>
      </c>
      <c r="C710" t="s">
        <v>2170</v>
      </c>
      <c r="D710" t="s">
        <v>2171</v>
      </c>
    </row>
    <row r="711" spans="1:4">
      <c r="A711" s="1071">
        <v>710</v>
      </c>
      <c r="B711" t="s">
        <v>2150</v>
      </c>
      <c r="C711" t="s">
        <v>2172</v>
      </c>
      <c r="D711" t="s">
        <v>2173</v>
      </c>
    </row>
    <row r="712" spans="1:4">
      <c r="A712" s="1071">
        <v>711</v>
      </c>
      <c r="B712" t="s">
        <v>2150</v>
      </c>
      <c r="C712" t="s">
        <v>2174</v>
      </c>
      <c r="D712" t="s">
        <v>2175</v>
      </c>
    </row>
    <row r="713" spans="1:4">
      <c r="A713" s="1071">
        <v>712</v>
      </c>
      <c r="B713" t="s">
        <v>2150</v>
      </c>
      <c r="C713" t="s">
        <v>2176</v>
      </c>
      <c r="D713" t="s">
        <v>2177</v>
      </c>
    </row>
    <row r="714" spans="1:4">
      <c r="A714" s="1071">
        <v>713</v>
      </c>
      <c r="B714" t="s">
        <v>2150</v>
      </c>
      <c r="C714" t="s">
        <v>2178</v>
      </c>
      <c r="D714" t="s">
        <v>2179</v>
      </c>
    </row>
    <row r="715" spans="1:4">
      <c r="A715" s="1071">
        <v>714</v>
      </c>
      <c r="B715" t="s">
        <v>2150</v>
      </c>
      <c r="C715" t="s">
        <v>2180</v>
      </c>
      <c r="D715" t="s">
        <v>2181</v>
      </c>
    </row>
    <row r="716" spans="1:4">
      <c r="A716" s="1071">
        <v>715</v>
      </c>
      <c r="B716" t="s">
        <v>2150</v>
      </c>
      <c r="C716" t="s">
        <v>2182</v>
      </c>
      <c r="D716" t="s">
        <v>2183</v>
      </c>
    </row>
    <row r="717" spans="1:4">
      <c r="A717" s="1071">
        <v>716</v>
      </c>
      <c r="B717" t="s">
        <v>2150</v>
      </c>
      <c r="C717" t="s">
        <v>2184</v>
      </c>
      <c r="D717" t="s">
        <v>2185</v>
      </c>
    </row>
    <row r="718" spans="1:4">
      <c r="A718" s="1071">
        <v>717</v>
      </c>
      <c r="B718" t="s">
        <v>2150</v>
      </c>
      <c r="C718" t="s">
        <v>2150</v>
      </c>
      <c r="D718" t="s">
        <v>2151</v>
      </c>
    </row>
    <row r="719" spans="1:4">
      <c r="A719" s="1071">
        <v>718</v>
      </c>
      <c r="B719" t="s">
        <v>2150</v>
      </c>
      <c r="C719" t="s">
        <v>2186</v>
      </c>
      <c r="D719" t="s">
        <v>2187</v>
      </c>
    </row>
    <row r="720" spans="1:4">
      <c r="A720" s="1071">
        <v>719</v>
      </c>
      <c r="B720" t="s">
        <v>2150</v>
      </c>
      <c r="C720" t="s">
        <v>2188</v>
      </c>
      <c r="D720" t="s">
        <v>2189</v>
      </c>
    </row>
    <row r="721" spans="1:4">
      <c r="A721" s="1071">
        <v>720</v>
      </c>
      <c r="B721" t="s">
        <v>2150</v>
      </c>
      <c r="C721" t="s">
        <v>2190</v>
      </c>
      <c r="D721" t="s">
        <v>2191</v>
      </c>
    </row>
    <row r="722" spans="1:4">
      <c r="A722" s="1071">
        <v>721</v>
      </c>
      <c r="B722" t="s">
        <v>2150</v>
      </c>
      <c r="C722" t="s">
        <v>1047</v>
      </c>
      <c r="D722" t="s">
        <v>2192</v>
      </c>
    </row>
    <row r="723" spans="1:4">
      <c r="A723" s="1071">
        <v>722</v>
      </c>
      <c r="B723" t="s">
        <v>2150</v>
      </c>
      <c r="C723" t="s">
        <v>2193</v>
      </c>
      <c r="D723" t="s">
        <v>2194</v>
      </c>
    </row>
    <row r="724" spans="1:4">
      <c r="A724" s="1071">
        <v>723</v>
      </c>
      <c r="B724" t="s">
        <v>2150</v>
      </c>
      <c r="C724" t="s">
        <v>2195</v>
      </c>
      <c r="D724" t="s">
        <v>2196</v>
      </c>
    </row>
    <row r="725" spans="1:4">
      <c r="A725" s="1071">
        <v>724</v>
      </c>
      <c r="B725" t="s">
        <v>2150</v>
      </c>
      <c r="C725" t="s">
        <v>2197</v>
      </c>
      <c r="D725" t="s">
        <v>2198</v>
      </c>
    </row>
    <row r="726" spans="1:4">
      <c r="A726" s="1071">
        <v>725</v>
      </c>
      <c r="B726" t="s">
        <v>2150</v>
      </c>
      <c r="C726" t="s">
        <v>2199</v>
      </c>
      <c r="D726" t="s">
        <v>2200</v>
      </c>
    </row>
    <row r="727" spans="1:4">
      <c r="A727" s="1071">
        <v>726</v>
      </c>
      <c r="B727" t="s">
        <v>2150</v>
      </c>
      <c r="C727" t="s">
        <v>2201</v>
      </c>
      <c r="D727" t="s">
        <v>2202</v>
      </c>
    </row>
    <row r="728" spans="1:4">
      <c r="A728" s="1071">
        <v>727</v>
      </c>
      <c r="B728" t="s">
        <v>2150</v>
      </c>
      <c r="C728" t="s">
        <v>2203</v>
      </c>
      <c r="D728" t="s">
        <v>2204</v>
      </c>
    </row>
    <row r="729" spans="1:4">
      <c r="A729" s="1071">
        <v>728</v>
      </c>
      <c r="B729" t="s">
        <v>2205</v>
      </c>
      <c r="C729" t="s">
        <v>2207</v>
      </c>
      <c r="D729" t="s">
        <v>2208</v>
      </c>
    </row>
    <row r="730" spans="1:4">
      <c r="A730" s="1071">
        <v>729</v>
      </c>
      <c r="B730" t="s">
        <v>2205</v>
      </c>
      <c r="C730" t="s">
        <v>2209</v>
      </c>
      <c r="D730" t="s">
        <v>2210</v>
      </c>
    </row>
    <row r="731" spans="1:4">
      <c r="A731" s="1071">
        <v>730</v>
      </c>
      <c r="B731" t="s">
        <v>2205</v>
      </c>
      <c r="C731" t="s">
        <v>2211</v>
      </c>
      <c r="D731" t="s">
        <v>2212</v>
      </c>
    </row>
    <row r="732" spans="1:4">
      <c r="A732" s="1071">
        <v>731</v>
      </c>
      <c r="B732" t="s">
        <v>2205</v>
      </c>
      <c r="C732" t="s">
        <v>2213</v>
      </c>
      <c r="D732" t="s">
        <v>2214</v>
      </c>
    </row>
    <row r="733" spans="1:4">
      <c r="A733" s="1071">
        <v>732</v>
      </c>
      <c r="B733" t="s">
        <v>2205</v>
      </c>
      <c r="C733" t="s">
        <v>2215</v>
      </c>
      <c r="D733" t="s">
        <v>2216</v>
      </c>
    </row>
    <row r="734" spans="1:4">
      <c r="A734" s="1071">
        <v>733</v>
      </c>
      <c r="B734" t="s">
        <v>2205</v>
      </c>
      <c r="C734" t="s">
        <v>2217</v>
      </c>
      <c r="D734" t="s">
        <v>2218</v>
      </c>
    </row>
    <row r="735" spans="1:4">
      <c r="A735" s="1071">
        <v>734</v>
      </c>
      <c r="B735" t="s">
        <v>2205</v>
      </c>
      <c r="C735" t="s">
        <v>2219</v>
      </c>
      <c r="D735" t="s">
        <v>2220</v>
      </c>
    </row>
    <row r="736" spans="1:4">
      <c r="A736" s="1071">
        <v>735</v>
      </c>
      <c r="B736" t="s">
        <v>2205</v>
      </c>
      <c r="C736" t="s">
        <v>2221</v>
      </c>
      <c r="D736" t="s">
        <v>2222</v>
      </c>
    </row>
    <row r="737" spans="1:4">
      <c r="A737" s="1071">
        <v>736</v>
      </c>
      <c r="B737" t="s">
        <v>2205</v>
      </c>
      <c r="C737" t="s">
        <v>2223</v>
      </c>
      <c r="D737" t="s">
        <v>2224</v>
      </c>
    </row>
    <row r="738" spans="1:4">
      <c r="A738" s="1071">
        <v>737</v>
      </c>
      <c r="B738" t="s">
        <v>2205</v>
      </c>
      <c r="C738" t="s">
        <v>2225</v>
      </c>
      <c r="D738" t="s">
        <v>2226</v>
      </c>
    </row>
    <row r="739" spans="1:4">
      <c r="A739" s="1071">
        <v>738</v>
      </c>
      <c r="B739" t="s">
        <v>2205</v>
      </c>
      <c r="C739" t="s">
        <v>2227</v>
      </c>
      <c r="D739" t="s">
        <v>2228</v>
      </c>
    </row>
    <row r="740" spans="1:4">
      <c r="A740" s="1071">
        <v>739</v>
      </c>
      <c r="B740" t="s">
        <v>2205</v>
      </c>
      <c r="C740" t="s">
        <v>1698</v>
      </c>
      <c r="D740" t="s">
        <v>2229</v>
      </c>
    </row>
    <row r="741" spans="1:4">
      <c r="A741" s="1071">
        <v>740</v>
      </c>
      <c r="B741" t="s">
        <v>2205</v>
      </c>
      <c r="C741" t="s">
        <v>2230</v>
      </c>
      <c r="D741" t="s">
        <v>2231</v>
      </c>
    </row>
    <row r="742" spans="1:4">
      <c r="A742" s="1071">
        <v>741</v>
      </c>
      <c r="B742" t="s">
        <v>2205</v>
      </c>
      <c r="C742" t="s">
        <v>2232</v>
      </c>
      <c r="D742" t="s">
        <v>2233</v>
      </c>
    </row>
    <row r="743" spans="1:4">
      <c r="A743" s="1071">
        <v>742</v>
      </c>
      <c r="B743" t="s">
        <v>2205</v>
      </c>
      <c r="C743" t="s">
        <v>2205</v>
      </c>
      <c r="D743" t="s">
        <v>2206</v>
      </c>
    </row>
    <row r="744" spans="1:4">
      <c r="A744" s="1071">
        <v>743</v>
      </c>
      <c r="B744" t="s">
        <v>2205</v>
      </c>
      <c r="C744" t="s">
        <v>2234</v>
      </c>
      <c r="D744" t="s">
        <v>2235</v>
      </c>
    </row>
    <row r="745" spans="1:4">
      <c r="A745" s="1071">
        <v>744</v>
      </c>
      <c r="B745" t="s">
        <v>2205</v>
      </c>
      <c r="C745" t="s">
        <v>2236</v>
      </c>
      <c r="D745" t="s">
        <v>2237</v>
      </c>
    </row>
    <row r="746" spans="1:4">
      <c r="A746" s="1071">
        <v>745</v>
      </c>
      <c r="B746" t="s">
        <v>2205</v>
      </c>
      <c r="C746" t="s">
        <v>2238</v>
      </c>
      <c r="D746" t="s">
        <v>2239</v>
      </c>
    </row>
    <row r="747" spans="1:4">
      <c r="A747" s="1071">
        <v>746</v>
      </c>
      <c r="B747" t="s">
        <v>2205</v>
      </c>
      <c r="C747" t="s">
        <v>2240</v>
      </c>
      <c r="D747" t="s">
        <v>2241</v>
      </c>
    </row>
    <row r="748" spans="1:4">
      <c r="A748" s="1071">
        <v>747</v>
      </c>
      <c r="B748" t="s">
        <v>2205</v>
      </c>
      <c r="C748" t="s">
        <v>2242</v>
      </c>
      <c r="D748" t="s">
        <v>2243</v>
      </c>
    </row>
    <row r="749" spans="1:4">
      <c r="A749" s="1071">
        <v>748</v>
      </c>
      <c r="B749" t="s">
        <v>2205</v>
      </c>
      <c r="C749" t="s">
        <v>2244</v>
      </c>
      <c r="D749" t="s">
        <v>2245</v>
      </c>
    </row>
    <row r="750" spans="1:4">
      <c r="A750" s="1071">
        <v>749</v>
      </c>
      <c r="B750" t="s">
        <v>2205</v>
      </c>
      <c r="C750" t="s">
        <v>2246</v>
      </c>
      <c r="D750" t="s">
        <v>2247</v>
      </c>
    </row>
    <row r="751" spans="1:4">
      <c r="A751" s="1071">
        <v>750</v>
      </c>
      <c r="B751" t="s">
        <v>2248</v>
      </c>
      <c r="C751" t="s">
        <v>2250</v>
      </c>
      <c r="D751" t="s">
        <v>2251</v>
      </c>
    </row>
    <row r="752" spans="1:4">
      <c r="A752" s="1071">
        <v>751</v>
      </c>
      <c r="B752" t="s">
        <v>2248</v>
      </c>
      <c r="C752" t="s">
        <v>2252</v>
      </c>
      <c r="D752" t="s">
        <v>2253</v>
      </c>
    </row>
    <row r="753" spans="1:4">
      <c r="A753" s="1071">
        <v>752</v>
      </c>
      <c r="B753" t="s">
        <v>2248</v>
      </c>
      <c r="C753" t="s">
        <v>2254</v>
      </c>
      <c r="D753" t="s">
        <v>2255</v>
      </c>
    </row>
    <row r="754" spans="1:4">
      <c r="A754" s="1071">
        <v>753</v>
      </c>
      <c r="B754" t="s">
        <v>2248</v>
      </c>
      <c r="C754" t="s">
        <v>2256</v>
      </c>
      <c r="D754" t="s">
        <v>2257</v>
      </c>
    </row>
    <row r="755" spans="1:4">
      <c r="A755" s="1071">
        <v>754</v>
      </c>
      <c r="B755" t="s">
        <v>2248</v>
      </c>
      <c r="C755" t="s">
        <v>2258</v>
      </c>
      <c r="D755" t="s">
        <v>2259</v>
      </c>
    </row>
    <row r="756" spans="1:4">
      <c r="A756" s="1071">
        <v>755</v>
      </c>
      <c r="B756" t="s">
        <v>2248</v>
      </c>
      <c r="C756" t="s">
        <v>2260</v>
      </c>
      <c r="D756" t="s">
        <v>2261</v>
      </c>
    </row>
    <row r="757" spans="1:4">
      <c r="A757" s="1071">
        <v>756</v>
      </c>
      <c r="B757" t="s">
        <v>2248</v>
      </c>
      <c r="C757" t="s">
        <v>2262</v>
      </c>
      <c r="D757" t="s">
        <v>2263</v>
      </c>
    </row>
    <row r="758" spans="1:4">
      <c r="A758" s="1071">
        <v>757</v>
      </c>
      <c r="B758" t="s">
        <v>2248</v>
      </c>
      <c r="C758" t="s">
        <v>2264</v>
      </c>
      <c r="D758" t="s">
        <v>2265</v>
      </c>
    </row>
    <row r="759" spans="1:4">
      <c r="A759" s="1071">
        <v>758</v>
      </c>
      <c r="B759" t="s">
        <v>2248</v>
      </c>
      <c r="C759" t="s">
        <v>2266</v>
      </c>
      <c r="D759" t="s">
        <v>2267</v>
      </c>
    </row>
    <row r="760" spans="1:4">
      <c r="A760" s="1071">
        <v>759</v>
      </c>
      <c r="B760" t="s">
        <v>2248</v>
      </c>
      <c r="C760" t="s">
        <v>2268</v>
      </c>
      <c r="D760" t="s">
        <v>2269</v>
      </c>
    </row>
    <row r="761" spans="1:4">
      <c r="A761" s="1071">
        <v>760</v>
      </c>
      <c r="B761" t="s">
        <v>2248</v>
      </c>
      <c r="C761" t="s">
        <v>2270</v>
      </c>
      <c r="D761" t="s">
        <v>2271</v>
      </c>
    </row>
    <row r="762" spans="1:4">
      <c r="A762" s="1071">
        <v>761</v>
      </c>
      <c r="B762" t="s">
        <v>2248</v>
      </c>
      <c r="C762" t="s">
        <v>2272</v>
      </c>
      <c r="D762" t="s">
        <v>2273</v>
      </c>
    </row>
    <row r="763" spans="1:4">
      <c r="A763" s="1071">
        <v>762</v>
      </c>
      <c r="B763" t="s">
        <v>2248</v>
      </c>
      <c r="C763" t="s">
        <v>2274</v>
      </c>
      <c r="D763" t="s">
        <v>2275</v>
      </c>
    </row>
    <row r="764" spans="1:4">
      <c r="A764" s="1071">
        <v>763</v>
      </c>
      <c r="B764" t="s">
        <v>2248</v>
      </c>
      <c r="C764" t="s">
        <v>2276</v>
      </c>
      <c r="D764" t="s">
        <v>2277</v>
      </c>
    </row>
    <row r="765" spans="1:4">
      <c r="A765" s="1071">
        <v>764</v>
      </c>
      <c r="B765" t="s">
        <v>2248</v>
      </c>
      <c r="C765" t="s">
        <v>2278</v>
      </c>
      <c r="D765" t="s">
        <v>2279</v>
      </c>
    </row>
    <row r="766" spans="1:4">
      <c r="A766" s="1071">
        <v>765</v>
      </c>
      <c r="B766" t="s">
        <v>2248</v>
      </c>
      <c r="C766" t="s">
        <v>2280</v>
      </c>
      <c r="D766" t="s">
        <v>2281</v>
      </c>
    </row>
    <row r="767" spans="1:4">
      <c r="A767" s="1071">
        <v>766</v>
      </c>
      <c r="B767" t="s">
        <v>2248</v>
      </c>
      <c r="C767" t="s">
        <v>2282</v>
      </c>
      <c r="D767" t="s">
        <v>2283</v>
      </c>
    </row>
    <row r="768" spans="1:4">
      <c r="A768" s="1071">
        <v>767</v>
      </c>
      <c r="B768" t="s">
        <v>2248</v>
      </c>
      <c r="C768" t="s">
        <v>2284</v>
      </c>
      <c r="D768" t="s">
        <v>2285</v>
      </c>
    </row>
    <row r="769" spans="1:4">
      <c r="A769" s="1071">
        <v>768</v>
      </c>
      <c r="B769" t="s">
        <v>2248</v>
      </c>
      <c r="C769" t="s">
        <v>2286</v>
      </c>
      <c r="D769" t="s">
        <v>2287</v>
      </c>
    </row>
    <row r="770" spans="1:4">
      <c r="A770" s="1071">
        <v>769</v>
      </c>
      <c r="B770" t="s">
        <v>2248</v>
      </c>
      <c r="C770" t="s">
        <v>2248</v>
      </c>
      <c r="D770" t="s">
        <v>2249</v>
      </c>
    </row>
    <row r="771" spans="1:4">
      <c r="A771" s="1071">
        <v>770</v>
      </c>
      <c r="B771" t="s">
        <v>2248</v>
      </c>
      <c r="C771" t="s">
        <v>2288</v>
      </c>
      <c r="D771" t="s">
        <v>2289</v>
      </c>
    </row>
    <row r="772" spans="1:4">
      <c r="A772" s="1071">
        <v>771</v>
      </c>
      <c r="B772" t="s">
        <v>2248</v>
      </c>
      <c r="C772" t="s">
        <v>2290</v>
      </c>
      <c r="D772" t="s">
        <v>2291</v>
      </c>
    </row>
    <row r="773" spans="1:4">
      <c r="A773" s="1071">
        <v>772</v>
      </c>
      <c r="B773" t="s">
        <v>2248</v>
      </c>
      <c r="C773" t="s">
        <v>2292</v>
      </c>
      <c r="D773" t="s">
        <v>2293</v>
      </c>
    </row>
    <row r="774" spans="1:4">
      <c r="A774" s="1071">
        <v>773</v>
      </c>
      <c r="B774" t="s">
        <v>2248</v>
      </c>
      <c r="C774" t="s">
        <v>2294</v>
      </c>
      <c r="D774" t="s">
        <v>2295</v>
      </c>
    </row>
    <row r="775" spans="1:4">
      <c r="A775" s="1071">
        <v>774</v>
      </c>
      <c r="B775" t="s">
        <v>2248</v>
      </c>
      <c r="C775" t="s">
        <v>2296</v>
      </c>
      <c r="D775" t="s">
        <v>2297</v>
      </c>
    </row>
    <row r="776" spans="1:4">
      <c r="A776" s="1071">
        <v>775</v>
      </c>
      <c r="B776" t="s">
        <v>2248</v>
      </c>
      <c r="C776" t="s">
        <v>2298</v>
      </c>
      <c r="D776" t="s">
        <v>2299</v>
      </c>
    </row>
    <row r="777" spans="1:4">
      <c r="A777" s="1071">
        <v>776</v>
      </c>
      <c r="B777" t="s">
        <v>2248</v>
      </c>
      <c r="C777" t="s">
        <v>2300</v>
      </c>
      <c r="D777" t="s">
        <v>2301</v>
      </c>
    </row>
    <row r="778" spans="1:4">
      <c r="A778" s="1071">
        <v>777</v>
      </c>
      <c r="B778" t="s">
        <v>2248</v>
      </c>
      <c r="C778" t="s">
        <v>2302</v>
      </c>
      <c r="D778" t="s">
        <v>2303</v>
      </c>
    </row>
    <row r="779" spans="1:4">
      <c r="A779" s="1071">
        <v>778</v>
      </c>
      <c r="B779" t="s">
        <v>2304</v>
      </c>
      <c r="C779" t="s">
        <v>2306</v>
      </c>
      <c r="D779" t="s">
        <v>2307</v>
      </c>
    </row>
    <row r="780" spans="1:4">
      <c r="A780" s="1071">
        <v>779</v>
      </c>
      <c r="B780" t="s">
        <v>2304</v>
      </c>
      <c r="C780" t="s">
        <v>2308</v>
      </c>
      <c r="D780" t="s">
        <v>2309</v>
      </c>
    </row>
    <row r="781" spans="1:4">
      <c r="A781" s="1071">
        <v>780</v>
      </c>
      <c r="B781" t="s">
        <v>2304</v>
      </c>
      <c r="C781" t="s">
        <v>2310</v>
      </c>
      <c r="D781" t="s">
        <v>2311</v>
      </c>
    </row>
    <row r="782" spans="1:4">
      <c r="A782" s="1071">
        <v>781</v>
      </c>
      <c r="B782" t="s">
        <v>2304</v>
      </c>
      <c r="C782" t="s">
        <v>2312</v>
      </c>
      <c r="D782" t="s">
        <v>2313</v>
      </c>
    </row>
    <row r="783" spans="1:4">
      <c r="A783" s="1071">
        <v>782</v>
      </c>
      <c r="B783" t="s">
        <v>2304</v>
      </c>
      <c r="C783" t="s">
        <v>2314</v>
      </c>
      <c r="D783" t="s">
        <v>2315</v>
      </c>
    </row>
    <row r="784" spans="1:4">
      <c r="A784" s="1071">
        <v>783</v>
      </c>
      <c r="B784" t="s">
        <v>2304</v>
      </c>
      <c r="C784" t="s">
        <v>2316</v>
      </c>
      <c r="D784" t="s">
        <v>2317</v>
      </c>
    </row>
    <row r="785" spans="1:4">
      <c r="A785" s="1071">
        <v>784</v>
      </c>
      <c r="B785" t="s">
        <v>2304</v>
      </c>
      <c r="C785" t="s">
        <v>2318</v>
      </c>
      <c r="D785" t="s">
        <v>2319</v>
      </c>
    </row>
    <row r="786" spans="1:4">
      <c r="A786" s="1071">
        <v>785</v>
      </c>
      <c r="B786" t="s">
        <v>2304</v>
      </c>
      <c r="C786" t="s">
        <v>2320</v>
      </c>
      <c r="D786" t="s">
        <v>2321</v>
      </c>
    </row>
    <row r="787" spans="1:4">
      <c r="A787" s="1071">
        <v>786</v>
      </c>
      <c r="B787" t="s">
        <v>2304</v>
      </c>
      <c r="C787" t="s">
        <v>2322</v>
      </c>
      <c r="D787" t="s">
        <v>2323</v>
      </c>
    </row>
    <row r="788" spans="1:4">
      <c r="A788" s="1071">
        <v>787</v>
      </c>
      <c r="B788" t="s">
        <v>2304</v>
      </c>
      <c r="C788" t="s">
        <v>2324</v>
      </c>
      <c r="D788" t="s">
        <v>2325</v>
      </c>
    </row>
    <row r="789" spans="1:4">
      <c r="A789" s="1071">
        <v>788</v>
      </c>
      <c r="B789" t="s">
        <v>2304</v>
      </c>
      <c r="C789" t="s">
        <v>2326</v>
      </c>
      <c r="D789" t="s">
        <v>2327</v>
      </c>
    </row>
    <row r="790" spans="1:4">
      <c r="A790" s="1071">
        <v>789</v>
      </c>
      <c r="B790" t="s">
        <v>2304</v>
      </c>
      <c r="C790" t="s">
        <v>2328</v>
      </c>
      <c r="D790" t="s">
        <v>2329</v>
      </c>
    </row>
    <row r="791" spans="1:4">
      <c r="A791" s="1071">
        <v>790</v>
      </c>
      <c r="B791" t="s">
        <v>2304</v>
      </c>
      <c r="C791" t="s">
        <v>2330</v>
      </c>
      <c r="D791" t="s">
        <v>2331</v>
      </c>
    </row>
    <row r="792" spans="1:4">
      <c r="A792" s="1071">
        <v>791</v>
      </c>
      <c r="B792" t="s">
        <v>2304</v>
      </c>
      <c r="C792" t="s">
        <v>2304</v>
      </c>
      <c r="D792" t="s">
        <v>2305</v>
      </c>
    </row>
    <row r="793" spans="1:4">
      <c r="A793" s="1071">
        <v>792</v>
      </c>
      <c r="B793" t="s">
        <v>2304</v>
      </c>
      <c r="C793" t="s">
        <v>2332</v>
      </c>
      <c r="D793" t="s">
        <v>2333</v>
      </c>
    </row>
    <row r="794" spans="1:4">
      <c r="A794" s="1071">
        <v>793</v>
      </c>
      <c r="B794" t="s">
        <v>2304</v>
      </c>
      <c r="C794" t="s">
        <v>2334</v>
      </c>
      <c r="D794" t="s">
        <v>2335</v>
      </c>
    </row>
    <row r="795" spans="1:4">
      <c r="A795" s="1071">
        <v>794</v>
      </c>
      <c r="B795" t="s">
        <v>2304</v>
      </c>
      <c r="C795" t="s">
        <v>2336</v>
      </c>
      <c r="D795" t="s">
        <v>2337</v>
      </c>
    </row>
    <row r="796" spans="1:4">
      <c r="A796" s="1071">
        <v>795</v>
      </c>
      <c r="B796" t="s">
        <v>2304</v>
      </c>
      <c r="C796" t="s">
        <v>2338</v>
      </c>
      <c r="D796" t="s">
        <v>2339</v>
      </c>
    </row>
    <row r="797" spans="1:4">
      <c r="A797" s="1071">
        <v>796</v>
      </c>
      <c r="B797" t="s">
        <v>2304</v>
      </c>
      <c r="C797" t="s">
        <v>2340</v>
      </c>
      <c r="D797" t="s">
        <v>2341</v>
      </c>
    </row>
    <row r="798" spans="1:4">
      <c r="A798" s="1071">
        <v>797</v>
      </c>
      <c r="B798" t="s">
        <v>2304</v>
      </c>
      <c r="C798" t="s">
        <v>2342</v>
      </c>
      <c r="D798" t="s">
        <v>2343</v>
      </c>
    </row>
    <row r="799" spans="1:4">
      <c r="A799" s="1071">
        <v>798</v>
      </c>
      <c r="B799" t="s">
        <v>2304</v>
      </c>
      <c r="C799" t="s">
        <v>2344</v>
      </c>
      <c r="D799" t="s">
        <v>2345</v>
      </c>
    </row>
    <row r="800" spans="1:4">
      <c r="A800" s="1071">
        <v>799</v>
      </c>
      <c r="B800" t="s">
        <v>2346</v>
      </c>
      <c r="C800" t="s">
        <v>2348</v>
      </c>
      <c r="D800" t="s">
        <v>2349</v>
      </c>
    </row>
    <row r="801" spans="1:4">
      <c r="A801" s="1071">
        <v>800</v>
      </c>
      <c r="B801" t="s">
        <v>2346</v>
      </c>
      <c r="C801" t="s">
        <v>1243</v>
      </c>
      <c r="D801" t="s">
        <v>2350</v>
      </c>
    </row>
    <row r="802" spans="1:4">
      <c r="A802" s="1071">
        <v>801</v>
      </c>
      <c r="B802" t="s">
        <v>2346</v>
      </c>
      <c r="C802" t="s">
        <v>1063</v>
      </c>
      <c r="D802" t="s">
        <v>2351</v>
      </c>
    </row>
    <row r="803" spans="1:4">
      <c r="A803" s="1071">
        <v>802</v>
      </c>
      <c r="B803" t="s">
        <v>2346</v>
      </c>
      <c r="C803" t="s">
        <v>2352</v>
      </c>
      <c r="D803" t="s">
        <v>2353</v>
      </c>
    </row>
    <row r="804" spans="1:4">
      <c r="A804" s="1071">
        <v>803</v>
      </c>
      <c r="B804" t="s">
        <v>2346</v>
      </c>
      <c r="C804" t="s">
        <v>2354</v>
      </c>
      <c r="D804" t="s">
        <v>2355</v>
      </c>
    </row>
    <row r="805" spans="1:4">
      <c r="A805" s="1071">
        <v>804</v>
      </c>
      <c r="B805" t="s">
        <v>2346</v>
      </c>
      <c r="C805" t="s">
        <v>2356</v>
      </c>
      <c r="D805" t="s">
        <v>2357</v>
      </c>
    </row>
    <row r="806" spans="1:4">
      <c r="A806" s="1071">
        <v>805</v>
      </c>
      <c r="B806" t="s">
        <v>2346</v>
      </c>
      <c r="C806" t="s">
        <v>2358</v>
      </c>
      <c r="D806" t="s">
        <v>2359</v>
      </c>
    </row>
    <row r="807" spans="1:4">
      <c r="A807" s="1071">
        <v>806</v>
      </c>
      <c r="B807" t="s">
        <v>2346</v>
      </c>
      <c r="C807" t="s">
        <v>2360</v>
      </c>
      <c r="D807" t="s">
        <v>2361</v>
      </c>
    </row>
    <row r="808" spans="1:4">
      <c r="A808" s="1071">
        <v>807</v>
      </c>
      <c r="B808" t="s">
        <v>2346</v>
      </c>
      <c r="C808" t="s">
        <v>2362</v>
      </c>
      <c r="D808" t="s">
        <v>2363</v>
      </c>
    </row>
    <row r="809" spans="1:4">
      <c r="A809" s="1071">
        <v>808</v>
      </c>
      <c r="B809" t="s">
        <v>2346</v>
      </c>
      <c r="C809" t="s">
        <v>2364</v>
      </c>
      <c r="D809" t="s">
        <v>2365</v>
      </c>
    </row>
    <row r="810" spans="1:4">
      <c r="A810" s="1071">
        <v>809</v>
      </c>
      <c r="B810" t="s">
        <v>2346</v>
      </c>
      <c r="C810" t="s">
        <v>2366</v>
      </c>
      <c r="D810" t="s">
        <v>2367</v>
      </c>
    </row>
    <row r="811" spans="1:4">
      <c r="A811" s="1071">
        <v>810</v>
      </c>
      <c r="B811" t="s">
        <v>2346</v>
      </c>
      <c r="C811" t="s">
        <v>2368</v>
      </c>
      <c r="D811" t="s">
        <v>2369</v>
      </c>
    </row>
    <row r="812" spans="1:4">
      <c r="A812" s="1071">
        <v>811</v>
      </c>
      <c r="B812" t="s">
        <v>2346</v>
      </c>
      <c r="C812" t="s">
        <v>2370</v>
      </c>
      <c r="D812" t="s">
        <v>2371</v>
      </c>
    </row>
    <row r="813" spans="1:4">
      <c r="A813" s="1071">
        <v>812</v>
      </c>
      <c r="B813" t="s">
        <v>2346</v>
      </c>
      <c r="C813" t="s">
        <v>2372</v>
      </c>
      <c r="D813" t="s">
        <v>2373</v>
      </c>
    </row>
    <row r="814" spans="1:4">
      <c r="A814" s="1071">
        <v>813</v>
      </c>
      <c r="B814" t="s">
        <v>2346</v>
      </c>
      <c r="C814" t="s">
        <v>2374</v>
      </c>
      <c r="D814" t="s">
        <v>2375</v>
      </c>
    </row>
    <row r="815" spans="1:4">
      <c r="A815" s="1071">
        <v>814</v>
      </c>
      <c r="B815" t="s">
        <v>2346</v>
      </c>
      <c r="C815" t="s">
        <v>2346</v>
      </c>
      <c r="D815" t="s">
        <v>2347</v>
      </c>
    </row>
    <row r="816" spans="1:4">
      <c r="A816" s="1071">
        <v>815</v>
      </c>
      <c r="B816" t="s">
        <v>2346</v>
      </c>
      <c r="C816" t="s">
        <v>2376</v>
      </c>
      <c r="D816" t="s">
        <v>2377</v>
      </c>
    </row>
    <row r="817" spans="1:4">
      <c r="A817" s="1071">
        <v>816</v>
      </c>
      <c r="B817" t="s">
        <v>2346</v>
      </c>
      <c r="C817" t="s">
        <v>2378</v>
      </c>
      <c r="D817" t="s">
        <v>2379</v>
      </c>
    </row>
    <row r="818" spans="1:4">
      <c r="A818" s="1071">
        <v>817</v>
      </c>
      <c r="B818" t="s">
        <v>2346</v>
      </c>
      <c r="C818" t="s">
        <v>2380</v>
      </c>
      <c r="D818" t="s">
        <v>2381</v>
      </c>
    </row>
    <row r="819" spans="1:4">
      <c r="A819" s="1071">
        <v>818</v>
      </c>
      <c r="B819" t="s">
        <v>2346</v>
      </c>
      <c r="C819" t="s">
        <v>2382</v>
      </c>
      <c r="D819" t="s">
        <v>2383</v>
      </c>
    </row>
    <row r="820" spans="1:4">
      <c r="A820" s="1071">
        <v>819</v>
      </c>
      <c r="B820" t="s">
        <v>2346</v>
      </c>
      <c r="C820" t="s">
        <v>2384</v>
      </c>
      <c r="D820" t="s">
        <v>2385</v>
      </c>
    </row>
    <row r="821" spans="1:4">
      <c r="A821" s="1071">
        <v>820</v>
      </c>
      <c r="B821" t="s">
        <v>2346</v>
      </c>
      <c r="C821" t="s">
        <v>2386</v>
      </c>
      <c r="D821" t="s">
        <v>2387</v>
      </c>
    </row>
    <row r="822" spans="1:4">
      <c r="A822" s="1071">
        <v>821</v>
      </c>
      <c r="B822" t="s">
        <v>2346</v>
      </c>
      <c r="C822" t="s">
        <v>2388</v>
      </c>
      <c r="D822" t="s">
        <v>2389</v>
      </c>
    </row>
    <row r="823" spans="1:4">
      <c r="A823" s="1071">
        <v>822</v>
      </c>
      <c r="B823" t="s">
        <v>2346</v>
      </c>
      <c r="C823" t="s">
        <v>2390</v>
      </c>
      <c r="D823" t="s">
        <v>2391</v>
      </c>
    </row>
    <row r="824" spans="1:4">
      <c r="A824" s="1071">
        <v>823</v>
      </c>
      <c r="B824" t="s">
        <v>2392</v>
      </c>
      <c r="C824" t="s">
        <v>2394</v>
      </c>
      <c r="D824" t="s">
        <v>2395</v>
      </c>
    </row>
    <row r="825" spans="1:4">
      <c r="A825" s="1071">
        <v>824</v>
      </c>
      <c r="B825" t="s">
        <v>2392</v>
      </c>
      <c r="C825" t="s">
        <v>2396</v>
      </c>
      <c r="D825" t="s">
        <v>2397</v>
      </c>
    </row>
    <row r="826" spans="1:4">
      <c r="A826" s="1071">
        <v>825</v>
      </c>
      <c r="B826" t="s">
        <v>2392</v>
      </c>
      <c r="C826" t="s">
        <v>2398</v>
      </c>
      <c r="D826" t="s">
        <v>2399</v>
      </c>
    </row>
    <row r="827" spans="1:4">
      <c r="A827" s="1071">
        <v>826</v>
      </c>
      <c r="B827" t="s">
        <v>2392</v>
      </c>
      <c r="C827" t="s">
        <v>2400</v>
      </c>
      <c r="D827" t="s">
        <v>2401</v>
      </c>
    </row>
    <row r="828" spans="1:4">
      <c r="A828" s="1071">
        <v>827</v>
      </c>
      <c r="B828" t="s">
        <v>2392</v>
      </c>
      <c r="C828" t="s">
        <v>2402</v>
      </c>
      <c r="D828" t="s">
        <v>2403</v>
      </c>
    </row>
    <row r="829" spans="1:4">
      <c r="A829" s="1071">
        <v>828</v>
      </c>
      <c r="B829" t="s">
        <v>2392</v>
      </c>
      <c r="C829" t="s">
        <v>2404</v>
      </c>
      <c r="D829" t="s">
        <v>2405</v>
      </c>
    </row>
    <row r="830" spans="1:4">
      <c r="A830" s="1071">
        <v>829</v>
      </c>
      <c r="B830" t="s">
        <v>2392</v>
      </c>
      <c r="C830" t="s">
        <v>2406</v>
      </c>
      <c r="D830" t="s">
        <v>2407</v>
      </c>
    </row>
    <row r="831" spans="1:4">
      <c r="A831" s="1071">
        <v>830</v>
      </c>
      <c r="B831" t="s">
        <v>2392</v>
      </c>
      <c r="C831" t="s">
        <v>2408</v>
      </c>
      <c r="D831" t="s">
        <v>2409</v>
      </c>
    </row>
    <row r="832" spans="1:4">
      <c r="A832" s="1071">
        <v>831</v>
      </c>
      <c r="B832" t="s">
        <v>2392</v>
      </c>
      <c r="C832" t="s">
        <v>2410</v>
      </c>
      <c r="D832" t="s">
        <v>2411</v>
      </c>
    </row>
    <row r="833" spans="1:4">
      <c r="A833" s="1071">
        <v>832</v>
      </c>
      <c r="B833" t="s">
        <v>2392</v>
      </c>
      <c r="C833" t="s">
        <v>1429</v>
      </c>
      <c r="D833" t="s">
        <v>2412</v>
      </c>
    </row>
    <row r="834" spans="1:4">
      <c r="A834" s="1071">
        <v>833</v>
      </c>
      <c r="B834" t="s">
        <v>2392</v>
      </c>
      <c r="C834" t="s">
        <v>1841</v>
      </c>
      <c r="D834" t="s">
        <v>2413</v>
      </c>
    </row>
    <row r="835" spans="1:4">
      <c r="A835" s="1071">
        <v>834</v>
      </c>
      <c r="B835" t="s">
        <v>2392</v>
      </c>
      <c r="C835" t="s">
        <v>2284</v>
      </c>
      <c r="D835" t="s">
        <v>2414</v>
      </c>
    </row>
    <row r="836" spans="1:4">
      <c r="A836" s="1071">
        <v>835</v>
      </c>
      <c r="B836" t="s">
        <v>2392</v>
      </c>
      <c r="C836" t="s">
        <v>2415</v>
      </c>
      <c r="D836" t="s">
        <v>2416</v>
      </c>
    </row>
    <row r="837" spans="1:4">
      <c r="A837" s="1071">
        <v>836</v>
      </c>
      <c r="B837" t="s">
        <v>2392</v>
      </c>
      <c r="C837" t="s">
        <v>2392</v>
      </c>
      <c r="D837" t="s">
        <v>2393</v>
      </c>
    </row>
    <row r="838" spans="1:4">
      <c r="A838" s="1071">
        <v>837</v>
      </c>
      <c r="B838" t="s">
        <v>2392</v>
      </c>
      <c r="C838" t="s">
        <v>2417</v>
      </c>
      <c r="D838" t="s">
        <v>2418</v>
      </c>
    </row>
    <row r="839" spans="1:4">
      <c r="A839" s="1071">
        <v>838</v>
      </c>
      <c r="B839" t="s">
        <v>2392</v>
      </c>
      <c r="C839" t="s">
        <v>2419</v>
      </c>
      <c r="D839" t="s">
        <v>2420</v>
      </c>
    </row>
    <row r="840" spans="1:4">
      <c r="A840" s="1071">
        <v>839</v>
      </c>
      <c r="B840" t="s">
        <v>2392</v>
      </c>
      <c r="C840" t="s">
        <v>2421</v>
      </c>
      <c r="D840" t="s">
        <v>2422</v>
      </c>
    </row>
    <row r="841" spans="1:4">
      <c r="A841" s="1071">
        <v>840</v>
      </c>
      <c r="B841" t="s">
        <v>2392</v>
      </c>
      <c r="C841" t="s">
        <v>2423</v>
      </c>
      <c r="D841" t="s">
        <v>2424</v>
      </c>
    </row>
    <row r="842" spans="1:4">
      <c r="A842" s="1071">
        <v>841</v>
      </c>
      <c r="B842" t="s">
        <v>2425</v>
      </c>
      <c r="C842" t="s">
        <v>2427</v>
      </c>
      <c r="D842" t="s">
        <v>2428</v>
      </c>
    </row>
    <row r="843" spans="1:4">
      <c r="A843" s="1071">
        <v>842</v>
      </c>
      <c r="B843" t="s">
        <v>2425</v>
      </c>
      <c r="C843" t="s">
        <v>2429</v>
      </c>
      <c r="D843" t="s">
        <v>2430</v>
      </c>
    </row>
    <row r="844" spans="1:4">
      <c r="A844" s="1071">
        <v>843</v>
      </c>
      <c r="B844" t="s">
        <v>2425</v>
      </c>
      <c r="C844" t="s">
        <v>1137</v>
      </c>
      <c r="D844" t="s">
        <v>2431</v>
      </c>
    </row>
    <row r="845" spans="1:4">
      <c r="A845" s="1071">
        <v>844</v>
      </c>
      <c r="B845" t="s">
        <v>2425</v>
      </c>
      <c r="C845" t="s">
        <v>2432</v>
      </c>
      <c r="D845" t="s">
        <v>2433</v>
      </c>
    </row>
    <row r="846" spans="1:4">
      <c r="A846" s="1071">
        <v>845</v>
      </c>
      <c r="B846" t="s">
        <v>2425</v>
      </c>
      <c r="C846" t="s">
        <v>2434</v>
      </c>
      <c r="D846" t="s">
        <v>2435</v>
      </c>
    </row>
    <row r="847" spans="1:4">
      <c r="A847" s="1071">
        <v>846</v>
      </c>
      <c r="B847" t="s">
        <v>2425</v>
      </c>
      <c r="C847" t="s">
        <v>2436</v>
      </c>
      <c r="D847" t="s">
        <v>2437</v>
      </c>
    </row>
    <row r="848" spans="1:4">
      <c r="A848" s="1071">
        <v>847</v>
      </c>
      <c r="B848" t="s">
        <v>2425</v>
      </c>
      <c r="C848" t="s">
        <v>2438</v>
      </c>
      <c r="D848" t="s">
        <v>2439</v>
      </c>
    </row>
    <row r="849" spans="1:4">
      <c r="A849" s="1071">
        <v>848</v>
      </c>
      <c r="B849" t="s">
        <v>2425</v>
      </c>
      <c r="C849" t="s">
        <v>2440</v>
      </c>
      <c r="D849" t="s">
        <v>2441</v>
      </c>
    </row>
    <row r="850" spans="1:4">
      <c r="A850" s="1071">
        <v>849</v>
      </c>
      <c r="B850" t="s">
        <v>2425</v>
      </c>
      <c r="C850" t="s">
        <v>2442</v>
      </c>
      <c r="D850" t="s">
        <v>2443</v>
      </c>
    </row>
    <row r="851" spans="1:4">
      <c r="A851" s="1071">
        <v>850</v>
      </c>
      <c r="B851" t="s">
        <v>2425</v>
      </c>
      <c r="C851" t="s">
        <v>2444</v>
      </c>
      <c r="D851" t="s">
        <v>2445</v>
      </c>
    </row>
    <row r="852" spans="1:4">
      <c r="A852" s="1071">
        <v>851</v>
      </c>
      <c r="B852" t="s">
        <v>2425</v>
      </c>
      <c r="C852" t="s">
        <v>2446</v>
      </c>
      <c r="D852" t="s">
        <v>2447</v>
      </c>
    </row>
    <row r="853" spans="1:4">
      <c r="A853" s="1071">
        <v>852</v>
      </c>
      <c r="B853" t="s">
        <v>2425</v>
      </c>
      <c r="C853" t="s">
        <v>2448</v>
      </c>
      <c r="D853" t="s">
        <v>2449</v>
      </c>
    </row>
    <row r="854" spans="1:4">
      <c r="A854" s="1071">
        <v>853</v>
      </c>
      <c r="B854" t="s">
        <v>2425</v>
      </c>
      <c r="C854" t="s">
        <v>2450</v>
      </c>
      <c r="D854" t="s">
        <v>2451</v>
      </c>
    </row>
    <row r="855" spans="1:4">
      <c r="A855" s="1071">
        <v>854</v>
      </c>
      <c r="B855" t="s">
        <v>2425</v>
      </c>
      <c r="C855" t="s">
        <v>2452</v>
      </c>
      <c r="D855" t="s">
        <v>2453</v>
      </c>
    </row>
    <row r="856" spans="1:4">
      <c r="A856" s="1071">
        <v>855</v>
      </c>
      <c r="B856" t="s">
        <v>2425</v>
      </c>
      <c r="C856" t="s">
        <v>2454</v>
      </c>
      <c r="D856" t="s">
        <v>2455</v>
      </c>
    </row>
    <row r="857" spans="1:4">
      <c r="A857" s="1071">
        <v>856</v>
      </c>
      <c r="B857" t="s">
        <v>2425</v>
      </c>
      <c r="C857" t="s">
        <v>2456</v>
      </c>
      <c r="D857" t="s">
        <v>2457</v>
      </c>
    </row>
    <row r="858" spans="1:4">
      <c r="A858" s="1071">
        <v>857</v>
      </c>
      <c r="B858" t="s">
        <v>2425</v>
      </c>
      <c r="C858" t="s">
        <v>2458</v>
      </c>
      <c r="D858" t="s">
        <v>2459</v>
      </c>
    </row>
    <row r="859" spans="1:4">
      <c r="A859" s="1071">
        <v>858</v>
      </c>
      <c r="B859" t="s">
        <v>2425</v>
      </c>
      <c r="C859" t="s">
        <v>1839</v>
      </c>
      <c r="D859" t="s">
        <v>2460</v>
      </c>
    </row>
    <row r="860" spans="1:4">
      <c r="A860" s="1071">
        <v>859</v>
      </c>
      <c r="B860" t="s">
        <v>2425</v>
      </c>
      <c r="C860" t="s">
        <v>2461</v>
      </c>
      <c r="D860" t="s">
        <v>2462</v>
      </c>
    </row>
    <row r="861" spans="1:4">
      <c r="A861" s="1071">
        <v>860</v>
      </c>
      <c r="B861" t="s">
        <v>2425</v>
      </c>
      <c r="C861" t="s">
        <v>2425</v>
      </c>
      <c r="D861" t="s">
        <v>2426</v>
      </c>
    </row>
    <row r="862" spans="1:4">
      <c r="A862" s="1071">
        <v>861</v>
      </c>
      <c r="B862" t="s">
        <v>2425</v>
      </c>
      <c r="C862" t="s">
        <v>2463</v>
      </c>
      <c r="D862" t="s">
        <v>2464</v>
      </c>
    </row>
    <row r="863" spans="1:4">
      <c r="A863" s="1071">
        <v>862</v>
      </c>
      <c r="B863" t="s">
        <v>2425</v>
      </c>
      <c r="C863" t="s">
        <v>1704</v>
      </c>
      <c r="D863" t="s">
        <v>2465</v>
      </c>
    </row>
    <row r="864" spans="1:4">
      <c r="A864" s="1071">
        <v>863</v>
      </c>
      <c r="B864" t="s">
        <v>2466</v>
      </c>
      <c r="C864" t="s">
        <v>2468</v>
      </c>
      <c r="D864" t="s">
        <v>2469</v>
      </c>
    </row>
    <row r="865" spans="1:4">
      <c r="A865" s="1071">
        <v>864</v>
      </c>
      <c r="B865" t="s">
        <v>2466</v>
      </c>
      <c r="C865" t="s">
        <v>2470</v>
      </c>
      <c r="D865" t="s">
        <v>2471</v>
      </c>
    </row>
    <row r="866" spans="1:4">
      <c r="A866" s="1071">
        <v>865</v>
      </c>
      <c r="B866" t="s">
        <v>2466</v>
      </c>
      <c r="C866" t="s">
        <v>2472</v>
      </c>
      <c r="D866" t="s">
        <v>2473</v>
      </c>
    </row>
    <row r="867" spans="1:4">
      <c r="A867" s="1071">
        <v>866</v>
      </c>
      <c r="B867" t="s">
        <v>2466</v>
      </c>
      <c r="C867" t="s">
        <v>2474</v>
      </c>
      <c r="D867" t="s">
        <v>2475</v>
      </c>
    </row>
    <row r="868" spans="1:4">
      <c r="A868" s="1071">
        <v>867</v>
      </c>
      <c r="B868" t="s">
        <v>2466</v>
      </c>
      <c r="C868" t="s">
        <v>2476</v>
      </c>
      <c r="D868" t="s">
        <v>2477</v>
      </c>
    </row>
    <row r="869" spans="1:4">
      <c r="A869" s="1071">
        <v>868</v>
      </c>
      <c r="B869" t="s">
        <v>2466</v>
      </c>
      <c r="C869" t="s">
        <v>2478</v>
      </c>
      <c r="D869" t="s">
        <v>2479</v>
      </c>
    </row>
    <row r="870" spans="1:4">
      <c r="A870" s="1071">
        <v>869</v>
      </c>
      <c r="B870" t="s">
        <v>2466</v>
      </c>
      <c r="C870" t="s">
        <v>2480</v>
      </c>
      <c r="D870" t="s">
        <v>2481</v>
      </c>
    </row>
    <row r="871" spans="1:4">
      <c r="A871" s="1071">
        <v>870</v>
      </c>
      <c r="B871" t="s">
        <v>2466</v>
      </c>
      <c r="C871" t="s">
        <v>2482</v>
      </c>
      <c r="D871" t="s">
        <v>2483</v>
      </c>
    </row>
    <row r="872" spans="1:4">
      <c r="A872" s="1071">
        <v>871</v>
      </c>
      <c r="B872" t="s">
        <v>2466</v>
      </c>
      <c r="C872" t="s">
        <v>2484</v>
      </c>
      <c r="D872" t="s">
        <v>2485</v>
      </c>
    </row>
    <row r="873" spans="1:4">
      <c r="A873" s="1071">
        <v>872</v>
      </c>
      <c r="B873" t="s">
        <v>2466</v>
      </c>
      <c r="C873" t="s">
        <v>2486</v>
      </c>
      <c r="D873" t="s">
        <v>2487</v>
      </c>
    </row>
    <row r="874" spans="1:4">
      <c r="A874" s="1071">
        <v>873</v>
      </c>
      <c r="B874" t="s">
        <v>2466</v>
      </c>
      <c r="C874" t="s">
        <v>2488</v>
      </c>
      <c r="D874" t="s">
        <v>2489</v>
      </c>
    </row>
    <row r="875" spans="1:4">
      <c r="A875" s="1071">
        <v>874</v>
      </c>
      <c r="B875" t="s">
        <v>2466</v>
      </c>
      <c r="C875" t="s">
        <v>2490</v>
      </c>
      <c r="D875" t="s">
        <v>2491</v>
      </c>
    </row>
    <row r="876" spans="1:4">
      <c r="A876" s="1071">
        <v>875</v>
      </c>
      <c r="B876" t="s">
        <v>2466</v>
      </c>
      <c r="C876" t="s">
        <v>2492</v>
      </c>
      <c r="D876" t="s">
        <v>2493</v>
      </c>
    </row>
    <row r="877" spans="1:4">
      <c r="A877" s="1071">
        <v>876</v>
      </c>
      <c r="B877" t="s">
        <v>2466</v>
      </c>
      <c r="C877" t="s">
        <v>2494</v>
      </c>
      <c r="D877" t="s">
        <v>2495</v>
      </c>
    </row>
    <row r="878" spans="1:4">
      <c r="A878" s="1071">
        <v>877</v>
      </c>
      <c r="B878" t="s">
        <v>2466</v>
      </c>
      <c r="C878" t="s">
        <v>2496</v>
      </c>
      <c r="D878" t="s">
        <v>2497</v>
      </c>
    </row>
    <row r="879" spans="1:4">
      <c r="A879" s="1071">
        <v>878</v>
      </c>
      <c r="B879" t="s">
        <v>2466</v>
      </c>
      <c r="C879" t="s">
        <v>2498</v>
      </c>
      <c r="D879" t="s">
        <v>2499</v>
      </c>
    </row>
    <row r="880" spans="1:4">
      <c r="A880" s="1071">
        <v>879</v>
      </c>
      <c r="B880" t="s">
        <v>2466</v>
      </c>
      <c r="C880" t="s">
        <v>1113</v>
      </c>
      <c r="D880" t="s">
        <v>2500</v>
      </c>
    </row>
    <row r="881" spans="1:4">
      <c r="A881" s="1071">
        <v>880</v>
      </c>
      <c r="B881" t="s">
        <v>2466</v>
      </c>
      <c r="C881" t="s">
        <v>2501</v>
      </c>
      <c r="D881" t="s">
        <v>2502</v>
      </c>
    </row>
    <row r="882" spans="1:4">
      <c r="A882" s="1071">
        <v>881</v>
      </c>
      <c r="B882" t="s">
        <v>2466</v>
      </c>
      <c r="C882" t="s">
        <v>2503</v>
      </c>
      <c r="D882" t="s">
        <v>2504</v>
      </c>
    </row>
    <row r="883" spans="1:4">
      <c r="A883" s="1071">
        <v>882</v>
      </c>
      <c r="B883" t="s">
        <v>2466</v>
      </c>
      <c r="C883" t="s">
        <v>2505</v>
      </c>
      <c r="D883" t="s">
        <v>2506</v>
      </c>
    </row>
    <row r="884" spans="1:4">
      <c r="A884" s="1071">
        <v>883</v>
      </c>
      <c r="B884" t="s">
        <v>2466</v>
      </c>
      <c r="C884" t="s">
        <v>2507</v>
      </c>
      <c r="D884" t="s">
        <v>2508</v>
      </c>
    </row>
    <row r="885" spans="1:4">
      <c r="A885" s="1071">
        <v>884</v>
      </c>
      <c r="B885" t="s">
        <v>2466</v>
      </c>
      <c r="C885" t="s">
        <v>2466</v>
      </c>
      <c r="D885" t="s">
        <v>2467</v>
      </c>
    </row>
    <row r="886" spans="1:4">
      <c r="A886" s="1071">
        <v>885</v>
      </c>
      <c r="B886" t="s">
        <v>2466</v>
      </c>
      <c r="C886" t="s">
        <v>2509</v>
      </c>
      <c r="D886" t="s">
        <v>2510</v>
      </c>
    </row>
    <row r="887" spans="1:4">
      <c r="A887" s="1071">
        <v>886</v>
      </c>
      <c r="B887" t="s">
        <v>2466</v>
      </c>
      <c r="C887" t="s">
        <v>2511</v>
      </c>
      <c r="D887" t="s">
        <v>2512</v>
      </c>
    </row>
    <row r="888" spans="1:4">
      <c r="A888" s="1071">
        <v>887</v>
      </c>
      <c r="B888" t="s">
        <v>2513</v>
      </c>
      <c r="C888" t="s">
        <v>2515</v>
      </c>
      <c r="D888" t="s">
        <v>2516</v>
      </c>
    </row>
    <row r="889" spans="1:4">
      <c r="A889" s="1071">
        <v>888</v>
      </c>
      <c r="B889" t="s">
        <v>2513</v>
      </c>
      <c r="C889" t="s">
        <v>2517</v>
      </c>
      <c r="D889" t="s">
        <v>2518</v>
      </c>
    </row>
    <row r="890" spans="1:4">
      <c r="A890" s="1071">
        <v>889</v>
      </c>
      <c r="B890" t="s">
        <v>2513</v>
      </c>
      <c r="C890" t="s">
        <v>2519</v>
      </c>
      <c r="D890" t="s">
        <v>2520</v>
      </c>
    </row>
    <row r="891" spans="1:4">
      <c r="A891" s="1071">
        <v>890</v>
      </c>
      <c r="B891" t="s">
        <v>2513</v>
      </c>
      <c r="C891" t="s">
        <v>2521</v>
      </c>
      <c r="D891" t="s">
        <v>2522</v>
      </c>
    </row>
    <row r="892" spans="1:4">
      <c r="A892" s="1071">
        <v>891</v>
      </c>
      <c r="B892" t="s">
        <v>2513</v>
      </c>
      <c r="C892" t="s">
        <v>2523</v>
      </c>
      <c r="D892" t="s">
        <v>2524</v>
      </c>
    </row>
    <row r="893" spans="1:4">
      <c r="A893" s="1071">
        <v>892</v>
      </c>
      <c r="B893" t="s">
        <v>2513</v>
      </c>
      <c r="C893" t="s">
        <v>2525</v>
      </c>
      <c r="D893" t="s">
        <v>2526</v>
      </c>
    </row>
    <row r="894" spans="1:4">
      <c r="A894" s="1071">
        <v>893</v>
      </c>
      <c r="B894" t="s">
        <v>2513</v>
      </c>
      <c r="C894" t="s">
        <v>2527</v>
      </c>
      <c r="D894" t="s">
        <v>2528</v>
      </c>
    </row>
    <row r="895" spans="1:4">
      <c r="A895" s="1071">
        <v>894</v>
      </c>
      <c r="B895" t="s">
        <v>2513</v>
      </c>
      <c r="C895" t="s">
        <v>2529</v>
      </c>
      <c r="D895" t="s">
        <v>2530</v>
      </c>
    </row>
    <row r="896" spans="1:4">
      <c r="A896" s="1071">
        <v>895</v>
      </c>
      <c r="B896" t="s">
        <v>2513</v>
      </c>
      <c r="C896" t="s">
        <v>2531</v>
      </c>
      <c r="D896" t="s">
        <v>2532</v>
      </c>
    </row>
    <row r="897" spans="1:4">
      <c r="A897" s="1071">
        <v>896</v>
      </c>
      <c r="B897" t="s">
        <v>2513</v>
      </c>
      <c r="C897" t="s">
        <v>2533</v>
      </c>
      <c r="D897" t="s">
        <v>2534</v>
      </c>
    </row>
    <row r="898" spans="1:4">
      <c r="A898" s="1071">
        <v>897</v>
      </c>
      <c r="B898" t="s">
        <v>2513</v>
      </c>
      <c r="C898" t="s">
        <v>2513</v>
      </c>
      <c r="D898" t="s">
        <v>2514</v>
      </c>
    </row>
    <row r="899" spans="1:4">
      <c r="A899" s="1071">
        <v>898</v>
      </c>
      <c r="B899" t="s">
        <v>2513</v>
      </c>
      <c r="C899" t="s">
        <v>2535</v>
      </c>
      <c r="D899" t="s">
        <v>2536</v>
      </c>
    </row>
    <row r="900" spans="1:4">
      <c r="A900" s="1071">
        <v>899</v>
      </c>
      <c r="B900" t="s">
        <v>2513</v>
      </c>
      <c r="C900" t="s">
        <v>2537</v>
      </c>
      <c r="D900" t="s">
        <v>2538</v>
      </c>
    </row>
    <row r="901" spans="1:4">
      <c r="A901" s="1071">
        <v>900</v>
      </c>
      <c r="B901" t="s">
        <v>2513</v>
      </c>
      <c r="C901" t="s">
        <v>2539</v>
      </c>
      <c r="D901" t="s">
        <v>2540</v>
      </c>
    </row>
    <row r="902" spans="1:4">
      <c r="A902" s="1071">
        <v>901</v>
      </c>
      <c r="B902" t="s">
        <v>2541</v>
      </c>
      <c r="C902" t="s">
        <v>2543</v>
      </c>
      <c r="D902" t="s">
        <v>2544</v>
      </c>
    </row>
    <row r="903" spans="1:4">
      <c r="A903" s="1071">
        <v>902</v>
      </c>
      <c r="B903" t="s">
        <v>2541</v>
      </c>
      <c r="C903" t="s">
        <v>2545</v>
      </c>
      <c r="D903" t="s">
        <v>2546</v>
      </c>
    </row>
    <row r="904" spans="1:4">
      <c r="A904" s="1071">
        <v>903</v>
      </c>
      <c r="B904" t="s">
        <v>2541</v>
      </c>
      <c r="C904" t="s">
        <v>2547</v>
      </c>
      <c r="D904" t="s">
        <v>2548</v>
      </c>
    </row>
    <row r="905" spans="1:4">
      <c r="A905" s="1071">
        <v>904</v>
      </c>
      <c r="B905" t="s">
        <v>2541</v>
      </c>
      <c r="C905" t="s">
        <v>2549</v>
      </c>
      <c r="D905" t="s">
        <v>2550</v>
      </c>
    </row>
    <row r="906" spans="1:4">
      <c r="A906" s="1071">
        <v>905</v>
      </c>
      <c r="B906" t="s">
        <v>2541</v>
      </c>
      <c r="C906" t="s">
        <v>2551</v>
      </c>
      <c r="D906" t="s">
        <v>2552</v>
      </c>
    </row>
    <row r="907" spans="1:4">
      <c r="A907" s="1071">
        <v>906</v>
      </c>
      <c r="B907" t="s">
        <v>2541</v>
      </c>
      <c r="C907" t="s">
        <v>2553</v>
      </c>
      <c r="D907" t="s">
        <v>2554</v>
      </c>
    </row>
    <row r="908" spans="1:4">
      <c r="A908" s="1071">
        <v>907</v>
      </c>
      <c r="B908" t="s">
        <v>2541</v>
      </c>
      <c r="C908" t="s">
        <v>2555</v>
      </c>
      <c r="D908" t="s">
        <v>2556</v>
      </c>
    </row>
    <row r="909" spans="1:4">
      <c r="A909" s="1071">
        <v>908</v>
      </c>
      <c r="B909" t="s">
        <v>2541</v>
      </c>
      <c r="C909" t="s">
        <v>2557</v>
      </c>
      <c r="D909" t="s">
        <v>2558</v>
      </c>
    </row>
    <row r="910" spans="1:4">
      <c r="A910" s="1071">
        <v>909</v>
      </c>
      <c r="B910" t="s">
        <v>2541</v>
      </c>
      <c r="C910" t="s">
        <v>2559</v>
      </c>
      <c r="D910" t="s">
        <v>2560</v>
      </c>
    </row>
    <row r="911" spans="1:4">
      <c r="A911" s="1071">
        <v>910</v>
      </c>
      <c r="B911" t="s">
        <v>2541</v>
      </c>
      <c r="C911" t="s">
        <v>1531</v>
      </c>
      <c r="D911" t="s">
        <v>2561</v>
      </c>
    </row>
    <row r="912" spans="1:4">
      <c r="A912" s="1071">
        <v>911</v>
      </c>
      <c r="B912" t="s">
        <v>2541</v>
      </c>
      <c r="C912" t="s">
        <v>2562</v>
      </c>
      <c r="D912" t="s">
        <v>2563</v>
      </c>
    </row>
    <row r="913" spans="1:4">
      <c r="A913" s="1071">
        <v>912</v>
      </c>
      <c r="B913" t="s">
        <v>2541</v>
      </c>
      <c r="C913" t="s">
        <v>2564</v>
      </c>
      <c r="D913" t="s">
        <v>2565</v>
      </c>
    </row>
    <row r="914" spans="1:4">
      <c r="A914" s="1071">
        <v>913</v>
      </c>
      <c r="B914" t="s">
        <v>2541</v>
      </c>
      <c r="C914" t="s">
        <v>2566</v>
      </c>
      <c r="D914" t="s">
        <v>2567</v>
      </c>
    </row>
    <row r="915" spans="1:4">
      <c r="A915" s="1071">
        <v>914</v>
      </c>
      <c r="B915" t="s">
        <v>2541</v>
      </c>
      <c r="C915" t="s">
        <v>2568</v>
      </c>
      <c r="D915" t="s">
        <v>2569</v>
      </c>
    </row>
    <row r="916" spans="1:4">
      <c r="A916" s="1071">
        <v>915</v>
      </c>
      <c r="B916" t="s">
        <v>2541</v>
      </c>
      <c r="C916" t="s">
        <v>2570</v>
      </c>
      <c r="D916" t="s">
        <v>2571</v>
      </c>
    </row>
    <row r="917" spans="1:4">
      <c r="A917" s="1071">
        <v>916</v>
      </c>
      <c r="B917" t="s">
        <v>2541</v>
      </c>
      <c r="C917" t="s">
        <v>2572</v>
      </c>
      <c r="D917" t="s">
        <v>2573</v>
      </c>
    </row>
    <row r="918" spans="1:4">
      <c r="A918" s="1071">
        <v>917</v>
      </c>
      <c r="B918" t="s">
        <v>2541</v>
      </c>
      <c r="C918" t="s">
        <v>2541</v>
      </c>
      <c r="D918" t="s">
        <v>2542</v>
      </c>
    </row>
    <row r="919" spans="1:4">
      <c r="A919" s="1071">
        <v>918</v>
      </c>
      <c r="B919" t="s">
        <v>2541</v>
      </c>
      <c r="C919" t="s">
        <v>1171</v>
      </c>
      <c r="D919" t="s">
        <v>2574</v>
      </c>
    </row>
    <row r="920" spans="1:4">
      <c r="A920" s="1071">
        <v>919</v>
      </c>
      <c r="B920" t="s">
        <v>2541</v>
      </c>
      <c r="C920" t="s">
        <v>2575</v>
      </c>
      <c r="D920" t="s">
        <v>2576</v>
      </c>
    </row>
    <row r="921" spans="1:4">
      <c r="A921" s="1071">
        <v>920</v>
      </c>
      <c r="B921" t="s">
        <v>2577</v>
      </c>
      <c r="C921" t="s">
        <v>2579</v>
      </c>
      <c r="D921" t="s">
        <v>2580</v>
      </c>
    </row>
    <row r="922" spans="1:4">
      <c r="A922" s="1071">
        <v>921</v>
      </c>
      <c r="B922" t="s">
        <v>2577</v>
      </c>
      <c r="C922" t="s">
        <v>2581</v>
      </c>
      <c r="D922" t="s">
        <v>2582</v>
      </c>
    </row>
    <row r="923" spans="1:4">
      <c r="A923" s="1071">
        <v>922</v>
      </c>
      <c r="B923" t="s">
        <v>2577</v>
      </c>
      <c r="C923" t="s">
        <v>2583</v>
      </c>
      <c r="D923" t="s">
        <v>2584</v>
      </c>
    </row>
    <row r="924" spans="1:4">
      <c r="A924" s="1071">
        <v>923</v>
      </c>
      <c r="B924" t="s">
        <v>2577</v>
      </c>
      <c r="C924" t="s">
        <v>2585</v>
      </c>
      <c r="D924" t="s">
        <v>2586</v>
      </c>
    </row>
    <row r="925" spans="1:4">
      <c r="A925" s="1071">
        <v>924</v>
      </c>
      <c r="B925" t="s">
        <v>2577</v>
      </c>
      <c r="C925" t="s">
        <v>2587</v>
      </c>
      <c r="D925" t="s">
        <v>2588</v>
      </c>
    </row>
    <row r="926" spans="1:4">
      <c r="A926" s="1071">
        <v>925</v>
      </c>
      <c r="B926" t="s">
        <v>2577</v>
      </c>
      <c r="C926" t="s">
        <v>2589</v>
      </c>
      <c r="D926" t="s">
        <v>2590</v>
      </c>
    </row>
    <row r="927" spans="1:4">
      <c r="A927" s="1071">
        <v>926</v>
      </c>
      <c r="B927" t="s">
        <v>2577</v>
      </c>
      <c r="C927" t="s">
        <v>2591</v>
      </c>
      <c r="D927" t="s">
        <v>2592</v>
      </c>
    </row>
    <row r="928" spans="1:4">
      <c r="A928" s="1071">
        <v>927</v>
      </c>
      <c r="B928" t="s">
        <v>2577</v>
      </c>
      <c r="C928" t="s">
        <v>2593</v>
      </c>
      <c r="D928" t="s">
        <v>2594</v>
      </c>
    </row>
    <row r="929" spans="1:4">
      <c r="A929" s="1071">
        <v>928</v>
      </c>
      <c r="B929" t="s">
        <v>2577</v>
      </c>
      <c r="C929" t="s">
        <v>2595</v>
      </c>
      <c r="D929" t="s">
        <v>2596</v>
      </c>
    </row>
    <row r="930" spans="1:4">
      <c r="A930" s="1071">
        <v>929</v>
      </c>
      <c r="B930" t="s">
        <v>2577</v>
      </c>
      <c r="C930" t="s">
        <v>2597</v>
      </c>
      <c r="D930" t="s">
        <v>2598</v>
      </c>
    </row>
    <row r="931" spans="1:4">
      <c r="A931" s="1071">
        <v>930</v>
      </c>
      <c r="B931" t="s">
        <v>2577</v>
      </c>
      <c r="C931" t="s">
        <v>2599</v>
      </c>
      <c r="D931" t="s">
        <v>2600</v>
      </c>
    </row>
    <row r="932" spans="1:4">
      <c r="A932" s="1071">
        <v>931</v>
      </c>
      <c r="B932" t="s">
        <v>2577</v>
      </c>
      <c r="C932" t="s">
        <v>2601</v>
      </c>
      <c r="D932" t="s">
        <v>2602</v>
      </c>
    </row>
    <row r="933" spans="1:4">
      <c r="A933" s="1071">
        <v>932</v>
      </c>
      <c r="B933" t="s">
        <v>2577</v>
      </c>
      <c r="C933" t="s">
        <v>2603</v>
      </c>
      <c r="D933" t="s">
        <v>2604</v>
      </c>
    </row>
    <row r="934" spans="1:4">
      <c r="A934" s="1071">
        <v>933</v>
      </c>
      <c r="B934" t="s">
        <v>2577</v>
      </c>
      <c r="C934" t="s">
        <v>2605</v>
      </c>
      <c r="D934" t="s">
        <v>2606</v>
      </c>
    </row>
    <row r="935" spans="1:4">
      <c r="A935" s="1071">
        <v>934</v>
      </c>
      <c r="B935" t="s">
        <v>2577</v>
      </c>
      <c r="C935" t="s">
        <v>2607</v>
      </c>
      <c r="D935" t="s">
        <v>2608</v>
      </c>
    </row>
    <row r="936" spans="1:4">
      <c r="A936" s="1071">
        <v>935</v>
      </c>
      <c r="B936" t="s">
        <v>2577</v>
      </c>
      <c r="C936" t="s">
        <v>2609</v>
      </c>
      <c r="D936" t="s">
        <v>2610</v>
      </c>
    </row>
    <row r="937" spans="1:4">
      <c r="A937" s="1071">
        <v>936</v>
      </c>
      <c r="B937" t="s">
        <v>2577</v>
      </c>
      <c r="C937" t="s">
        <v>2611</v>
      </c>
      <c r="D937" t="s">
        <v>2612</v>
      </c>
    </row>
    <row r="938" spans="1:4">
      <c r="A938" s="1071">
        <v>937</v>
      </c>
      <c r="B938" t="s">
        <v>2577</v>
      </c>
      <c r="C938" t="s">
        <v>2613</v>
      </c>
      <c r="D938" t="s">
        <v>2614</v>
      </c>
    </row>
    <row r="939" spans="1:4">
      <c r="A939" s="1071">
        <v>938</v>
      </c>
      <c r="B939" t="s">
        <v>2577</v>
      </c>
      <c r="C939" t="s">
        <v>2615</v>
      </c>
      <c r="D939" t="s">
        <v>2616</v>
      </c>
    </row>
    <row r="940" spans="1:4">
      <c r="A940" s="1071">
        <v>939</v>
      </c>
      <c r="B940" t="s">
        <v>2577</v>
      </c>
      <c r="C940" t="s">
        <v>2617</v>
      </c>
      <c r="D940" t="s">
        <v>2618</v>
      </c>
    </row>
    <row r="941" spans="1:4">
      <c r="A941" s="1071">
        <v>940</v>
      </c>
      <c r="B941" t="s">
        <v>2577</v>
      </c>
      <c r="C941" t="s">
        <v>2619</v>
      </c>
      <c r="D941" t="s">
        <v>2620</v>
      </c>
    </row>
    <row r="942" spans="1:4">
      <c r="A942" s="1071">
        <v>941</v>
      </c>
      <c r="B942" t="s">
        <v>2577</v>
      </c>
      <c r="C942" t="s">
        <v>2577</v>
      </c>
      <c r="D942" t="s">
        <v>2578</v>
      </c>
    </row>
    <row r="943" spans="1:4">
      <c r="A943" s="1071">
        <v>942</v>
      </c>
      <c r="B943" t="s">
        <v>2577</v>
      </c>
      <c r="C943" t="s">
        <v>2621</v>
      </c>
      <c r="D943" t="s">
        <v>2622</v>
      </c>
    </row>
    <row r="944" spans="1:4">
      <c r="A944" s="1071">
        <v>943</v>
      </c>
      <c r="B944" t="s">
        <v>2577</v>
      </c>
      <c r="C944" t="s">
        <v>2623</v>
      </c>
      <c r="D944" t="s">
        <v>2624</v>
      </c>
    </row>
    <row r="945" spans="1:4">
      <c r="A945" s="1071">
        <v>944</v>
      </c>
      <c r="B945" t="s">
        <v>2577</v>
      </c>
      <c r="C945" t="s">
        <v>2625</v>
      </c>
      <c r="D945" t="s">
        <v>2626</v>
      </c>
    </row>
    <row r="946" spans="1:4">
      <c r="A946" s="1071">
        <v>945</v>
      </c>
      <c r="B946" t="s">
        <v>2627</v>
      </c>
      <c r="C946" t="s">
        <v>2629</v>
      </c>
      <c r="D946" t="s">
        <v>2630</v>
      </c>
    </row>
    <row r="947" spans="1:4">
      <c r="A947" s="1071">
        <v>946</v>
      </c>
      <c r="B947" t="s">
        <v>2627</v>
      </c>
      <c r="C947" t="s">
        <v>1311</v>
      </c>
      <c r="D947" t="s">
        <v>2631</v>
      </c>
    </row>
    <row r="948" spans="1:4">
      <c r="A948" s="1071">
        <v>947</v>
      </c>
      <c r="B948" t="s">
        <v>2627</v>
      </c>
      <c r="C948" t="s">
        <v>2632</v>
      </c>
      <c r="D948" t="s">
        <v>2633</v>
      </c>
    </row>
    <row r="949" spans="1:4">
      <c r="A949" s="1071">
        <v>948</v>
      </c>
      <c r="B949" t="s">
        <v>2627</v>
      </c>
      <c r="C949" t="s">
        <v>2634</v>
      </c>
      <c r="D949" t="s">
        <v>2635</v>
      </c>
    </row>
    <row r="950" spans="1:4">
      <c r="A950" s="1071">
        <v>949</v>
      </c>
      <c r="B950" t="s">
        <v>2627</v>
      </c>
      <c r="C950" t="s">
        <v>2636</v>
      </c>
      <c r="D950" t="s">
        <v>2637</v>
      </c>
    </row>
    <row r="951" spans="1:4">
      <c r="A951" s="1071">
        <v>950</v>
      </c>
      <c r="B951" t="s">
        <v>2627</v>
      </c>
      <c r="C951" t="s">
        <v>2638</v>
      </c>
      <c r="D951" t="s">
        <v>2639</v>
      </c>
    </row>
    <row r="952" spans="1:4">
      <c r="A952" s="1071">
        <v>951</v>
      </c>
      <c r="B952" t="s">
        <v>2627</v>
      </c>
      <c r="C952" t="s">
        <v>2640</v>
      </c>
      <c r="D952" t="s">
        <v>2641</v>
      </c>
    </row>
    <row r="953" spans="1:4">
      <c r="A953" s="1071">
        <v>952</v>
      </c>
      <c r="B953" t="s">
        <v>2627</v>
      </c>
      <c r="C953" t="s">
        <v>2642</v>
      </c>
      <c r="D953" t="s">
        <v>2643</v>
      </c>
    </row>
    <row r="954" spans="1:4">
      <c r="A954" s="1071">
        <v>953</v>
      </c>
      <c r="B954" t="s">
        <v>2627</v>
      </c>
      <c r="C954" t="s">
        <v>2644</v>
      </c>
      <c r="D954" t="s">
        <v>2645</v>
      </c>
    </row>
    <row r="955" spans="1:4">
      <c r="A955" s="1071">
        <v>954</v>
      </c>
      <c r="B955" t="s">
        <v>2627</v>
      </c>
      <c r="C955" t="s">
        <v>2627</v>
      </c>
      <c r="D955" t="s">
        <v>2628</v>
      </c>
    </row>
    <row r="956" spans="1:4">
      <c r="A956" s="1071">
        <v>955</v>
      </c>
      <c r="B956" t="s">
        <v>2627</v>
      </c>
      <c r="C956" t="s">
        <v>2646</v>
      </c>
      <c r="D956" t="s">
        <v>2647</v>
      </c>
    </row>
    <row r="957" spans="1:4">
      <c r="A957" s="1071">
        <v>956</v>
      </c>
      <c r="B957" t="s">
        <v>2627</v>
      </c>
      <c r="C957" t="s">
        <v>2648</v>
      </c>
      <c r="D957" t="s">
        <v>2649</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9" t="s">
        <v>470</v>
      </c>
      <c r="G2" s="1280"/>
      <c r="H2" s="1281"/>
      <c r="I2" s="609"/>
    </row>
    <row r="3" spans="1:14" ht="3" customHeight="1"/>
    <row r="4" spans="1:14" s="539" customFormat="1" ht="11.25">
      <c r="A4" s="559"/>
      <c r="B4" s="559"/>
      <c r="C4" s="559"/>
      <c r="D4" s="559"/>
      <c r="F4" s="1240" t="s">
        <v>445</v>
      </c>
      <c r="G4" s="1240"/>
      <c r="H4" s="1240"/>
      <c r="I4" s="1282" t="s">
        <v>446</v>
      </c>
      <c r="J4" s="559"/>
      <c r="K4" s="559"/>
      <c r="L4" s="559"/>
      <c r="M4" s="559"/>
      <c r="N4" s="559"/>
    </row>
    <row r="5" spans="1:14" s="539" customFormat="1" ht="11.25" customHeight="1">
      <c r="A5" s="559"/>
      <c r="B5" s="559"/>
      <c r="C5" s="559"/>
      <c r="D5" s="559"/>
      <c r="F5" s="575" t="s">
        <v>91</v>
      </c>
      <c r="G5" s="587" t="s">
        <v>448</v>
      </c>
      <c r="H5" s="574" t="s">
        <v>439</v>
      </c>
      <c r="I5" s="1282"/>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08.05.2020</v>
      </c>
      <c r="I7" s="550" t="s">
        <v>472</v>
      </c>
      <c r="J7" s="584"/>
      <c r="K7" s="559"/>
      <c r="L7" s="559"/>
      <c r="M7" s="559"/>
      <c r="N7" s="559"/>
    </row>
    <row r="8" spans="1:14" s="539" customFormat="1" ht="45">
      <c r="A8" s="1283">
        <v>1</v>
      </c>
      <c r="B8" s="559"/>
      <c r="C8" s="559"/>
      <c r="D8" s="559"/>
      <c r="F8" s="585" t="e">
        <f ca="1">"2." &amp;mergeValue(A8)</f>
        <v>#NAME?</v>
      </c>
      <c r="G8" s="601" t="s">
        <v>473</v>
      </c>
      <c r="H8" s="573"/>
      <c r="I8" s="550" t="s">
        <v>568</v>
      </c>
      <c r="J8" s="584"/>
      <c r="K8" s="559"/>
      <c r="L8" s="559"/>
      <c r="M8" s="559"/>
      <c r="N8" s="559"/>
    </row>
    <row r="9" spans="1:14" s="539" customFormat="1" ht="22.5">
      <c r="A9" s="1283"/>
      <c r="B9" s="559"/>
      <c r="C9" s="559"/>
      <c r="D9" s="559"/>
      <c r="F9" s="585" t="e">
        <f ca="1">"3." &amp;mergeValue(A9)</f>
        <v>#NAME?</v>
      </c>
      <c r="G9" s="601" t="s">
        <v>474</v>
      </c>
      <c r="H9" s="573"/>
      <c r="I9" s="550" t="s">
        <v>566</v>
      </c>
      <c r="J9" s="584"/>
      <c r="K9" s="559"/>
      <c r="L9" s="559"/>
      <c r="M9" s="559"/>
      <c r="N9" s="559"/>
    </row>
    <row r="10" spans="1:14" s="539" customFormat="1" ht="22.5">
      <c r="A10" s="1283"/>
      <c r="B10" s="559"/>
      <c r="C10" s="559"/>
      <c r="D10" s="559"/>
      <c r="F10" s="585" t="e">
        <f ca="1">"4."&amp;mergeValue(A10)</f>
        <v>#NAME?</v>
      </c>
      <c r="G10" s="601" t="s">
        <v>475</v>
      </c>
      <c r="H10" s="574" t="s">
        <v>449</v>
      </c>
      <c r="I10" s="550"/>
      <c r="J10" s="584"/>
      <c r="K10" s="559"/>
      <c r="L10" s="559"/>
      <c r="M10" s="559"/>
      <c r="N10" s="559"/>
    </row>
    <row r="11" spans="1:14" s="539" customFormat="1" ht="18.75">
      <c r="A11" s="1283"/>
      <c r="B11" s="1283">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row>
    <row r="12" spans="1:14" s="539" customFormat="1" ht="22.5">
      <c r="A12" s="1283"/>
      <c r="B12" s="1283"/>
      <c r="C12" s="1283">
        <v>1</v>
      </c>
      <c r="D12" s="592"/>
      <c r="F12" s="585" t="e">
        <f ca="1">"4."&amp;mergeValue(A12) &amp;"."&amp;mergeValue(B12)&amp;"."&amp;mergeValue(C12)</f>
        <v>#NAME?</v>
      </c>
      <c r="G12" s="591" t="s">
        <v>476</v>
      </c>
      <c r="H12" s="573"/>
      <c r="I12" s="550" t="s">
        <v>479</v>
      </c>
      <c r="J12" s="584"/>
      <c r="K12" s="559"/>
      <c r="L12" s="559"/>
      <c r="M12" s="559"/>
      <c r="N12" s="559"/>
    </row>
    <row r="13" spans="1:14" s="539" customFormat="1" ht="39" customHeight="1">
      <c r="A13" s="1283"/>
      <c r="B13" s="1283"/>
      <c r="C13" s="1283"/>
      <c r="D13" s="592">
        <v>1</v>
      </c>
      <c r="F13" s="585" t="e">
        <f ca="1">"4."&amp;mergeValue(A13) &amp;"."&amp;mergeValue(B13)&amp;"."&amp;mergeValue(C13)&amp;"."&amp;mergeValue(D13)</f>
        <v>#NAME?</v>
      </c>
      <c r="G13" s="602" t="s">
        <v>477</v>
      </c>
      <c r="H13" s="573"/>
      <c r="I13" s="1284" t="s">
        <v>569</v>
      </c>
      <c r="J13" s="584"/>
      <c r="K13" s="559"/>
      <c r="L13" s="559"/>
      <c r="M13" s="559"/>
      <c r="N13" s="559"/>
    </row>
    <row r="14" spans="1:14" s="539" customFormat="1" ht="18.75">
      <c r="A14" s="1283"/>
      <c r="B14" s="1283"/>
      <c r="C14" s="1283"/>
      <c r="D14" s="592"/>
      <c r="F14" s="588"/>
      <c r="G14" s="520" t="s">
        <v>4</v>
      </c>
      <c r="H14" s="593"/>
      <c r="I14" s="1284"/>
      <c r="J14" s="584"/>
      <c r="K14" s="559"/>
      <c r="L14" s="559"/>
      <c r="M14" s="559"/>
      <c r="N14" s="559"/>
    </row>
    <row r="15" spans="1:14" s="539" customFormat="1" ht="18.75">
      <c r="A15" s="1283"/>
      <c r="B15" s="1283"/>
      <c r="C15" s="592"/>
      <c r="D15" s="592"/>
      <c r="F15" s="603"/>
      <c r="G15" s="546" t="s">
        <v>401</v>
      </c>
      <c r="H15" s="604"/>
      <c r="I15" s="605"/>
      <c r="J15" s="584"/>
      <c r="K15" s="559"/>
      <c r="L15" s="559"/>
      <c r="M15" s="559"/>
      <c r="N15" s="559"/>
    </row>
    <row r="16" spans="1:14" s="539" customFormat="1" ht="18.75">
      <c r="A16" s="1283"/>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8" t="s">
        <v>571</v>
      </c>
      <c r="H19" s="1278"/>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00" t="s">
        <v>717</v>
      </c>
      <c r="M5" s="1300"/>
      <c r="N5" s="1300"/>
      <c r="O5" s="1300"/>
      <c r="P5" s="1300"/>
      <c r="Q5" s="1300"/>
      <c r="R5" s="1300"/>
      <c r="S5" s="1300"/>
      <c r="T5" s="1300"/>
      <c r="U5" s="633"/>
    </row>
    <row r="6" spans="1:28" ht="3" customHeight="1">
      <c r="J6" s="499"/>
      <c r="K6" s="499"/>
      <c r="L6" s="494"/>
      <c r="M6" s="494"/>
      <c r="N6" s="494"/>
      <c r="O6" s="498"/>
      <c r="P6" s="498"/>
      <c r="Q6" s="498"/>
      <c r="R6" s="498"/>
      <c r="S6" s="498"/>
      <c r="T6" s="498"/>
      <c r="U6" s="498"/>
      <c r="V6" s="502"/>
    </row>
    <row r="7" spans="1:28" s="746" customFormat="1" ht="5.25" hidden="1">
      <c r="A7" s="1123"/>
      <c r="B7" s="1123"/>
      <c r="C7" s="1123"/>
      <c r="D7" s="1123"/>
      <c r="E7" s="1123"/>
      <c r="F7" s="1123"/>
      <c r="G7" s="1123"/>
      <c r="H7" s="1123"/>
      <c r="L7" s="1173"/>
      <c r="M7" s="1046"/>
      <c r="O7" s="1306"/>
      <c r="P7" s="1306"/>
      <c r="Q7" s="1306"/>
      <c r="R7" s="1306"/>
      <c r="S7" s="1306"/>
      <c r="T7" s="1306"/>
      <c r="U7" s="780"/>
      <c r="V7" s="780"/>
      <c r="X7" s="1123"/>
      <c r="Y7" s="1123"/>
      <c r="Z7" s="1123"/>
      <c r="AA7" s="1123"/>
      <c r="AB7" s="1123"/>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7"/>
      <c r="O8" s="1307" t="str">
        <f>IF(datePr_ch="",IF(datePr="","",datePr),datePr_ch)</f>
        <v>29.04.2020</v>
      </c>
      <c r="P8" s="1307"/>
      <c r="Q8" s="1307"/>
      <c r="R8" s="1307"/>
      <c r="S8" s="1307"/>
      <c r="T8" s="1307"/>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7"/>
      <c r="O9" s="1307" t="str">
        <f>IF(numberPr_ch="",IF(numberPr="","",numberPr),numberPr_ch)</f>
        <v>Вх.N 2955, 2957, 3071, 3072</v>
      </c>
      <c r="P9" s="1307"/>
      <c r="Q9" s="1307"/>
      <c r="R9" s="1307"/>
      <c r="S9" s="1307"/>
      <c r="T9" s="1307"/>
      <c r="U9" s="551"/>
      <c r="V9" s="551"/>
      <c r="W9" s="489"/>
      <c r="X9" s="559"/>
      <c r="Y9" s="559"/>
      <c r="Z9" s="559"/>
      <c r="AA9" s="559"/>
      <c r="AB9" s="559"/>
    </row>
    <row r="10" spans="1:28" s="746" customFormat="1" ht="5.25" hidden="1">
      <c r="A10" s="1123"/>
      <c r="B10" s="1123"/>
      <c r="C10" s="1123"/>
      <c r="D10" s="1123"/>
      <c r="E10" s="1123"/>
      <c r="F10" s="1123"/>
      <c r="G10" s="1123"/>
      <c r="H10" s="1123"/>
      <c r="L10" s="1141"/>
      <c r="M10" s="1046"/>
      <c r="O10" s="1306"/>
      <c r="P10" s="1306"/>
      <c r="Q10" s="1306"/>
      <c r="R10" s="1306"/>
      <c r="S10" s="1306"/>
      <c r="T10" s="1306"/>
      <c r="U10" s="780"/>
      <c r="V10" s="780"/>
      <c r="X10" s="1123"/>
      <c r="Y10" s="1123"/>
      <c r="Z10" s="1123"/>
      <c r="AA10" s="1123"/>
      <c r="AB10" s="1123"/>
    </row>
    <row r="11" spans="1:28" s="539" customFormat="1" ht="11.25" hidden="1">
      <c r="A11" s="559"/>
      <c r="B11" s="559"/>
      <c r="C11" s="559"/>
      <c r="D11" s="559"/>
      <c r="E11" s="559"/>
      <c r="F11" s="559"/>
      <c r="G11" s="559"/>
      <c r="H11" s="559"/>
      <c r="L11" s="1301"/>
      <c r="M11" s="1301"/>
      <c r="N11" s="536"/>
      <c r="O11" s="551"/>
      <c r="P11" s="551"/>
      <c r="Q11" s="551"/>
      <c r="R11" s="551"/>
      <c r="S11" s="551"/>
      <c r="T11" s="551"/>
      <c r="U11" s="557" t="s">
        <v>371</v>
      </c>
      <c r="X11" s="559"/>
      <c r="Y11" s="559"/>
      <c r="Z11" s="559"/>
      <c r="AA11" s="559"/>
      <c r="AB11" s="559"/>
    </row>
    <row r="12" spans="1:28">
      <c r="J12" s="499"/>
      <c r="K12" s="499"/>
      <c r="L12" s="494"/>
      <c r="M12" s="494"/>
      <c r="N12" s="472"/>
      <c r="O12" s="1308"/>
      <c r="P12" s="1308"/>
      <c r="Q12" s="1308"/>
      <c r="R12" s="1308"/>
      <c r="S12" s="1308"/>
      <c r="T12" s="1308"/>
      <c r="U12" s="1308"/>
    </row>
    <row r="13" spans="1:28">
      <c r="J13" s="499"/>
      <c r="K13" s="499"/>
      <c r="L13" s="1240" t="s">
        <v>445</v>
      </c>
      <c r="M13" s="1240"/>
      <c r="N13" s="1240"/>
      <c r="O13" s="1240"/>
      <c r="P13" s="1240"/>
      <c r="Q13" s="1240"/>
      <c r="R13" s="1240"/>
      <c r="S13" s="1240"/>
      <c r="T13" s="1240"/>
      <c r="U13" s="1240"/>
      <c r="V13" s="1240"/>
      <c r="W13" s="1240" t="s">
        <v>446</v>
      </c>
    </row>
    <row r="14" spans="1:28" ht="14.25" customHeight="1">
      <c r="J14" s="499"/>
      <c r="K14" s="499"/>
      <c r="L14" s="1314" t="s">
        <v>91</v>
      </c>
      <c r="M14" s="1314" t="s">
        <v>602</v>
      </c>
      <c r="N14" s="630"/>
      <c r="O14" s="1315" t="s">
        <v>604</v>
      </c>
      <c r="P14" s="1316"/>
      <c r="Q14" s="1316"/>
      <c r="R14" s="1316"/>
      <c r="S14" s="1316"/>
      <c r="T14" s="1317"/>
      <c r="U14" s="1297" t="s">
        <v>339</v>
      </c>
      <c r="V14" s="1311" t="s">
        <v>274</v>
      </c>
      <c r="W14" s="1240"/>
    </row>
    <row r="15" spans="1:28" ht="14.25" customHeight="1">
      <c r="J15" s="499"/>
      <c r="K15" s="499"/>
      <c r="L15" s="1314"/>
      <c r="M15" s="1314"/>
      <c r="N15" s="631"/>
      <c r="O15" s="1320" t="s">
        <v>578</v>
      </c>
      <c r="P15" s="1318" t="s">
        <v>270</v>
      </c>
      <c r="Q15" s="1319"/>
      <c r="R15" s="1294" t="s">
        <v>615</v>
      </c>
      <c r="S15" s="1295"/>
      <c r="T15" s="1296"/>
      <c r="U15" s="1298"/>
      <c r="V15" s="1312"/>
      <c r="W15" s="1240"/>
    </row>
    <row r="16" spans="1:28" ht="33.75" customHeight="1">
      <c r="J16" s="499"/>
      <c r="K16" s="499"/>
      <c r="L16" s="1314"/>
      <c r="M16" s="1314"/>
      <c r="N16" s="632"/>
      <c r="O16" s="1321"/>
      <c r="P16" s="505" t="s">
        <v>579</v>
      </c>
      <c r="Q16" s="505" t="s">
        <v>6</v>
      </c>
      <c r="R16" s="506" t="s">
        <v>273</v>
      </c>
      <c r="S16" s="1309" t="s">
        <v>272</v>
      </c>
      <c r="T16" s="1310"/>
      <c r="U16" s="1299"/>
      <c r="V16" s="1313"/>
      <c r="W16" s="1240"/>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02">
        <f ca="1">OFFSET(S17,0,-1)+1</f>
        <v>7</v>
      </c>
      <c r="T17" s="1302"/>
      <c r="U17" s="617">
        <f ca="1">OFFSET(U17,0,-2)+1</f>
        <v>8</v>
      </c>
      <c r="V17" s="618">
        <f ca="1">OFFSET(V17,0,-1)</f>
        <v>8</v>
      </c>
      <c r="W17" s="617">
        <f ca="1">OFFSET(W17,0,-1)+1</f>
        <v>9</v>
      </c>
    </row>
    <row r="18" spans="1:28" ht="22.5">
      <c r="A18" s="1285">
        <v>1</v>
      </c>
      <c r="B18" s="795"/>
      <c r="C18" s="795"/>
      <c r="D18" s="795"/>
      <c r="E18" s="796"/>
      <c r="F18" s="797"/>
      <c r="G18" s="797"/>
      <c r="H18" s="797"/>
      <c r="I18" s="798"/>
      <c r="J18" s="793"/>
      <c r="K18" s="800"/>
      <c r="L18" s="562" t="e">
        <f ca="1">mergeValue(A18)</f>
        <v>#NAME?</v>
      </c>
      <c r="M18" s="610" t="s">
        <v>19</v>
      </c>
      <c r="N18" s="615"/>
      <c r="O18" s="1286"/>
      <c r="P18" s="1286"/>
      <c r="Q18" s="1286"/>
      <c r="R18" s="1286"/>
      <c r="S18" s="1286"/>
      <c r="T18" s="1286"/>
      <c r="U18" s="1286"/>
      <c r="V18" s="1286"/>
      <c r="W18" s="599" t="s">
        <v>718</v>
      </c>
      <c r="Y18" s="558"/>
      <c r="Z18" s="558" t="str">
        <f t="shared" ref="Z18:Z31" si="0">IF(M18="","",M18 )</f>
        <v>Наименование тарифа</v>
      </c>
      <c r="AA18" s="558"/>
      <c r="AB18" s="558"/>
    </row>
    <row r="19" spans="1:28" ht="22.5">
      <c r="A19" s="1285"/>
      <c r="B19" s="1285">
        <v>1</v>
      </c>
      <c r="C19" s="795"/>
      <c r="D19" s="795"/>
      <c r="E19" s="797"/>
      <c r="F19" s="797"/>
      <c r="G19" s="797"/>
      <c r="H19" s="797"/>
      <c r="I19" s="792"/>
      <c r="J19" s="791"/>
      <c r="K19" s="794"/>
      <c r="L19" s="562" t="e">
        <f ca="1">mergeValue(A19) &amp;"."&amp; mergeValue(B19)</f>
        <v>#NAME?</v>
      </c>
      <c r="M19" s="516" t="s">
        <v>15</v>
      </c>
      <c r="N19" s="615"/>
      <c r="O19" s="1286"/>
      <c r="P19" s="1286"/>
      <c r="Q19" s="1286"/>
      <c r="R19" s="1286"/>
      <c r="S19" s="1286"/>
      <c r="T19" s="1286"/>
      <c r="U19" s="1286"/>
      <c r="V19" s="1286"/>
      <c r="W19" s="599" t="s">
        <v>459</v>
      </c>
      <c r="Y19" s="558"/>
      <c r="Z19" s="558" t="str">
        <f t="shared" si="0"/>
        <v>Территория действия тарифа</v>
      </c>
      <c r="AA19" s="558"/>
      <c r="AB19" s="558"/>
    </row>
    <row r="20" spans="1:28" ht="22.5">
      <c r="A20" s="1285"/>
      <c r="B20" s="1285"/>
      <c r="C20" s="1285">
        <v>1</v>
      </c>
      <c r="D20" s="795"/>
      <c r="E20" s="797"/>
      <c r="F20" s="797"/>
      <c r="G20" s="797"/>
      <c r="H20" s="797"/>
      <c r="I20" s="799"/>
      <c r="J20" s="791"/>
      <c r="K20" s="794"/>
      <c r="L20" s="562" t="e">
        <f ca="1">mergeValue(A20) &amp;"."&amp; mergeValue(B20)&amp;"."&amp; mergeValue(C20)</f>
        <v>#NAME?</v>
      </c>
      <c r="M20" s="517" t="s">
        <v>7</v>
      </c>
      <c r="N20" s="615"/>
      <c r="O20" s="1286"/>
      <c r="P20" s="1286"/>
      <c r="Q20" s="1286"/>
      <c r="R20" s="1286"/>
      <c r="S20" s="1286"/>
      <c r="T20" s="1286"/>
      <c r="U20" s="1286"/>
      <c r="V20" s="1286"/>
      <c r="W20" s="599" t="s">
        <v>600</v>
      </c>
      <c r="Y20" s="558"/>
      <c r="Z20" s="558" t="str">
        <f t="shared" si="0"/>
        <v xml:space="preserve">Наименование системы теплоснабжения </v>
      </c>
      <c r="AA20" s="558"/>
      <c r="AB20" s="558"/>
    </row>
    <row r="21" spans="1:28" ht="22.5">
      <c r="A21" s="1285"/>
      <c r="B21" s="1285"/>
      <c r="C21" s="1285"/>
      <c r="D21" s="1285">
        <v>1</v>
      </c>
      <c r="E21" s="797"/>
      <c r="F21" s="797"/>
      <c r="G21" s="797"/>
      <c r="H21" s="797"/>
      <c r="I21" s="799"/>
      <c r="J21" s="791"/>
      <c r="K21" s="794"/>
      <c r="L21" s="562" t="e">
        <f ca="1">mergeValue(A21) &amp;"."&amp; mergeValue(B21)&amp;"."&amp; mergeValue(C21)&amp;"."&amp; mergeValue(D21)</f>
        <v>#NAME?</v>
      </c>
      <c r="M21" s="518" t="s">
        <v>21</v>
      </c>
      <c r="N21" s="615"/>
      <c r="O21" s="1286"/>
      <c r="P21" s="1286"/>
      <c r="Q21" s="1286"/>
      <c r="R21" s="1286"/>
      <c r="S21" s="1286"/>
      <c r="T21" s="1286"/>
      <c r="U21" s="1286"/>
      <c r="V21" s="1286"/>
      <c r="W21" s="599" t="s">
        <v>601</v>
      </c>
      <c r="Y21" s="558"/>
      <c r="Z21" s="558" t="str">
        <f t="shared" si="0"/>
        <v xml:space="preserve">Источник тепловой энергии  </v>
      </c>
      <c r="AA21" s="558"/>
      <c r="AB21" s="558"/>
    </row>
    <row r="22" spans="1:28" ht="78.75">
      <c r="A22" s="1285"/>
      <c r="B22" s="1285"/>
      <c r="C22" s="1285"/>
      <c r="D22" s="1285"/>
      <c r="E22" s="1285">
        <v>1</v>
      </c>
      <c r="F22" s="797"/>
      <c r="G22" s="797"/>
      <c r="H22" s="795">
        <v>1</v>
      </c>
      <c r="I22" s="1285">
        <v>1</v>
      </c>
      <c r="J22" s="797"/>
      <c r="K22" s="802"/>
      <c r="L22" s="562" t="e">
        <f ca="1">mergeValue(A22) &amp;"."&amp; mergeValue(B22)&amp;"."&amp; mergeValue(C22)&amp;"."&amp; mergeValue(D22)&amp;"."&amp; mergeValue(E22)</f>
        <v>#NAME?</v>
      </c>
      <c r="M22" s="524" t="s">
        <v>8</v>
      </c>
      <c r="N22" s="615"/>
      <c r="O22" s="1287"/>
      <c r="P22" s="1287"/>
      <c r="Q22" s="1287"/>
      <c r="R22" s="1287"/>
      <c r="S22" s="1287"/>
      <c r="T22" s="1287"/>
      <c r="U22" s="1287"/>
      <c r="V22" s="1287"/>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85"/>
      <c r="B23" s="1285"/>
      <c r="C23" s="1285"/>
      <c r="D23" s="1285"/>
      <c r="E23" s="1285"/>
      <c r="F23" s="1285">
        <v>1</v>
      </c>
      <c r="G23" s="795"/>
      <c r="H23" s="795"/>
      <c r="I23" s="1285"/>
      <c r="J23" s="1285">
        <v>1</v>
      </c>
      <c r="K23" s="803"/>
      <c r="L23" s="562" t="e">
        <f ca="1">mergeValue(A23) &amp;"."&amp; mergeValue(B23)&amp;"."&amp; mergeValue(C23)&amp;"."&amp; mergeValue(D23)&amp;"."&amp; mergeValue(E23)&amp;"."&amp; mergeValue(F23)</f>
        <v>#NAME?</v>
      </c>
      <c r="M23" s="525" t="s">
        <v>9</v>
      </c>
      <c r="N23" s="615"/>
      <c r="O23" s="1288"/>
      <c r="P23" s="1289"/>
      <c r="Q23" s="1289"/>
      <c r="R23" s="1289"/>
      <c r="S23" s="1289"/>
      <c r="T23" s="1289"/>
      <c r="U23" s="1289"/>
      <c r="V23" s="1290"/>
      <c r="W23" s="599" t="s">
        <v>720</v>
      </c>
      <c r="Y23" s="558"/>
      <c r="Z23" s="558" t="str">
        <f t="shared" si="0"/>
        <v>Группа потребителей</v>
      </c>
      <c r="AA23" s="558"/>
      <c r="AB23" s="558"/>
    </row>
    <row r="24" spans="1:28" ht="122.1" customHeight="1">
      <c r="A24" s="1285"/>
      <c r="B24" s="1285"/>
      <c r="C24" s="1285"/>
      <c r="D24" s="1285"/>
      <c r="E24" s="1285"/>
      <c r="F24" s="1285"/>
      <c r="G24" s="795">
        <v>1</v>
      </c>
      <c r="H24" s="795"/>
      <c r="I24" s="1285"/>
      <c r="J24" s="1285"/>
      <c r="K24" s="803">
        <v>1</v>
      </c>
      <c r="L24" s="562" t="e">
        <f ca="1">mergeValue(A24) &amp;"."&amp; mergeValue(B24)&amp;"."&amp; mergeValue(C24)&amp;"."&amp; mergeValue(D24)&amp;"."&amp; mergeValue(E24)&amp;"."&amp; mergeValue(F24)&amp;"."&amp; mergeValue(G24)</f>
        <v>#NAME?</v>
      </c>
      <c r="M24" s="1090"/>
      <c r="N24" s="615"/>
      <c r="O24" s="532"/>
      <c r="P24" s="532"/>
      <c r="Q24" s="1040"/>
      <c r="R24" s="1291"/>
      <c r="S24" s="1293" t="s">
        <v>83</v>
      </c>
      <c r="T24" s="1292"/>
      <c r="U24" s="1293" t="s">
        <v>84</v>
      </c>
      <c r="V24" s="532"/>
      <c r="W24" s="1303" t="s">
        <v>721</v>
      </c>
      <c r="X24" s="554" t="e">
        <f ca="1">strCheckDate(O25:V25)</f>
        <v>#NAME?</v>
      </c>
      <c r="Y24" s="558"/>
      <c r="Z24" s="558" t="str">
        <f t="shared" si="0"/>
        <v/>
      </c>
      <c r="AA24" s="558"/>
      <c r="AB24" s="558"/>
    </row>
    <row r="25" spans="1:28" ht="11.25" hidden="1">
      <c r="A25" s="1285"/>
      <c r="B25" s="1285"/>
      <c r="C25" s="1285"/>
      <c r="D25" s="1285"/>
      <c r="E25" s="1285"/>
      <c r="F25" s="1285"/>
      <c r="G25" s="795"/>
      <c r="H25" s="795"/>
      <c r="I25" s="1285"/>
      <c r="J25" s="1285"/>
      <c r="K25" s="803"/>
      <c r="L25" s="569"/>
      <c r="M25" s="615"/>
      <c r="N25" s="615"/>
      <c r="O25" s="532"/>
      <c r="P25" s="532"/>
      <c r="Q25" s="553" t="str">
        <f>R24 &amp; "-" &amp; T24</f>
        <v>-</v>
      </c>
      <c r="R25" s="1292"/>
      <c r="S25" s="1293"/>
      <c r="T25" s="1292"/>
      <c r="U25" s="1293"/>
      <c r="V25" s="532"/>
      <c r="W25" s="1304"/>
      <c r="Y25" s="558"/>
      <c r="Z25" s="558" t="str">
        <f t="shared" si="0"/>
        <v/>
      </c>
      <c r="AA25" s="558"/>
      <c r="AB25" s="558"/>
    </row>
    <row r="26" spans="1:28" ht="15" customHeight="1">
      <c r="A26" s="1285"/>
      <c r="B26" s="1285"/>
      <c r="C26" s="1285"/>
      <c r="D26" s="1285"/>
      <c r="E26" s="1285"/>
      <c r="F26" s="1285"/>
      <c r="G26" s="797"/>
      <c r="H26" s="795"/>
      <c r="I26" s="1285"/>
      <c r="J26" s="1285"/>
      <c r="K26" s="802"/>
      <c r="L26" s="508"/>
      <c r="M26" s="527" t="s">
        <v>24</v>
      </c>
      <c r="N26" s="534"/>
      <c r="O26" s="534"/>
      <c r="P26" s="534"/>
      <c r="Q26" s="534"/>
      <c r="R26" s="534"/>
      <c r="S26" s="534"/>
      <c r="T26" s="534"/>
      <c r="U26" s="534"/>
      <c r="V26" s="530"/>
      <c r="W26" s="1305"/>
      <c r="Y26" s="558"/>
      <c r="Z26" s="558" t="str">
        <f t="shared" si="0"/>
        <v>Добавить вид теплоносителя (параметры теплоносителя)</v>
      </c>
      <c r="AA26" s="558"/>
      <c r="AB26" s="558"/>
    </row>
    <row r="27" spans="1:28" ht="15" customHeight="1">
      <c r="A27" s="1285"/>
      <c r="B27" s="1285"/>
      <c r="C27" s="1285"/>
      <c r="D27" s="1285"/>
      <c r="E27" s="1285"/>
      <c r="F27" s="797"/>
      <c r="G27" s="797"/>
      <c r="H27" s="795"/>
      <c r="I27" s="1285"/>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5"/>
      <c r="B28" s="1285"/>
      <c r="C28" s="1285"/>
      <c r="D28" s="1285"/>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5"/>
      <c r="B29" s="1285"/>
      <c r="C29" s="1285"/>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5"/>
      <c r="B30" s="1285"/>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5"/>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8" t="s">
        <v>722</v>
      </c>
      <c r="N34" s="1278"/>
      <c r="O34" s="1278"/>
      <c r="P34" s="1278"/>
      <c r="Q34" s="1278"/>
      <c r="R34" s="1278"/>
      <c r="S34" s="1278"/>
      <c r="T34" s="1278"/>
      <c r="U34" s="1278"/>
      <c r="V34" s="1278"/>
      <c r="W34" s="1278"/>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9" t="s">
        <v>470</v>
      </c>
      <c r="G2" s="1280"/>
      <c r="H2" s="1281"/>
      <c r="I2" s="407"/>
    </row>
    <row r="3" spans="1:20" ht="3" customHeight="1"/>
    <row r="4" spans="1:20" s="182" customFormat="1" ht="11.25">
      <c r="A4" s="206"/>
      <c r="B4" s="206"/>
      <c r="C4" s="206"/>
      <c r="D4" s="206"/>
      <c r="F4" s="1240" t="s">
        <v>445</v>
      </c>
      <c r="G4" s="1240"/>
      <c r="H4" s="1240"/>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08.05.2020</v>
      </c>
      <c r="I7" s="188" t="s">
        <v>472</v>
      </c>
      <c r="J7" s="312"/>
      <c r="K7" s="206"/>
      <c r="L7" s="206"/>
      <c r="M7" s="206"/>
      <c r="N7" s="206"/>
      <c r="O7" s="206"/>
      <c r="P7" s="206"/>
      <c r="Q7" s="206"/>
      <c r="R7" s="206"/>
      <c r="S7" s="206"/>
      <c r="T7" s="206"/>
    </row>
    <row r="8" spans="1:20" s="182" customFormat="1" ht="45">
      <c r="A8" s="1283">
        <v>1</v>
      </c>
      <c r="B8" s="206"/>
      <c r="C8" s="206"/>
      <c r="D8" s="206"/>
      <c r="F8" s="313" t="e">
        <f ca="1">"2." &amp;mergeValue(A8)</f>
        <v>#NAME?</v>
      </c>
      <c r="G8" s="389" t="s">
        <v>473</v>
      </c>
      <c r="H8" s="297" t="str">
        <f>IF('Перечень тарифов'!R31="","наименование отсутствует","" &amp; 'Перечень тарифов'!R31 &amp; "")</f>
        <v>наименование отсутствует</v>
      </c>
      <c r="I8" s="188" t="s">
        <v>568</v>
      </c>
      <c r="J8" s="312"/>
      <c r="K8" s="206"/>
      <c r="L8" s="206"/>
      <c r="M8" s="206"/>
      <c r="N8" s="206"/>
      <c r="O8" s="206"/>
      <c r="P8" s="206"/>
      <c r="Q8" s="206"/>
      <c r="R8" s="206"/>
      <c r="S8" s="206"/>
      <c r="T8" s="206"/>
    </row>
    <row r="9" spans="1:20" s="182" customFormat="1" ht="22.5">
      <c r="A9" s="1283"/>
      <c r="B9" s="206"/>
      <c r="C9" s="206"/>
      <c r="D9" s="206"/>
      <c r="F9" s="313" t="e">
        <f ca="1">"3." &amp;mergeValue(A9)</f>
        <v>#NAME?</v>
      </c>
      <c r="G9" s="389" t="s">
        <v>474</v>
      </c>
      <c r="H9" s="297" t="str">
        <f>IF('Перечень тарифов'!F31="","наименование отсутствует","" &amp; 'Перечень тарифов'!F31 &amp; "")</f>
        <v>Производство тепловой энергии. Некомбинированная выработка</v>
      </c>
      <c r="I9" s="188" t="s">
        <v>566</v>
      </c>
      <c r="J9" s="312"/>
      <c r="K9" s="206"/>
      <c r="L9" s="206"/>
      <c r="M9" s="206"/>
      <c r="N9" s="206"/>
      <c r="O9" s="206"/>
      <c r="P9" s="206"/>
      <c r="Q9" s="206"/>
      <c r="R9" s="206"/>
      <c r="S9" s="206"/>
      <c r="T9" s="206"/>
    </row>
    <row r="10" spans="1:20" s="182" customFormat="1" ht="22.5">
      <c r="A10" s="1283"/>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83"/>
      <c r="B11" s="1283">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3"/>
      <c r="B12" s="1283"/>
      <c r="C12" s="1283">
        <v>1</v>
      </c>
      <c r="D12" s="321"/>
      <c r="F12" s="313" t="e">
        <f ca="1">"4."&amp;mergeValue(A12) &amp;"."&amp;mergeValue(B12)&amp;"."&amp;mergeValue(C12)</f>
        <v>#NAME?</v>
      </c>
      <c r="G12" s="318" t="s">
        <v>476</v>
      </c>
      <c r="H12" s="297" t="str">
        <f>IF(Территории!H13="","","" &amp; Территории!H13 &amp; "")</f>
        <v>Город Казань</v>
      </c>
      <c r="I12" s="188" t="s">
        <v>479</v>
      </c>
      <c r="J12" s="312"/>
      <c r="K12" s="206"/>
      <c r="L12" s="206"/>
      <c r="M12" s="206"/>
      <c r="N12" s="206"/>
      <c r="O12" s="206"/>
      <c r="P12" s="206"/>
      <c r="Q12" s="206"/>
      <c r="R12" s="206"/>
      <c r="S12" s="206"/>
      <c r="T12" s="206"/>
    </row>
    <row r="13" spans="1:20" s="182" customFormat="1" ht="56.25">
      <c r="A13" s="1283"/>
      <c r="B13" s="1283"/>
      <c r="C13" s="1283"/>
      <c r="D13" s="321">
        <v>1</v>
      </c>
      <c r="F13" s="313" t="e">
        <f ca="1">"4."&amp;mergeValue(A13) &amp;"."&amp;mergeValue(B13)&amp;"."&amp;mergeValue(C13)&amp;"."&amp;mergeValue(D13)</f>
        <v>#NAME?</v>
      </c>
      <c r="G13" s="392" t="s">
        <v>477</v>
      </c>
      <c r="H13" s="297" t="str">
        <f>IF(Территории!R14="","","" &amp; Территории!R14 &amp; "")</f>
        <v>Город Казань (92701000)</v>
      </c>
      <c r="I13" s="1192" t="s">
        <v>569</v>
      </c>
      <c r="J13" s="312"/>
      <c r="K13" s="206"/>
      <c r="L13" s="206"/>
      <c r="M13" s="206"/>
      <c r="N13" s="206"/>
      <c r="O13" s="206"/>
      <c r="P13" s="206"/>
      <c r="Q13" s="206"/>
      <c r="R13" s="206"/>
      <c r="S13" s="206"/>
      <c r="T13" s="206"/>
    </row>
    <row r="14" spans="1:20" s="306" customFormat="1" ht="3" customHeight="1">
      <c r="A14" s="307"/>
      <c r="B14" s="307"/>
      <c r="C14" s="307"/>
      <c r="D14" s="307"/>
      <c r="F14" s="322"/>
      <c r="G14" s="323"/>
      <c r="H14" s="324"/>
      <c r="I14" s="325"/>
      <c r="J14" s="307"/>
      <c r="K14" s="307"/>
      <c r="L14" s="307"/>
      <c r="M14" s="307"/>
      <c r="N14" s="307"/>
      <c r="O14" s="307"/>
      <c r="P14" s="307"/>
      <c r="Q14" s="307"/>
      <c r="R14" s="307"/>
      <c r="S14" s="307"/>
      <c r="T14" s="307"/>
    </row>
    <row r="15" spans="1:20" s="306" customFormat="1" ht="15" customHeight="1">
      <c r="A15" s="307"/>
      <c r="B15" s="307"/>
      <c r="C15" s="307"/>
      <c r="D15" s="307"/>
      <c r="F15" s="305"/>
      <c r="G15" s="1278" t="s">
        <v>571</v>
      </c>
      <c r="H15" s="1278"/>
      <c r="I15" s="218"/>
      <c r="J15" s="307"/>
      <c r="K15" s="307"/>
      <c r="L15" s="307"/>
      <c r="M15" s="307"/>
      <c r="N15" s="307"/>
      <c r="O15" s="307"/>
      <c r="P15" s="307"/>
      <c r="Q15" s="307"/>
      <c r="R15" s="307"/>
      <c r="S15" s="307"/>
      <c r="T15" s="307"/>
    </row>
  </sheetData>
  <sheetProtection algorithmName="SHA-512" hashValue="rlQv+XmKVBiaOYqew8CUfWioQApr4qkWdrwQnaneRhb4XD9RJzBSKvyF8LCbS7BoVY+Ee2uSeo6rhFy3gdAjxw==" saltValue="+H6BihVc6hLN3TTz/HYjeQ=="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798</vt:i4>
      </vt:variant>
    </vt:vector>
  </HeadingPairs>
  <TitlesOfParts>
    <vt:vector size="814" baseType="lpstr">
      <vt:lpstr>Инструкция</vt:lpstr>
      <vt:lpstr>Титульный</vt:lpstr>
      <vt:lpstr>Территории</vt:lpstr>
      <vt:lpstr>Перечень тарифов</vt:lpstr>
      <vt:lpstr>Форма 1.0.1 | Т-ТЭ | ТСО</vt:lpstr>
      <vt:lpstr>Форма 4.10.2 | Т-ТЭ | ТСО</vt:lpstr>
      <vt:lpstr>Форма 1.0.1 | Резерв мощности</vt:lpstr>
      <vt:lpstr>Форма 4.10.2 | Резерв мощности</vt:lpstr>
      <vt:lpstr>Форма 1.0.1 | Т-передача ТЭ</vt:lpstr>
      <vt:lpstr>Форма 4.10.3 | Т-передача ТЭ</vt:lpstr>
      <vt:lpstr>Форма 1.0.1 | Т-передача ТН</vt:lpstr>
      <vt:lpstr>Форма 4.10.3 | Т-передача ТН</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add_CS_List05_3</vt:lpstr>
      <vt:lpstr>add_CS_List05_3_i</vt:lpstr>
      <vt:lpstr>add_CS_List05_4</vt:lpstr>
      <vt:lpstr>add_CS_List05_5</vt:lpstr>
      <vt:lpstr>add_CS_List05_9</vt:lpstr>
      <vt:lpstr>add_CT_1</vt:lpstr>
      <vt:lpstr>add_CT_10</vt:lpstr>
      <vt:lpstr>add_CT_13</vt:lpstr>
      <vt:lpstr>add_CT_3</vt:lpstr>
      <vt:lpstr>add_CT_3_i</vt:lpstr>
      <vt:lpstr>add_CT_4</vt:lpstr>
      <vt:lpstr>add_CT_5</vt:lpstr>
      <vt:lpstr>add_CT_9</vt:lpstr>
      <vt:lpstr>add_MO_1</vt:lpstr>
      <vt:lpstr>add_MO_10</vt:lpstr>
      <vt:lpstr>add_MO_13</vt:lpstr>
      <vt:lpstr>add_MO_3</vt:lpstr>
      <vt:lpstr>add_MO_3_i</vt:lpstr>
      <vt:lpstr>add_MO_4</vt:lpstr>
      <vt:lpstr>add_MO_5</vt:lpstr>
      <vt:lpstr>add_MO_9</vt:lpstr>
      <vt:lpstr>add_MO_List05_1</vt:lpstr>
      <vt:lpstr>add_MO_List05_10</vt:lpstr>
      <vt:lpstr>add_MO_List05_13</vt:lpstr>
      <vt:lpstr>add_MO_List05_3</vt:lpstr>
      <vt:lpstr>add_MO_List05_3_i</vt:lpstr>
      <vt:lpstr>add_MO_List05_4</vt:lpstr>
      <vt:lpstr>add_MO_List05_5</vt:lpstr>
      <vt:lpstr>add_MO_List05_9</vt:lpstr>
      <vt:lpstr>add_MR_List05_1</vt:lpstr>
      <vt:lpstr>add_MR_List05_10</vt:lpstr>
      <vt:lpstr>add_MR_List05_13</vt:lpstr>
      <vt:lpstr>add_MR_List05_3</vt:lpstr>
      <vt:lpstr>add_MR_List05_3_i</vt:lpstr>
      <vt:lpstr>add_MR_List05_4</vt:lpstr>
      <vt:lpstr>add_MR_List05_5</vt:lpstr>
      <vt:lpstr>add_MR_List05_9</vt:lpstr>
      <vt:lpstr>add_POST_5</vt:lpstr>
      <vt:lpstr>add_Rate_1</vt:lpstr>
      <vt:lpstr>add_Rate_10</vt:lpstr>
      <vt:lpstr>add_Rate_13</vt:lpstr>
      <vt:lpstr>add_Rate_3</vt:lpstr>
      <vt:lpstr>add_Rate_3_i</vt:lpstr>
      <vt:lpstr>add_Rate_4</vt:lpstr>
      <vt:lpstr>add_Rate_5</vt:lpstr>
      <vt:lpstr>add_Rate_9</vt:lpstr>
      <vt:lpstr>add_Scheme_6</vt:lpstr>
      <vt:lpstr>add_TER_List05_1</vt:lpstr>
      <vt:lpstr>add_TER_List05_10</vt:lpstr>
      <vt:lpstr>add_TER_List05_13</vt:lpstr>
      <vt:lpstr>add_TER_List05_3</vt:lpstr>
      <vt:lpstr>add_TER_List05_3_i</vt:lpstr>
      <vt:lpstr>add_TER_List05_4</vt:lpstr>
      <vt:lpstr>add_TER_List05_5</vt:lpstr>
      <vt:lpstr>add_TER_List05_9</vt:lpstr>
      <vt:lpstr>add_Warm_1</vt:lpstr>
      <vt:lpstr>add_Warm_10</vt:lpstr>
      <vt:lpstr>add_Warm_13</vt:lpstr>
      <vt:lpstr>add_Warm_3</vt:lpstr>
      <vt:lpstr>add_Warm_3_i</vt:lpstr>
      <vt:lpstr>add_Warm_4</vt:lpstr>
      <vt:lpstr>add_Warm_5</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Шилов Артур Сергеевич</cp:lastModifiedBy>
  <cp:lastPrinted>2013-08-29T08:11:20Z</cp:lastPrinted>
  <dcterms:created xsi:type="dcterms:W3CDTF">2004-05-21T07:18:45Z</dcterms:created>
  <dcterms:modified xsi:type="dcterms:W3CDTF">2022-05-10T11:49:16Z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