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2. Информаци о предложении об установлении тарифов\2022\"/>
    </mc:Choice>
  </mc:AlternateContent>
  <bookViews>
    <workbookView xWindow="930" yWindow="360" windowWidth="13665" windowHeight="7890" tabRatio="848"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r:id="rId9"/>
    <sheet name="Форма 4.10.2 | Т-ТЭ | ТСО" sheetId="625"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r:id="rId21"/>
    <sheet name="Форма 4.10.3 | Т-передача ТЭ" sheetId="629"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externalReferences>
    <externalReference r:id="rId81"/>
    <externalReference r:id="rId82"/>
    <externalReference r:id="rId83"/>
    <externalReference r:id="rId84"/>
  </externalReferences>
  <definedNames>
    <definedName name="_xlnm._FilterDatabase" localSheetId="37" hidden="1">Проверка!$B$4:$D$4</definedName>
    <definedName name="activity">'Перечень тарифов'!$F$20:$F$40</definedName>
    <definedName name="add_CS_List05_1">'Форма 1.0.1 | Т-ТЭ | &gt;=25МВт'!$G$17</definedName>
    <definedName name="add_CS_List05_10">'Форма 1.0.1 | Т-подкл'!$G$17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тарифов'!$E$20:$W$40</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потр'!$M$18:$AD$28</definedName>
    <definedName name="checkCell_List06_13_double_date">'Форма 4.10.2 | Т-ТЭ | потр'!$AE$18:$AE$28</definedName>
    <definedName name="checkCell_List06_13_unique_t">'Форма 4.10.2 | Т-ТЭ | потр'!$M$18:$M$28</definedName>
    <definedName name="checkCell_List06_13_unique_t1">'Форма 4.10.2 | Т-ТЭ | потр'!$AF$18:$AF$28</definedName>
    <definedName name="checkCell_List06_2">'Форма 4.10.2 | Т-ТЭ | ТСО'!$M$18:$AD$28</definedName>
    <definedName name="checkCell_List06_2_double_date">'Форма 4.10.2 | Т-ТЭ | ТСО'!$AE$18:$AE$28</definedName>
    <definedName name="checkCell_List06_2_unique_t">'Форма 4.10.2 | Т-ТЭ | ТСО'!$M$18:$M$28</definedName>
    <definedName name="checkCell_List06_2_unique_t1">'Форма 4.10.2 | Т-ТЭ | ТСО'!$AF$18:$AF$28</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ТЭ'!$M$18:$AD$39</definedName>
    <definedName name="checkCell_List06_6_double_date">'Форма 4.10.3 | Т-передача ТЭ'!$AE$18:$AE$39</definedName>
    <definedName name="checkCell_List06_6_unique_t">'Форма 4.10.3 | Т-передача ТЭ'!$M$18:$M$39</definedName>
    <definedName name="checkCell_List06_6_unique_t1">'Форма 4.10.3 | Т-передача ТЭ'!$AF$18:$AF$40</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4.9'!$F$7:$I$31</definedName>
    <definedName name="checkCells_List05_13">'Форма 1.0.1 | Т-ТЭ | потр'!$F$7:$I$13</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ТЭ'!$F$7:$I$19</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4.10.1'!$D$14:$L$62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et_union_hor!$O$49:$AC$54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et_union_hor!$O$125:$AC$130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et_union_hor!$AC$49:$AC$62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et_union_hor!$AC$125:$AC$138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тарифов'!$K$20:$K$40</definedName>
    <definedName name="flagSource">'Перечень тарифов'!$S$20:$S$40</definedName>
    <definedName name="flagST">'Перечень тарифов'!$O$20:$O$40</definedName>
    <definedName name="flagTN">'Форма 4.10.5 | Т-подкл'!$N$18:$N$31</definedName>
    <definedName name="flagTS">'Форма 4.10.5 | Т-подкл'!$R$18:$R$31</definedName>
    <definedName name="flagTwoTariff">'Перечень тарифов'!$G$20:$G$40</definedName>
    <definedName name="flagUsedTer_List01">Территории!$P$11:$P$15</definedName>
    <definedName name="group_rates">'Перечень тарифов'!$E$20:$E$40</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тарифов'!$A$20:$A$40</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TEHSHEET!$AQ$2:$AQ$8</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потр'!$AC$18:$AC$28</definedName>
    <definedName name="List06_13_note">'Форма 4.10.2 | Т-ТЭ | потр'!$AD$18:$AD$28</definedName>
    <definedName name="List06_13_Period">'Форма 4.10.2 | Т-ТЭ | потр'!$O$18:$U$28</definedName>
    <definedName name="List06_2_DP">'Форма 4.10.2 | Т-ТЭ | ТСО'!$11:$11</definedName>
    <definedName name="List06_2_MC">'Форма 4.10.2 | Т-ТЭ | ТСО'!$O$18:$O$28</definedName>
    <definedName name="List06_2_MC2">'Форма 4.10.2 | Т-ТЭ | ТСО'!$AC$18:$AC$28</definedName>
    <definedName name="List06_2_note">'Форма 4.10.2 | Т-ТЭ | ТСО'!$AD$18:$AD$28</definedName>
    <definedName name="List06_2_Period">'Форма 4.10.2 | Т-ТЭ | ТСО'!$O$18:$U$28</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ТЭ'!$O$18:$O$39</definedName>
    <definedName name="List06_6_MC2">'Форма 4.10.3 | Т-передача ТЭ'!$AC$18:$AC$39</definedName>
    <definedName name="List06_6_note">'Форма 4.10.3 | Т-передача ТЭ'!$AD$18:$AD$39</definedName>
    <definedName name="List06_6_Period">'Форма 4.10.3 | Т-передача ТЭ'!$O$18:$U$39</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4.10.1'!$H$17:$I$24</definedName>
    <definedName name="List14_1_Date_1">'Форма 4.10.1'!$H$28:$I$62</definedName>
    <definedName name="List14_1_DPR">'Форма 4.10.1'!$K$26</definedName>
    <definedName name="List14_1_flagIPR">'Форма 4.10.1'!$J$15</definedName>
    <definedName name="List14_1_GroundMaterials_1">'Форма 4.10.1'!$K$15:$K$62</definedName>
    <definedName name="List14_1_hypIPR">'Форма 4.10.1'!$K$15</definedName>
    <definedName name="List14_1_method">'Форма 4.10.1'!$J$17:$J$24</definedName>
    <definedName name="List14_1_note">'Форма 4.10.1'!$L$14:$L$62</definedName>
    <definedName name="ListForms">modSheetMain!$A:$A</definedName>
    <definedName name="logical">TEHSHEET!$D$2:$D$3</definedName>
    <definedName name="mo_List01">Территории!$K$11:$K$15</definedName>
    <definedName name="MODesc">'Перечень тарифов'!$N$20:$N$40</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тарифов'!$J$20:$J$40</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тарифов'!$C$20:$C$40</definedName>
    <definedName name="pDel_List02_1">'Перечень тарифов'!$H$20:$H$40</definedName>
    <definedName name="pDel_List02_2">'Перечень тарифов'!$L$20:$L$40</definedName>
    <definedName name="pDel_List02_3">'Перечень тарифов'!$P$20:$P$40</definedName>
    <definedName name="pDel_List02_4">'Перечень тарифов'!$T$20:$T$40</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ТСО'!$K$18:$K$28</definedName>
    <definedName name="pDel_List06_2_2">'Форма 4.10.2 | Т-ТЭ | ТСО'!$J$18:$J$28</definedName>
    <definedName name="pDel_List06_2_3">'Форма 4.10.2 | Т-ТЭ | ТСО'!$I$18:$I$28</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ТЭ'!$K$18:$K$39</definedName>
    <definedName name="pDel_List06_6_2">'Форма 4.10.3 | Т-передача ТЭ'!$J$18:$J$39</definedName>
    <definedName name="pDel_List06_6_3">'Форма 4.10.3 | Т-передача ТЭ'!$I$18:$I$39</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4.10.1'!$C$17:$C$24</definedName>
    <definedName name="pDel_List14_1_1_2">'Форма 4.10.1'!$G$17:$G$24</definedName>
    <definedName name="pDel_List14_1_2">'Форма 4.10.1'!$C$28:$C$35</definedName>
    <definedName name="pDel_List14_1_2_2">'Форма 4.10.1'!$G$28:$G$35</definedName>
    <definedName name="pDel_List14_1_3">'Форма 4.10.1'!$C$37:$C$44</definedName>
    <definedName name="pDel_List14_1_3_2">'Форма 4.10.1'!$G$37:$G$44</definedName>
    <definedName name="pDel_List14_1_4">'Форма 4.10.1'!$C$46:$C$53</definedName>
    <definedName name="pDel_List14_1_4_2">'Форма 4.10.1'!$G$46:$G$53</definedName>
    <definedName name="pDel_List14_1_5">'Форма 4.10.1'!$C$55:$C$62</definedName>
    <definedName name="pDel_List14_1_5_2">'Форма 4.10.1'!$G$55:$G$62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тарифов'!$E$40</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потр'!$AC$13:$AC$28</definedName>
    <definedName name="pIns_List06_2_Period">'Форма 4.10.2 | Т-ТЭ | ТСО'!$AC$13:$AC$28</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ТЭ'!$AC$14:$AC$39</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REESTR_ORG!$A$2:$J$208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тарифов'!$R$20:$R$40</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тарифов'!$W$20:$W$40</definedName>
    <definedName name="warmSource">'Перечень тарифов'!$V$20:$V$40</definedName>
    <definedName name="year_list">TEHSHEET!$C$2:$C$6</definedName>
    <definedName name="year_list1">TEHSHEET!$B$2:$B$27</definedName>
  </definedNames>
  <calcPr calcId="162913"/>
</workbook>
</file>

<file path=xl/calcChain.xml><?xml version="1.0" encoding="utf-8"?>
<calcChain xmlns="http://schemas.openxmlformats.org/spreadsheetml/2006/main">
  <c r="J41" i="647" l="1"/>
  <c r="J32" i="647"/>
  <c r="J39" i="647" l="1"/>
  <c r="J30" i="647"/>
  <c r="J43" i="647" l="1"/>
  <c r="J34" i="647"/>
  <c r="J37" i="647" l="1"/>
  <c r="J55" i="647"/>
  <c r="J28" i="647"/>
  <c r="A216"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M8" i="629" l="1"/>
  <c r="O8" i="629"/>
  <c r="M9" i="629"/>
  <c r="O9" i="629"/>
  <c r="O17" i="629"/>
  <c r="P17" i="629" s="1"/>
  <c r="Q17" i="629" s="1"/>
  <c r="R17" i="629" s="1"/>
  <c r="S17" i="629" s="1"/>
  <c r="U17" i="629" s="1"/>
  <c r="V17" i="629" s="1"/>
  <c r="W17" i="629" s="1"/>
  <c r="X17" i="629" s="1"/>
  <c r="Y17" i="629" s="1"/>
  <c r="Z17" i="629" s="1"/>
  <c r="AB17" i="629" s="1"/>
  <c r="AC17" i="629" s="1"/>
  <c r="AD17" i="629" s="1"/>
  <c r="O18" i="629"/>
  <c r="AG24" i="629"/>
  <c r="Q25" i="629"/>
  <c r="X25" i="629"/>
  <c r="O29" i="629"/>
  <c r="AG35" i="629"/>
  <c r="Q36" i="629"/>
  <c r="X36" i="629"/>
  <c r="L18" i="629"/>
  <c r="L21" i="629"/>
  <c r="L24" i="629"/>
  <c r="L29" i="629"/>
  <c r="L32" i="629"/>
  <c r="L35" i="629"/>
  <c r="L34" i="629"/>
  <c r="AF23" i="629"/>
  <c r="L31" i="629"/>
  <c r="L23" i="629"/>
  <c r="L19" i="629"/>
  <c r="L30" i="629"/>
  <c r="L20" i="629"/>
  <c r="AE24" i="629"/>
  <c r="AF34" i="629"/>
  <c r="AE35" i="629"/>
  <c r="X132" i="471" l="1"/>
  <c r="M8" i="642"/>
  <c r="O8" i="642"/>
  <c r="M9" i="642"/>
  <c r="O9" i="642"/>
  <c r="N17" i="642"/>
  <c r="O17" i="642" s="1"/>
  <c r="P17" i="642" s="1"/>
  <c r="Q17" i="642" s="1"/>
  <c r="R17" i="642" s="1"/>
  <c r="S17" i="642" s="1"/>
  <c r="U17" i="642" s="1"/>
  <c r="V17" i="642" s="1"/>
  <c r="W17" i="642" s="1"/>
  <c r="X17" i="642" s="1"/>
  <c r="Y17" i="642" s="1"/>
  <c r="Z17" i="642" s="1"/>
  <c r="AB17" i="642" s="1"/>
  <c r="AC17" i="642" s="1"/>
  <c r="AD17" i="642" s="1"/>
  <c r="AG18" i="642"/>
  <c r="AG19" i="642"/>
  <c r="AG20" i="642"/>
  <c r="AG21" i="642"/>
  <c r="AG22" i="642"/>
  <c r="AG23" i="642"/>
  <c r="Q25" i="642"/>
  <c r="X25" i="642"/>
  <c r="AG24" i="642"/>
  <c r="AG25" i="642"/>
  <c r="AG26" i="642"/>
  <c r="AG27" i="642"/>
  <c r="AG28" i="642"/>
  <c r="X245" i="471"/>
  <c r="M8" i="625"/>
  <c r="O8" i="625"/>
  <c r="M9" i="625"/>
  <c r="O9" i="625"/>
  <c r="N17" i="625"/>
  <c r="O17" i="625" s="1"/>
  <c r="P17" i="625" s="1"/>
  <c r="Q17" i="625" s="1"/>
  <c r="R17" i="625" s="1"/>
  <c r="S17" i="625" s="1"/>
  <c r="U17" i="625" s="1"/>
  <c r="V17" i="625" s="1"/>
  <c r="W17" i="625" s="1"/>
  <c r="X17" i="625" s="1"/>
  <c r="Y17" i="625" s="1"/>
  <c r="Z17" i="625" s="1"/>
  <c r="AB17" i="625" s="1"/>
  <c r="AC17" i="625" s="1"/>
  <c r="AD17" i="625" s="1"/>
  <c r="O18" i="625"/>
  <c r="AG18" i="625"/>
  <c r="AG19" i="625"/>
  <c r="AG20" i="625"/>
  <c r="AG21" i="625"/>
  <c r="AG22" i="625"/>
  <c r="AG23" i="625"/>
  <c r="Q25" i="625"/>
  <c r="X25" i="625"/>
  <c r="AG24" i="625"/>
  <c r="AG25" i="625"/>
  <c r="AG26" i="625"/>
  <c r="AG27" i="625"/>
  <c r="AG28" i="625"/>
  <c r="X56" i="471"/>
  <c r="H30" i="649"/>
  <c r="H29" i="649"/>
  <c r="H27" i="649"/>
  <c r="H26" i="649"/>
  <c r="H24" i="649"/>
  <c r="H23" i="649"/>
  <c r="H21" i="649"/>
  <c r="H20" i="649"/>
  <c r="H18" i="649"/>
  <c r="H17" i="649"/>
  <c r="H15" i="649"/>
  <c r="H14" i="649"/>
  <c r="H12" i="649"/>
  <c r="H11" i="649"/>
  <c r="H9" i="649"/>
  <c r="H8" i="649"/>
  <c r="H7" i="649"/>
  <c r="H30" i="645"/>
  <c r="H27" i="645"/>
  <c r="H26" i="645"/>
  <c r="H29" i="645"/>
  <c r="H24" i="645"/>
  <c r="H21" i="645"/>
  <c r="H20" i="645"/>
  <c r="H23" i="645"/>
  <c r="H18" i="645"/>
  <c r="H15" i="645"/>
  <c r="H14" i="645"/>
  <c r="H17" i="645"/>
  <c r="H12" i="645"/>
  <c r="H9" i="645"/>
  <c r="H8" i="645"/>
  <c r="F61" i="647"/>
  <c r="E61" i="647"/>
  <c r="F52" i="647"/>
  <c r="E52" i="647"/>
  <c r="F43" i="647"/>
  <c r="E43" i="647"/>
  <c r="F34" i="647"/>
  <c r="E34" i="647"/>
  <c r="F23" i="647"/>
  <c r="E23" i="647"/>
  <c r="F59" i="647"/>
  <c r="E59" i="647"/>
  <c r="F50" i="647"/>
  <c r="E50" i="647"/>
  <c r="F41" i="647"/>
  <c r="E41" i="647"/>
  <c r="F32" i="647"/>
  <c r="E32" i="647"/>
  <c r="F21" i="647"/>
  <c r="E21" i="647"/>
  <c r="F57" i="647"/>
  <c r="E57" i="647"/>
  <c r="F48" i="647"/>
  <c r="E48" i="647"/>
  <c r="F39" i="647"/>
  <c r="E39" i="647"/>
  <c r="F30" i="647"/>
  <c r="E30" i="647"/>
  <c r="F19" i="647"/>
  <c r="E19" i="647"/>
  <c r="F55" i="647"/>
  <c r="E55" i="647"/>
  <c r="F46" i="647"/>
  <c r="E46" i="647"/>
  <c r="F37" i="647"/>
  <c r="E37" i="647"/>
  <c r="F28" i="647"/>
  <c r="E28" i="647"/>
  <c r="F17" i="647"/>
  <c r="E17" i="647"/>
  <c r="H12" i="614"/>
  <c r="H9" i="614"/>
  <c r="H8" i="614"/>
  <c r="H18" i="638"/>
  <c r="H15" i="638"/>
  <c r="H14" i="638"/>
  <c r="H17" i="638"/>
  <c r="H12" i="638"/>
  <c r="H9" i="638"/>
  <c r="H8" i="638"/>
  <c r="H12" i="643"/>
  <c r="H9" i="643"/>
  <c r="H8" i="643"/>
  <c r="R14" i="601"/>
  <c r="H31" i="649" s="1"/>
  <c r="R13" i="601"/>
  <c r="R12" i="601"/>
  <c r="P12" i="601"/>
  <c r="L19" i="642"/>
  <c r="L21" i="642"/>
  <c r="L23" i="642"/>
  <c r="L19" i="625"/>
  <c r="AE24" i="625"/>
  <c r="F28" i="649"/>
  <c r="F24" i="649"/>
  <c r="F14" i="649"/>
  <c r="F31" i="649"/>
  <c r="F21" i="649"/>
  <c r="F17" i="649"/>
  <c r="F26" i="645"/>
  <c r="F29" i="645"/>
  <c r="F25" i="645"/>
  <c r="F14" i="645"/>
  <c r="F17" i="645"/>
  <c r="F19" i="638"/>
  <c r="M14" i="601"/>
  <c r="B2" i="525"/>
  <c r="F27" i="649"/>
  <c r="F23" i="649"/>
  <c r="F13" i="649"/>
  <c r="F30" i="649"/>
  <c r="F20" i="649"/>
  <c r="F10" i="649"/>
  <c r="F28" i="645"/>
  <c r="F30" i="645"/>
  <c r="F21" i="645"/>
  <c r="F16" i="645"/>
  <c r="F18" i="645"/>
  <c r="F15" i="638"/>
  <c r="M13" i="601"/>
  <c r="L21" i="625"/>
  <c r="AE24" i="642"/>
  <c r="L18" i="625"/>
  <c r="L22" i="625"/>
  <c r="L24" i="625"/>
  <c r="L18" i="642"/>
  <c r="L20" i="642"/>
  <c r="L22" i="642"/>
  <c r="L24" i="642"/>
  <c r="L20" i="625"/>
  <c r="F26" i="649"/>
  <c r="F16" i="649"/>
  <c r="F12" i="649"/>
  <c r="F29" i="649"/>
  <c r="F19" i="649"/>
  <c r="F9" i="649"/>
  <c r="F31" i="645"/>
  <c r="F20" i="645"/>
  <c r="F23" i="645"/>
  <c r="F19" i="645"/>
  <c r="F14" i="638"/>
  <c r="F17" i="638"/>
  <c r="M12" i="601"/>
  <c r="L23" i="625"/>
  <c r="F25" i="649"/>
  <c r="F15" i="649"/>
  <c r="F11" i="649"/>
  <c r="F22" i="649"/>
  <c r="F18" i="649"/>
  <c r="F8" i="649"/>
  <c r="F27" i="645"/>
  <c r="F22" i="645"/>
  <c r="F24" i="645"/>
  <c r="F15" i="645"/>
  <c r="F16" i="638"/>
  <c r="F18" i="638"/>
  <c r="B3" i="525"/>
  <c r="H13" i="643" l="1"/>
  <c r="H13" i="638"/>
  <c r="H13" i="614"/>
  <c r="H19" i="645"/>
  <c r="H31" i="645"/>
  <c r="H13" i="649"/>
  <c r="H25" i="649"/>
  <c r="H19" i="638"/>
  <c r="H13" i="645"/>
  <c r="H25" i="645"/>
  <c r="H19" i="649"/>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0" i="624"/>
  <c r="L23" i="624"/>
  <c r="L24" i="624"/>
  <c r="L22" i="624"/>
  <c r="L19" i="624"/>
  <c r="X24" i="624"/>
  <c r="L18" i="624"/>
  <c r="L21" i="624"/>
  <c r="F8" i="647" l="1"/>
  <c r="E8" i="647"/>
  <c r="F7" i="647"/>
  <c r="E7" i="647"/>
  <c r="H11" i="645"/>
  <c r="H7" i="645"/>
  <c r="F9" i="645"/>
  <c r="F13" i="645"/>
  <c r="F12" i="645"/>
  <c r="F8" i="645"/>
  <c r="F11" i="645"/>
  <c r="F10" i="645"/>
  <c r="O9" i="632" l="1"/>
  <c r="M9" i="632"/>
  <c r="O8" i="632"/>
  <c r="M8" i="632"/>
  <c r="N9" i="633"/>
  <c r="M9" i="633"/>
  <c r="N8" i="633"/>
  <c r="M8" i="633"/>
  <c r="O9" i="628"/>
  <c r="M9" i="628"/>
  <c r="O8" i="628"/>
  <c r="M8" i="628"/>
  <c r="O9" i="630"/>
  <c r="M9" i="630"/>
  <c r="O8" i="630"/>
  <c r="M8" i="630"/>
  <c r="O9" i="627"/>
  <c r="M9" i="627"/>
  <c r="O8" i="627"/>
  <c r="M8" i="627"/>
  <c r="O9" i="631"/>
  <c r="M9" i="631"/>
  <c r="O8" i="631"/>
  <c r="M8" i="631"/>
  <c r="O11" i="640"/>
  <c r="M11" i="640"/>
  <c r="O10" i="640"/>
  <c r="M10" i="640"/>
  <c r="O11" i="626"/>
  <c r="M11" i="626"/>
  <c r="O10" i="626"/>
  <c r="M10" i="626"/>
  <c r="E2" i="437"/>
  <c r="E3" i="437"/>
  <c r="O17" i="627" l="1"/>
  <c r="P17" i="627" s="1"/>
  <c r="Q17" i="627" s="1"/>
  <c r="R17" i="627" s="1"/>
  <c r="S17" i="627" s="1"/>
  <c r="U17" i="627" s="1"/>
  <c r="V17" i="627" s="1"/>
  <c r="W17" i="627" s="1"/>
  <c r="Z24" i="627"/>
  <c r="Q25" i="627"/>
  <c r="L19" i="627"/>
  <c r="L20" i="627"/>
  <c r="Y23" i="627"/>
  <c r="L23" i="627"/>
  <c r="L24" i="627"/>
  <c r="L18" i="627"/>
  <c r="L21" i="627"/>
  <c r="X24" i="627"/>
  <c r="O18" i="632" l="1"/>
  <c r="P18" i="632" s="1"/>
  <c r="Q18" i="632" s="1"/>
  <c r="R18" i="632" s="1"/>
  <c r="S18" i="632" s="1"/>
  <c r="T18" i="632" s="1"/>
  <c r="V18" i="632" s="1"/>
  <c r="R24" i="632"/>
  <c r="L22" i="632"/>
  <c r="L20" i="632"/>
  <c r="L23" i="632"/>
  <c r="L19" i="632"/>
  <c r="Y23" i="632"/>
  <c r="L21" i="632"/>
  <c r="X18" i="632" l="1"/>
  <c r="M12" i="550"/>
  <c r="AG251" i="471" l="1"/>
  <c r="AG250" i="471"/>
  <c r="AG249" i="471"/>
  <c r="AG248" i="471"/>
  <c r="AG247" i="471"/>
  <c r="AG246" i="471"/>
  <c r="AG245" i="471"/>
  <c r="Q245" i="471"/>
  <c r="AG244" i="471"/>
  <c r="AG243" i="471"/>
  <c r="AG242" i="471"/>
  <c r="AG241" i="471"/>
  <c r="AG240" i="471"/>
  <c r="AG239" i="471"/>
  <c r="AG238" i="471"/>
  <c r="H11" i="643"/>
  <c r="H7" i="643"/>
  <c r="F12" i="643"/>
  <c r="F13" i="643"/>
  <c r="F9" i="643"/>
  <c r="L242" i="471"/>
  <c r="L240" i="471"/>
  <c r="F11" i="643"/>
  <c r="L241" i="471"/>
  <c r="L238" i="471"/>
  <c r="L244" i="471"/>
  <c r="L243" i="471"/>
  <c r="AE244" i="471"/>
  <c r="F10" i="643"/>
  <c r="F8" i="643"/>
  <c r="L239"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1" i="471"/>
  <c r="L21" i="640"/>
  <c r="L224" i="471"/>
  <c r="F9" i="641"/>
  <c r="F13" i="641"/>
  <c r="L26" i="640"/>
  <c r="L20" i="640"/>
  <c r="F10" i="641"/>
  <c r="X226" i="471"/>
  <c r="L25" i="640"/>
  <c r="L23" i="640"/>
  <c r="L226" i="471"/>
  <c r="X26" i="640"/>
  <c r="F12" i="641"/>
  <c r="L220" i="471"/>
  <c r="L223" i="471"/>
  <c r="L222" i="471"/>
  <c r="F11" i="641"/>
  <c r="F8" i="641"/>
  <c r="L22" i="640"/>
  <c r="L225" i="471"/>
  <c r="L24" i="640"/>
  <c r="V19" i="640" l="1"/>
  <c r="W19" i="640" s="1"/>
  <c r="AA198" i="471" l="1"/>
  <c r="AI197" i="471"/>
  <c r="R184" i="471"/>
  <c r="V120" i="471"/>
  <c r="AF111" i="471"/>
  <c r="V110" i="471"/>
  <c r="AE109" i="471"/>
  <c r="V109" i="471"/>
  <c r="Q150" i="471"/>
  <c r="Z149" i="471"/>
  <c r="Q132" i="471"/>
  <c r="AG131" i="471"/>
  <c r="Q92" i="471"/>
  <c r="Z91" i="471"/>
  <c r="Q168" i="471"/>
  <c r="Z167" i="471"/>
  <c r="AA166" i="471"/>
  <c r="Z80" i="471"/>
  <c r="Z79" i="471"/>
  <c r="Z78" i="471"/>
  <c r="Z77" i="471"/>
  <c r="Z76" i="471"/>
  <c r="Z75" i="471"/>
  <c r="Z74" i="471"/>
  <c r="Q74" i="471"/>
  <c r="Z73" i="471"/>
  <c r="Z72" i="471"/>
  <c r="Z71" i="471"/>
  <c r="Z70" i="471"/>
  <c r="Z69" i="471"/>
  <c r="Z68" i="471"/>
  <c r="Z67" i="471"/>
  <c r="AG62" i="471"/>
  <c r="AG61" i="471"/>
  <c r="AG60" i="471"/>
  <c r="AG59" i="471"/>
  <c r="AG58" i="471"/>
  <c r="AG57" i="471"/>
  <c r="AG56" i="471"/>
  <c r="Q56" i="471"/>
  <c r="AG55" i="471"/>
  <c r="AG54" i="471"/>
  <c r="AG53" i="471"/>
  <c r="AG52" i="471"/>
  <c r="AG51" i="471"/>
  <c r="AG50" i="471"/>
  <c r="AG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79" i="471"/>
  <c r="L196" i="471"/>
  <c r="F11" i="634"/>
  <c r="L146" i="471"/>
  <c r="L31" i="471"/>
  <c r="Y166" i="471"/>
  <c r="X91" i="471"/>
  <c r="F12" i="637"/>
  <c r="L72" i="471"/>
  <c r="AC120" i="471"/>
  <c r="L194" i="471"/>
  <c r="L182" i="471"/>
  <c r="L90" i="471"/>
  <c r="AH197" i="471"/>
  <c r="L166" i="471"/>
  <c r="L50" i="471"/>
  <c r="F9" i="634"/>
  <c r="F12" i="638"/>
  <c r="L127" i="471"/>
  <c r="L69" i="471"/>
  <c r="F10" i="638"/>
  <c r="L88" i="471"/>
  <c r="AD108" i="471"/>
  <c r="L51" i="471"/>
  <c r="L161" i="471"/>
  <c r="L37" i="471"/>
  <c r="L180" i="471"/>
  <c r="F11" i="635"/>
  <c r="L108" i="471"/>
  <c r="L183" i="471"/>
  <c r="F9" i="635"/>
  <c r="L110" i="471"/>
  <c r="F10" i="637"/>
  <c r="Y90" i="471"/>
  <c r="L87" i="471"/>
  <c r="L125" i="471"/>
  <c r="L144" i="471"/>
  <c r="L109" i="471"/>
  <c r="F8" i="634"/>
  <c r="L67" i="471"/>
  <c r="L53" i="471"/>
  <c r="L128" i="471"/>
  <c r="L164" i="471"/>
  <c r="F8" i="639"/>
  <c r="L73" i="471"/>
  <c r="L91" i="471"/>
  <c r="L35" i="471"/>
  <c r="L34" i="471"/>
  <c r="F8" i="637"/>
  <c r="X73" i="471"/>
  <c r="L70" i="471"/>
  <c r="F13" i="635"/>
  <c r="X149" i="471"/>
  <c r="L68" i="471"/>
  <c r="L86" i="471"/>
  <c r="F10" i="639"/>
  <c r="L32" i="471"/>
  <c r="F10" i="636"/>
  <c r="L55" i="471"/>
  <c r="L195" i="471"/>
  <c r="L33" i="471"/>
  <c r="L167" i="471"/>
  <c r="L85" i="471"/>
  <c r="L149" i="471"/>
  <c r="F9" i="639"/>
  <c r="L181" i="471"/>
  <c r="AE55" i="471"/>
  <c r="L71" i="471"/>
  <c r="L165" i="471"/>
  <c r="F12" i="635"/>
  <c r="AE131" i="471"/>
  <c r="X167" i="471"/>
  <c r="AC109" i="471"/>
  <c r="L131" i="471"/>
  <c r="F11" i="637"/>
  <c r="F8" i="636"/>
  <c r="L120" i="471"/>
  <c r="F8" i="638"/>
  <c r="F9" i="636"/>
  <c r="F8" i="635"/>
  <c r="L126" i="471"/>
  <c r="L197" i="471"/>
  <c r="F12" i="639"/>
  <c r="AF130" i="471"/>
  <c r="F13" i="634"/>
  <c r="L36" i="471"/>
  <c r="L148" i="471"/>
  <c r="F10" i="634"/>
  <c r="L104" i="471"/>
  <c r="L143" i="471"/>
  <c r="AC110" i="471"/>
  <c r="L54" i="471"/>
  <c r="F9" i="637"/>
  <c r="F13" i="636"/>
  <c r="L162" i="471"/>
  <c r="L130" i="471"/>
  <c r="F11" i="638"/>
  <c r="L105" i="471"/>
  <c r="L145" i="471"/>
  <c r="F12" i="636"/>
  <c r="Y183" i="471"/>
  <c r="F10" i="635"/>
  <c r="F13" i="637"/>
  <c r="X37" i="471"/>
  <c r="F9" i="638"/>
  <c r="F11" i="636"/>
  <c r="L52" i="471"/>
  <c r="L193" i="471"/>
  <c r="L106" i="471"/>
  <c r="F13" i="638"/>
  <c r="Y148" i="471"/>
  <c r="F12" i="634"/>
  <c r="L163" i="471"/>
  <c r="L103" i="471"/>
  <c r="F11" i="639"/>
  <c r="L49" i="471"/>
  <c r="F13" i="639"/>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L20" i="626"/>
  <c r="L23" i="626"/>
  <c r="L25" i="626"/>
  <c r="L22" i="626"/>
  <c r="L24" i="626"/>
  <c r="L26" i="626"/>
  <c r="X26" i="626"/>
  <c r="L21" i="626"/>
  <c r="V19" i="626" l="1"/>
  <c r="W19" i="626"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2" i="633"/>
  <c r="L20" i="631"/>
  <c r="AH23" i="633"/>
  <c r="L22" i="631"/>
  <c r="L23" i="630"/>
  <c r="X24" i="630"/>
  <c r="L20" i="633"/>
  <c r="L19" i="630"/>
  <c r="Y23" i="630"/>
  <c r="L21" i="631"/>
  <c r="L23" i="633"/>
  <c r="X24" i="631"/>
  <c r="L18" i="631"/>
  <c r="L21" i="633"/>
  <c r="L24" i="631"/>
  <c r="Y23" i="631"/>
  <c r="L21" i="630"/>
  <c r="L20" i="630"/>
  <c r="L24" i="630"/>
  <c r="L19" i="631"/>
  <c r="L18" i="630"/>
  <c r="L23" i="631"/>
  <c r="L19" i="633"/>
  <c r="AG18" i="633" l="1"/>
  <c r="U17" i="631"/>
  <c r="AF26" i="628"/>
  <c r="V25" i="628"/>
  <c r="AE24" i="628"/>
  <c r="V24" i="628"/>
  <c r="O17" i="628"/>
  <c r="P17" i="628" s="1"/>
  <c r="Q17" i="628" s="1"/>
  <c r="R17" i="628" s="1"/>
  <c r="S17" i="628" s="1"/>
  <c r="T17" i="628" s="1"/>
  <c r="U17" i="628" s="1"/>
  <c r="V17" i="628" s="1"/>
  <c r="W17" i="628" s="1"/>
  <c r="L24" i="628"/>
  <c r="L21" i="628"/>
  <c r="L23" i="628"/>
  <c r="L19" i="628"/>
  <c r="AC25" i="628"/>
  <c r="L25" i="628"/>
  <c r="AD23" i="628"/>
  <c r="AC24" i="628"/>
  <c r="L18" i="628"/>
  <c r="L20" i="628"/>
  <c r="V17" i="631" l="1"/>
  <c r="W17" i="631" s="1"/>
  <c r="X17" i="628"/>
  <c r="Z17" i="628" s="1"/>
  <c r="AB17" i="628" l="1"/>
  <c r="M292" i="471"/>
  <c r="R307" i="471"/>
  <c r="P297" i="471"/>
  <c r="R302" i="471"/>
  <c r="R297" i="471"/>
  <c r="H11" i="618"/>
  <c r="H7" i="618"/>
  <c r="H11" i="617"/>
  <c r="H7" i="617"/>
  <c r="H11" i="616"/>
  <c r="H7" i="616"/>
  <c r="H11" i="614"/>
  <c r="H7" i="614"/>
  <c r="H340" i="471"/>
  <c r="E29" i="205"/>
  <c r="F29" i="205"/>
  <c r="E327" i="471"/>
  <c r="E332" i="471"/>
  <c r="F12" i="614"/>
  <c r="F11" i="618"/>
  <c r="M307" i="471"/>
  <c r="F12" i="617"/>
  <c r="F8" i="617"/>
  <c r="F9" i="617"/>
  <c r="F13" i="617"/>
  <c r="F11" i="616"/>
  <c r="F341" i="471"/>
  <c r="F9" i="618"/>
  <c r="F11" i="614"/>
  <c r="M297" i="471"/>
  <c r="F8" i="614"/>
  <c r="F13" i="618"/>
  <c r="F340" i="471"/>
  <c r="F10" i="614"/>
  <c r="F12" i="616"/>
  <c r="F10" i="616"/>
  <c r="F13" i="614"/>
  <c r="F338" i="471"/>
  <c r="F339" i="471"/>
  <c r="F10" i="618"/>
  <c r="F8" i="616"/>
  <c r="F9" i="616"/>
  <c r="F13" i="616"/>
  <c r="F8" i="618"/>
  <c r="F12" i="618"/>
  <c r="F9" i="614"/>
  <c r="F337" i="471"/>
  <c r="F11" i="617"/>
  <c r="M302" i="471"/>
  <c r="F342" i="471"/>
  <c r="F10" i="617"/>
</calcChain>
</file>

<file path=xl/sharedStrings.xml><?xml version="1.0" encoding="utf-8"?>
<sst xmlns="http://schemas.openxmlformats.org/spreadsheetml/2006/main" count="6772" uniqueCount="3399">
  <si>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</si>
  <si>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</si>
  <si>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</si>
  <si>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</si>
  <si>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</si>
  <si>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</si>
  <si>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</si>
  <si>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</si>
  <si>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</si>
  <si>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</si>
  <si>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</si>
  <si>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</si>
  <si>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</si>
  <si>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</si>
  <si>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</si>
  <si>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</si>
  <si>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</si>
  <si>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</si>
  <si>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</si>
  <si>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</si>
  <si>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</si>
  <si>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</si>
  <si>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</si>
  <si>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</si>
  <si>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</si>
  <si>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</si>
  <si>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</si>
  <si>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</si>
  <si>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</si>
  <si>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</si>
  <si>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</si>
  <si>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</si>
  <si>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</si>
  <si>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</si>
  <si>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</si>
  <si>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</si>
  <si>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</si>
  <si>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</si>
  <si>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</si>
  <si>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</si>
  <si>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</si>
  <si>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</si>
  <si>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</si>
  <si>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</si>
  <si>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</si>
  <si>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</si>
  <si>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</si>
  <si>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</si>
  <si>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</si>
  <si>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</si>
  <si>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</si>
  <si>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</si>
  <si>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</si>
  <si>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</si>
  <si>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</si>
  <si>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</si>
  <si>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</si>
  <si>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</si>
  <si>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</si>
  <si>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</si>
  <si>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</si>
  <si>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</si>
  <si>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</si>
  <si>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</si>
  <si>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</si>
  <si>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</si>
  <si>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</si>
  <si>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</si>
  <si>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</si>
  <si>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</si>
  <si>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</si>
  <si>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</si>
  <si>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</si>
  <si>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</si>
  <si>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</si>
  <si>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</si>
  <si>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</si>
  <si>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</si>
  <si>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</si>
  <si>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</si>
  <si>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</si>
  <si>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</si>
  <si>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</si>
  <si>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</si>
  <si>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</si>
  <si>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</si>
  <si>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</si>
  <si>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</si>
  <si>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</si>
  <si>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</si>
  <si>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</si>
  <si>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</si>
  <si>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</si>
  <si>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</si>
  <si>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</si>
  <si>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</si>
  <si>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</si>
  <si>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</si>
  <si>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</si>
  <si>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</si>
  <si>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</si>
  <si>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</si>
  <si>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</si>
  <si>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</si>
  <si>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</si>
  <si>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</si>
  <si>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</si>
  <si>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</si>
  <si>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</si>
  <si>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</si>
  <si>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</si>
  <si>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</si>
  <si>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</si>
  <si>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</si>
  <si>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</si>
  <si>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</si>
  <si>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</si>
  <si>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</si>
  <si>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</si>
  <si>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</si>
  <si>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</si>
  <si>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</si>
  <si>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</si>
  <si>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</si>
  <si>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</si>
  <si>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</si>
  <si>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</si>
  <si>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</si>
  <si>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</si>
  <si>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</si>
  <si>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</si>
  <si>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</si>
  <si>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</si>
  <si>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</si>
  <si>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</si>
  <si>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</si>
  <si>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</si>
  <si>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</si>
  <si>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</si>
  <si>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</si>
  <si>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</si>
  <si>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</si>
  <si>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</si>
  <si>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</si>
  <si>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</si>
  <si>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</si>
  <si>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</si>
  <si>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</si>
  <si>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</si>
  <si>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</si>
  <si>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</si>
  <si>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</si>
  <si>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</si>
  <si>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</si>
  <si>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</si>
  <si>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</si>
  <si>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</si>
  <si>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</si>
  <si>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</si>
  <si>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</si>
  <si>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</si>
  <si>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</si>
  <si>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</si>
  <si>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</si>
  <si>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</si>
  <si>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</si>
  <si>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</si>
  <si>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</si>
  <si>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</si>
  <si>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</si>
  <si>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</si>
  <si>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</si>
  <si>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</si>
  <si>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</si>
  <si>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</si>
  <si>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</si>
  <si>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</si>
  <si>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</si>
  <si>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</si>
  <si>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</si>
  <si>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</si>
  <si>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</si>
  <si>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</si>
  <si>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</si>
  <si>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</si>
  <si>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</si>
  <si>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</si>
  <si>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</si>
  <si>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</si>
  <si>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</si>
  <si>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</si>
  <si>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</si>
  <si>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</si>
  <si>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</si>
  <si>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</si>
  <si>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</si>
  <si>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</si>
  <si>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</si>
  <si>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</si>
  <si>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</si>
  <si>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</si>
  <si>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</si>
  <si>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</si>
  <si>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</si>
  <si>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</si>
  <si>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</si>
  <si>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</si>
  <si>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</si>
  <si>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</si>
  <si>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</si>
  <si>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</si>
  <si>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</si>
  <si>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</si>
  <si>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</si>
  <si>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</si>
  <si>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</si>
  <si>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</si>
  <si>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</si>
  <si>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</si>
  <si>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</si>
  <si>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</si>
  <si>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</si>
  <si>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</si>
  <si>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</si>
  <si>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</si>
  <si>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</si>
  <si>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</si>
  <si>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</si>
  <si>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</si>
  <si>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</si>
  <si>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</si>
  <si>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</si>
  <si>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</si>
  <si>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</si>
  <si>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</si>
  <si>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</si>
  <si>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</si>
  <si>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</si>
  <si>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</si>
  <si>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</si>
  <si>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</si>
  <si>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</si>
  <si>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</si>
  <si>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</si>
  <si>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</si>
  <si>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</si>
  <si>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</si>
  <si>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</si>
  <si>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</si>
  <si>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</si>
  <si>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</si>
  <si>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</si>
  <si>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</si>
  <si>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</si>
  <si>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</si>
  <si>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</si>
  <si>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</si>
  <si>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</si>
  <si>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</si>
  <si>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</si>
  <si>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</si>
  <si>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</si>
  <si>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</si>
  <si>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</si>
  <si>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</si>
  <si>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</si>
  <si>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</si>
  <si>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</si>
  <si>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</si>
  <si>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</si>
  <si>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</si>
  <si>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</si>
  <si>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</si>
  <si>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</si>
  <si>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</si>
  <si>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</si>
  <si>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</si>
  <si>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</si>
  <si>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</si>
  <si>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</si>
  <si>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</si>
  <si>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</si>
  <si>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</si>
  <si>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</si>
  <si>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</si>
  <si>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</si>
  <si>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</si>
  <si>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</si>
  <si>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</si>
  <si>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</si>
  <si>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</si>
  <si>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</si>
  <si>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</si>
  <si>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</si>
  <si>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</si>
  <si>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</si>
  <si>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</si>
  <si>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</si>
  <si>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</si>
  <si>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</si>
  <si>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</si>
  <si>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</si>
  <si>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</si>
  <si>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</si>
  <si>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</si>
  <si>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</si>
  <si>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</si>
  <si>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</si>
  <si>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</si>
  <si>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</si>
  <si>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</si>
  <si>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</si>
  <si>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</si>
  <si>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</si>
  <si>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</si>
  <si>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</si>
  <si>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</si>
  <si>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</si>
  <si>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</si>
  <si>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</si>
  <si>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</si>
  <si>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</si>
  <si>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</si>
  <si>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</si>
  <si>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</si>
  <si>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</si>
  <si>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</si>
  <si>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</si>
  <si>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</si>
  <si>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</si>
  <si>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</si>
  <si>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</si>
  <si>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</si>
  <si>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</si>
  <si>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</si>
  <si>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</si>
  <si>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</si>
  <si>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</si>
  <si>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</si>
  <si>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</si>
  <si>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</si>
  <si>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</si>
  <si>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</si>
  <si>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</si>
  <si>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</si>
  <si>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</si>
  <si>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</si>
  <si>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</si>
  <si>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</si>
  <si>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</si>
  <si>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</si>
  <si>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</si>
  <si>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</si>
  <si>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</si>
  <si>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</si>
  <si>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</si>
  <si>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</si>
  <si>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</si>
  <si>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</si>
  <si>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</si>
  <si>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</si>
  <si>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</si>
  <si>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</si>
  <si>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</si>
  <si>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</si>
  <si>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</si>
  <si>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</si>
  <si>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</si>
  <si>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</si>
  <si>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</si>
  <si>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</si>
  <si>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</si>
  <si>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</si>
  <si>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</si>
  <si>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</si>
  <si>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</si>
  <si>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</si>
  <si>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</si>
  <si>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</si>
  <si>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</si>
  <si>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</si>
  <si>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</si>
  <si>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</si>
  <si>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</si>
  <si>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</si>
  <si>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</si>
  <si>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</si>
  <si>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</si>
  <si>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</si>
  <si>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</si>
  <si>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</si>
  <si>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</si>
  <si>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</si>
  <si>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</si>
  <si>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</si>
  <si>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</si>
  <si>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</si>
  <si>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</si>
  <si>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</si>
  <si>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</si>
  <si>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</si>
  <si>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</si>
  <si>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</si>
  <si>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</si>
  <si>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</si>
  <si>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</si>
  <si>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</si>
  <si>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</si>
  <si>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</si>
  <si>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</si>
  <si>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</si>
  <si>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</si>
  <si>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</si>
  <si>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</si>
  <si>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</si>
  <si>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</si>
  <si>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</si>
  <si>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</si>
  <si>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</si>
  <si>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</si>
  <si>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</si>
  <si>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</si>
  <si>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</si>
  <si>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</si>
  <si>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</si>
  <si>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</si>
  <si>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</si>
  <si>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</si>
  <si>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</si>
  <si>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</si>
  <si>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</si>
  <si>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</si>
  <si>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</si>
  <si>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</si>
  <si>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</si>
  <si>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</si>
  <si>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</si>
  <si>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</si>
  <si>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</si>
  <si>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</si>
  <si>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</si>
  <si>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</si>
  <si>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</si>
  <si>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</si>
  <si>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</si>
  <si>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</si>
  <si>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</si>
  <si>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</si>
  <si>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</si>
  <si>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</si>
  <si>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</si>
  <si>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</si>
  <si>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</si>
  <si>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</si>
  <si>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</si>
  <si>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</si>
  <si>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</si>
  <si>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</si>
  <si>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</si>
  <si>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</si>
  <si>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</si>
  <si>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</si>
  <si>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</si>
  <si>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</si>
  <si>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</si>
  <si>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</si>
  <si>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</si>
  <si>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</si>
  <si>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</si>
  <si>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</si>
  <si>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</si>
  <si>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</si>
  <si>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</si>
  <si>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</si>
  <si>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</si>
  <si>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</si>
  <si>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</si>
  <si>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</si>
  <si>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</si>
  <si>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</si>
  <si>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</si>
  <si>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</si>
  <si>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</si>
  <si>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</si>
  <si>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</si>
  <si>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</si>
  <si>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</si>
  <si>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</si>
  <si>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</si>
  <si>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</si>
  <si>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</si>
  <si>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</si>
  <si>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</si>
  <si>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</si>
  <si>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</si>
  <si>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</si>
  <si>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</si>
  <si>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</si>
  <si>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</si>
  <si>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</si>
  <si>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</si>
  <si>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</si>
  <si>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</si>
  <si>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</si>
  <si>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</si>
  <si>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</si>
  <si>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</si>
  <si>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</si>
  <si>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</si>
  <si>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</si>
  <si>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</si>
  <si>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</si>
  <si>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</si>
  <si>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</si>
  <si>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</si>
  <si>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</si>
  <si>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</si>
  <si>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</si>
  <si>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</si>
  <si>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</si>
  <si>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</si>
  <si>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</si>
  <si>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</si>
  <si>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</si>
  <si>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</si>
  <si>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</si>
  <si>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</si>
  <si>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</si>
  <si>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</si>
  <si>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</si>
  <si>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</si>
  <si>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</si>
  <si>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</si>
  <si>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</si>
  <si>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</si>
  <si>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</si>
  <si>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</si>
  <si>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</si>
  <si>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</si>
  <si>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</si>
  <si>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</si>
  <si>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</si>
  <si>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</si>
  <si>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</si>
  <si>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</si>
  <si>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</si>
  <si>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</si>
  <si>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</si>
  <si>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</si>
  <si>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</si>
  <si>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</si>
  <si>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</si>
  <si>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</si>
  <si>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</si>
  <si>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</si>
  <si>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</si>
  <si>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</si>
  <si>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</si>
  <si>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</si>
  <si>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</si>
  <si>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</si>
  <si>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</si>
  <si>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</si>
  <si>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</si>
  <si>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</si>
  <si>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</si>
  <si>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</si>
  <si>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</si>
  <si>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</si>
  <si>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</si>
  <si>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</si>
  <si>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</si>
  <si>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</si>
  <si>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</si>
  <si>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</si>
  <si>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</si>
  <si>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</si>
  <si>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</si>
  <si>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</si>
  <si>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</si>
  <si>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</si>
  <si>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</si>
  <si>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</si>
  <si>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</si>
  <si>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</si>
  <si>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</si>
  <si>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</si>
  <si>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</si>
  <si>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</si>
  <si>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</si>
  <si>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</si>
  <si>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</si>
  <si>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</si>
  <si>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</si>
  <si>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</si>
  <si>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</si>
  <si>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</si>
  <si>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</si>
  <si>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</si>
  <si>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</si>
  <si>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</si>
  <si>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</si>
  <si>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</si>
  <si>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</si>
  <si>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</si>
  <si>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</si>
  <si>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</si>
  <si>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</si>
  <si>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</si>
  <si>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</si>
  <si>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</si>
  <si>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</si>
  <si>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</si>
  <si>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</si>
  <si>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</si>
  <si>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</si>
  <si>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</si>
  <si>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</si>
  <si>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</si>
  <si>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</si>
  <si>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</si>
  <si>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</si>
  <si>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</si>
  <si>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</si>
  <si>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</si>
  <si>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</si>
  <si>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</si>
  <si>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</si>
  <si>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</si>
  <si>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</si>
  <si>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</si>
  <si>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</si>
  <si>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</si>
  <si>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</si>
  <si>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</si>
  <si>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</si>
  <si>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</si>
  <si>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</si>
  <si>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</si>
  <si>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</si>
  <si>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</si>
  <si>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</si>
  <si>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</si>
  <si>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</si>
  <si>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</si>
  <si>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</si>
  <si>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</si>
  <si>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</si>
  <si>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</si>
  <si>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</si>
  <si>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</si>
  <si>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</si>
  <si>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</si>
  <si>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</si>
  <si>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</si>
  <si>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</si>
  <si>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</si>
  <si>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</si>
  <si>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</si>
  <si>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</si>
  <si>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</si>
  <si>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</si>
  <si>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</si>
  <si>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</si>
  <si>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</si>
  <si>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</si>
  <si>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</si>
  <si>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</si>
  <si>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</si>
  <si>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</si>
  <si>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</si>
  <si>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</si>
  <si>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</si>
  <si>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</si>
  <si>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</si>
  <si>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</si>
  <si>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</si>
  <si>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</si>
  <si>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</si>
  <si>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</si>
  <si>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</si>
  <si>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</si>
  <si>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</si>
  <si>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</si>
  <si>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</si>
  <si>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</si>
  <si>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</si>
  <si>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</si>
  <si>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</si>
  <si>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</si>
  <si>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</si>
  <si>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</si>
  <si>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</si>
  <si>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</si>
  <si>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</si>
  <si>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</si>
  <si>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</si>
  <si>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</si>
  <si>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</si>
  <si>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</si>
  <si>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</si>
  <si>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</si>
  <si>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</si>
  <si>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</si>
  <si>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</si>
  <si>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</si>
  <si>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</si>
  <si>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</si>
  <si>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</si>
  <si>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</si>
  <si>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</si>
  <si>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</si>
  <si>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</si>
  <si>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</si>
  <si>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</si>
  <si>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</si>
  <si>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</si>
  <si>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</si>
  <si>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</si>
  <si>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</si>
  <si>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</si>
  <si>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</si>
  <si>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</si>
  <si>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</si>
  <si>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</si>
  <si>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</si>
  <si>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</si>
  <si>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</si>
  <si>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</si>
  <si>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</si>
  <si>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</si>
  <si>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</si>
  <si>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</si>
  <si>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</si>
  <si>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</si>
  <si>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</si>
  <si>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</si>
  <si>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</si>
  <si>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</si>
  <si>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</si>
  <si>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</si>
  <si>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</si>
  <si>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</si>
  <si>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</si>
  <si>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</si>
  <si>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</si>
  <si>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</si>
  <si>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</si>
  <si>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</si>
  <si>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</si>
  <si>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</si>
  <si>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</si>
  <si>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</si>
  <si>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</si>
  <si>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</si>
  <si>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</si>
  <si>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</si>
  <si>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</si>
  <si>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</si>
  <si>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</si>
  <si>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</si>
  <si>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</si>
  <si>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28.04.2021</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</si>
  <si>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</si>
  <si>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</si>
  <si>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</si>
  <si>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</si>
  <si>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</si>
  <si>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</si>
  <si>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</si>
  <si>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</si>
  <si>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</si>
  <si>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</si>
  <si>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</si>
  <si>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</si>
  <si>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</si>
  <si>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</si>
  <si>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</si>
  <si>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</si>
  <si>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</si>
  <si>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</si>
  <si>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</si>
  <si>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</si>
  <si>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</si>
  <si>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</si>
  <si>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</si>
  <si>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</si>
  <si>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</si>
  <si>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</si>
  <si>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</si>
  <si>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</si>
  <si>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</si>
  <si>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</si>
  <si>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</si>
  <si>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</si>
  <si>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</si>
  <si>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</si>
  <si>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</si>
  <si>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</si>
  <si>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</si>
  <si>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</si>
  <si>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</si>
  <si>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</si>
  <si>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</si>
  <si>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</si>
  <si>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</si>
  <si>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</si>
  <si>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</si>
  <si>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</si>
  <si>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</si>
  <si>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</si>
  <si>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</si>
  <si>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</si>
  <si>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</si>
  <si>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</si>
  <si>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</si>
  <si>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</si>
  <si>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</si>
  <si>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</si>
  <si>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</si>
  <si>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</si>
  <si>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</si>
  <si>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</si>
  <si>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</si>
  <si>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</si>
  <si>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</si>
  <si>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</si>
  <si>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</si>
  <si>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</si>
  <si>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</si>
  <si>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</si>
  <si>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</si>
  <si>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</si>
  <si>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</si>
  <si>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</si>
  <si>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</si>
  <si>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</si>
  <si>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</si>
  <si>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</si>
  <si>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</si>
  <si>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</si>
  <si>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</si>
  <si>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</si>
  <si>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</si>
  <si>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</si>
  <si>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</si>
  <si>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</si>
  <si>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</si>
  <si>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</si>
  <si>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</si>
  <si>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</si>
  <si>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</si>
  <si>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</si>
  <si>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</si>
  <si>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</si>
  <si>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</si>
  <si>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</si>
  <si>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</si>
  <si>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</si>
  <si>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</si>
  <si>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</si>
  <si>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</si>
  <si>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</si>
  <si>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</si>
  <si>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</si>
  <si>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</si>
  <si>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</si>
  <si>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</si>
  <si>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</si>
  <si>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</si>
  <si>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</si>
  <si>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</si>
  <si>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</si>
  <si>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</si>
  <si>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</si>
  <si>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</si>
  <si>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</si>
  <si>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</si>
  <si>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</si>
  <si>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</si>
  <si>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</si>
  <si>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</si>
  <si>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</si>
  <si>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</si>
  <si>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</si>
  <si>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</si>
  <si>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</si>
  <si>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</si>
  <si>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</si>
  <si>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</si>
  <si>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</si>
  <si>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</si>
  <si>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</si>
  <si>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</si>
  <si>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</si>
  <si>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</si>
  <si>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</si>
  <si>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</si>
  <si>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</si>
  <si>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</si>
  <si>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</si>
  <si>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</si>
  <si>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</si>
  <si>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</si>
  <si>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</si>
  <si>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</si>
  <si>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</si>
  <si>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</si>
  <si>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</si>
  <si>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</si>
  <si>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</si>
  <si>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</si>
  <si>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</si>
  <si>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</si>
  <si>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</si>
  <si>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</si>
  <si>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</si>
  <si>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</si>
  <si>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</si>
  <si>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</si>
  <si>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</si>
  <si>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</si>
  <si>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</si>
  <si>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</si>
  <si>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</si>
  <si>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</si>
  <si>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</si>
  <si>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</si>
  <si>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</si>
  <si>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</si>
  <si>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</si>
  <si>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</si>
  <si>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</si>
  <si>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</si>
  <si>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</si>
  <si>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</si>
  <si>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</si>
  <si>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</si>
  <si>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</si>
  <si>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</si>
  <si>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</si>
  <si>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</si>
  <si>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</si>
  <si>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</si>
  <si>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</si>
  <si>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</si>
  <si>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</si>
  <si>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</si>
  <si>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</si>
  <si>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</si>
  <si>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</si>
  <si>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</si>
  <si>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</si>
  <si>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</si>
  <si>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</si>
  <si>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</si>
  <si>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</si>
  <si>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</si>
  <si>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</si>
  <si>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</si>
  <si>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</si>
  <si>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</si>
  <si>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</si>
  <si>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</si>
  <si>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</si>
  <si>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</si>
  <si>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</si>
  <si>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</si>
  <si>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</si>
  <si>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</si>
  <si>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</si>
  <si>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</si>
  <si>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</si>
  <si>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</si>
  <si>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</si>
  <si>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</si>
  <si>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</si>
  <si>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</si>
  <si>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</si>
  <si>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</si>
  <si>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</si>
  <si>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</si>
  <si>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</si>
  <si>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</si>
  <si>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</si>
  <si>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</si>
  <si>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</si>
  <si>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</si>
  <si>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</si>
  <si>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</si>
  <si>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</si>
  <si>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</si>
  <si>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</si>
  <si>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</si>
  <si>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</si>
  <si>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</si>
  <si>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</si>
  <si>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</si>
  <si>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</si>
  <si>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</si>
  <si>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</si>
  <si>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</si>
  <si>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</si>
  <si>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</si>
  <si>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</si>
  <si>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</si>
  <si>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</si>
  <si>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</si>
  <si>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</si>
  <si>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</si>
  <si>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</si>
  <si>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</si>
  <si>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</si>
  <si>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</si>
  <si>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</si>
  <si>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</si>
  <si>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</si>
  <si>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</si>
  <si>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</si>
  <si>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</si>
  <si>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</si>
  <si>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</si>
  <si>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</si>
  <si>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</si>
  <si>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</si>
  <si>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</si>
  <si>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</si>
  <si>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</si>
  <si>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</si>
  <si>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</si>
  <si>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</si>
  <si>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</si>
  <si>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</si>
  <si>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</si>
  <si>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</si>
  <si>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</si>
  <si>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</si>
  <si>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</si>
  <si>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</si>
  <si>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</si>
  <si>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</si>
  <si>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</si>
  <si>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</si>
  <si>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</si>
  <si>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</si>
  <si>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</si>
  <si>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</si>
  <si>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</si>
  <si>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</si>
  <si>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</si>
  <si>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</si>
  <si>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</si>
  <si>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</si>
  <si>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</si>
  <si>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</si>
  <si>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</si>
  <si>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</si>
  <si>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</si>
  <si>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</si>
  <si>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</si>
  <si>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</si>
  <si>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</si>
  <si>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</si>
  <si>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</si>
  <si>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</si>
  <si>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</si>
  <si>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</si>
  <si>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</si>
  <si>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</si>
  <si>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</si>
  <si>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</si>
  <si>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</si>
  <si>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</si>
  <si>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</si>
  <si>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</si>
  <si>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</si>
  <si>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</si>
  <si>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</si>
  <si>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</si>
  <si>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</si>
  <si>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</si>
  <si>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</si>
  <si>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</si>
  <si>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</si>
  <si>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</si>
  <si>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</si>
  <si>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</si>
  <si>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</si>
  <si>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</si>
  <si>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</si>
  <si>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</si>
  <si>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</si>
  <si>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</si>
  <si>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</si>
  <si>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</si>
  <si>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</si>
  <si>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</si>
  <si>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</si>
  <si>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</si>
  <si>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</si>
  <si>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</si>
  <si>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</si>
  <si>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</si>
  <si>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</si>
  <si>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</si>
  <si>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</si>
  <si>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</si>
  <si>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</si>
  <si>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</si>
  <si>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</si>
  <si>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</si>
  <si>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</si>
  <si>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</si>
  <si>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</si>
  <si>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</si>
  <si>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</si>
  <si>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</si>
  <si>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</si>
  <si>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</si>
  <si>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</si>
  <si>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</si>
  <si>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</si>
  <si>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</si>
  <si>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</si>
  <si>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</si>
  <si>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</si>
  <si>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</si>
  <si>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</si>
  <si>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</si>
  <si>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</si>
  <si>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</si>
  <si>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</si>
  <si>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</si>
  <si>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</si>
  <si>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</si>
  <si>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</si>
  <si>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</si>
  <si>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</si>
  <si>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</si>
  <si>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</si>
  <si>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</si>
  <si>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</si>
  <si>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</si>
  <si>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</si>
  <si>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</si>
  <si>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</si>
  <si>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</si>
  <si>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</si>
  <si>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</si>
  <si>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</si>
  <si>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</si>
  <si>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</si>
  <si>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</si>
  <si>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</si>
  <si>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</si>
  <si>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</si>
  <si>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</si>
  <si>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</si>
  <si>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</si>
  <si>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</si>
  <si>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</si>
  <si>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</si>
  <si>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</si>
  <si>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</si>
  <si>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</si>
  <si>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</si>
  <si>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</si>
  <si>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</si>
  <si>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</si>
  <si>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</si>
  <si>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</si>
  <si>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</si>
  <si>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</si>
  <si>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</si>
  <si>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</si>
  <si>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</si>
  <si>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</si>
  <si>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</si>
  <si>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</si>
  <si>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</si>
  <si>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</si>
  <si>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</si>
  <si>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</si>
  <si>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</si>
  <si>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</si>
  <si>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</si>
  <si>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</si>
  <si>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</si>
  <si>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</si>
  <si>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</si>
  <si>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</si>
  <si>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</si>
  <si>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</si>
  <si>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</si>
  <si>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</si>
  <si>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</si>
  <si>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</si>
  <si>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</si>
  <si>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</si>
  <si>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</si>
  <si>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</si>
  <si>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</si>
  <si>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</si>
  <si>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</si>
  <si>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</si>
  <si>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</si>
  <si>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</si>
  <si>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</si>
  <si>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</si>
  <si>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</si>
  <si>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</si>
  <si>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</si>
  <si>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</si>
  <si>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</si>
  <si>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</si>
  <si>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</si>
  <si>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</si>
  <si>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</si>
  <si>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</si>
  <si>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</si>
  <si>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</si>
  <si>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</si>
  <si>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</si>
  <si>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</si>
  <si>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</si>
  <si>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</si>
  <si>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</si>
  <si>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</si>
  <si>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</si>
  <si>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</si>
  <si>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</si>
  <si>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</si>
  <si>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</si>
  <si>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</si>
  <si>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</si>
  <si>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</si>
  <si>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</si>
  <si>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</si>
  <si>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</si>
  <si>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</si>
  <si>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</si>
  <si>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</si>
  <si>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</si>
  <si>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</si>
  <si>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</si>
  <si>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</si>
  <si>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</si>
  <si>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</si>
  <si>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</si>
  <si>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</si>
  <si>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</si>
  <si>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</si>
  <si>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</si>
  <si>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</si>
  <si>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</si>
  <si>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</si>
  <si>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</si>
  <si>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</si>
  <si>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</si>
  <si>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</si>
  <si>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</si>
  <si>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</si>
  <si>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</si>
  <si>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</si>
  <si>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</si>
  <si>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</si>
  <si>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</si>
  <si>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</si>
  <si>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</si>
  <si>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</si>
  <si>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</si>
  <si>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</si>
  <si>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</si>
  <si>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</si>
  <si>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</si>
  <si>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</si>
  <si>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</si>
  <si>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</si>
  <si>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</si>
  <si>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</si>
  <si>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</si>
  <si>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</si>
  <si>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</si>
  <si>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</si>
  <si>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</si>
  <si>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</si>
  <si>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</si>
  <si>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</si>
  <si>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</si>
  <si>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</si>
  <si>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</si>
  <si>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</si>
  <si>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</si>
  <si>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</si>
  <si>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</si>
  <si>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</si>
  <si>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</si>
  <si>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</si>
  <si>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</si>
  <si>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</si>
  <si>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</si>
  <si>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</si>
  <si>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</si>
  <si>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</si>
  <si>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</si>
  <si>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</si>
  <si>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</si>
  <si>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</si>
  <si>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</si>
  <si>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</si>
  <si>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</si>
  <si>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</si>
  <si>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</si>
  <si>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</si>
  <si>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</si>
  <si>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</si>
  <si>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</si>
  <si>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</si>
  <si>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</si>
  <si>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</si>
  <si>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</si>
  <si>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</si>
  <si>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</si>
  <si>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</si>
  <si>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</si>
  <si>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</si>
  <si>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</si>
  <si>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</si>
  <si>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</si>
  <si>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</si>
  <si>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</si>
  <si>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</si>
  <si>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</si>
  <si>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</si>
  <si>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</si>
  <si>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</si>
  <si>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</si>
  <si>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</si>
  <si>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</si>
  <si>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</si>
  <si>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</si>
  <si>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</si>
  <si>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</si>
  <si>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</si>
  <si>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</si>
  <si>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</si>
  <si>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</si>
  <si>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</si>
  <si>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</si>
  <si>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</si>
  <si>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</si>
  <si>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</si>
  <si>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</si>
  <si>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</si>
  <si>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</si>
  <si>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</si>
  <si>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</si>
  <si>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</si>
  <si>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</si>
  <si>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</si>
  <si>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</si>
  <si>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</si>
  <si>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</si>
  <si>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</si>
  <si>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</si>
  <si>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</si>
  <si>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</si>
  <si>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</si>
  <si>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</si>
  <si>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</si>
  <si>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</si>
  <si>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</si>
  <si>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</si>
  <si>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</si>
  <si>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</si>
  <si>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</si>
  <si>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</si>
  <si>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</si>
  <si>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</si>
  <si>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</si>
  <si>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</si>
  <si>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</si>
  <si>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</si>
  <si>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</si>
  <si>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</si>
  <si>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</si>
  <si>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</si>
  <si>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</si>
  <si>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</si>
  <si>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</si>
  <si>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</si>
  <si>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</si>
  <si>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</si>
  <si>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</si>
  <si>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</si>
  <si>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</si>
  <si>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</si>
  <si>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</si>
  <si>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</si>
  <si>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</si>
  <si>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</si>
  <si>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</si>
  <si>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</si>
  <si>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</si>
  <si>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</si>
  <si>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</si>
  <si>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</si>
  <si>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</si>
  <si>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</si>
  <si>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</si>
  <si>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</si>
  <si>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</si>
  <si>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</si>
  <si>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</si>
  <si>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</si>
  <si>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</si>
  <si>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</si>
  <si>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</si>
  <si>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</si>
  <si>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</si>
  <si>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</si>
  <si>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</si>
  <si>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</si>
  <si>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</si>
  <si>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</si>
  <si>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</si>
  <si>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</si>
  <si>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</si>
  <si>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</si>
  <si>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</si>
  <si>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</si>
  <si>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</si>
  <si>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</si>
  <si>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</si>
  <si>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</si>
  <si>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</si>
  <si>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</si>
  <si>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</si>
  <si>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</si>
  <si>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</si>
  <si>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</si>
  <si>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</si>
  <si>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</si>
  <si>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</si>
  <si>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</si>
  <si>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</si>
  <si>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</si>
  <si>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</si>
  <si>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</si>
  <si>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</si>
  <si>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</si>
  <si>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</si>
  <si>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</si>
  <si>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</si>
  <si>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</si>
  <si>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</si>
  <si>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</si>
  <si>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</si>
  <si>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</si>
  <si>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</si>
  <si>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</si>
  <si>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</si>
  <si>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</si>
  <si>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</si>
  <si>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</si>
  <si>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</si>
  <si>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</si>
  <si>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</si>
  <si>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</si>
  <si>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</si>
  <si>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</si>
  <si>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</si>
  <si>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</si>
  <si>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</si>
  <si>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</si>
  <si>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</si>
  <si>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</si>
  <si>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</si>
  <si>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</si>
  <si>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</si>
  <si>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</si>
  <si>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</si>
  <si>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</si>
  <si>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</si>
  <si>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</si>
  <si>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</si>
  <si>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</si>
  <si>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</si>
  <si>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</si>
  <si>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</si>
  <si>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</si>
  <si>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</si>
  <si>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</si>
  <si>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</si>
  <si>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</si>
  <si>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</si>
  <si>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</si>
  <si>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</si>
  <si>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</si>
  <si>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</si>
  <si>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</si>
  <si>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</si>
  <si>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</si>
  <si>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</si>
  <si>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</si>
  <si>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</si>
  <si>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</si>
  <si>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</si>
  <si>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</si>
  <si>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</si>
  <si>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</si>
  <si>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</si>
  <si>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</si>
  <si>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</si>
  <si>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</si>
  <si>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</si>
  <si>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</si>
  <si>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</si>
  <si>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</si>
  <si>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</si>
  <si>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</si>
  <si>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</si>
  <si>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</si>
  <si>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</si>
  <si>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</si>
  <si>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</si>
  <si>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</si>
  <si>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</si>
  <si>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</si>
  <si>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</si>
  <si>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</si>
  <si>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</si>
  <si>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</si>
  <si>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</si>
  <si>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</si>
  <si>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</si>
  <si>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</si>
  <si>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</si>
  <si>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</si>
  <si>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</si>
  <si>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</si>
  <si>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</si>
  <si>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</si>
  <si>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</si>
  <si>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</si>
  <si>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</si>
  <si>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</si>
  <si>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</si>
  <si>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</si>
  <si>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</si>
  <si>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</si>
  <si>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</si>
  <si>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</si>
  <si>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</si>
  <si>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</si>
  <si>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</si>
  <si>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</si>
  <si>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</si>
  <si>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</si>
  <si>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</si>
  <si>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</si>
  <si>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</si>
  <si>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</si>
  <si>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</si>
  <si>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</si>
  <si>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</si>
  <si>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</si>
  <si>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</si>
  <si>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</si>
  <si>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</si>
  <si>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</si>
  <si>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</si>
  <si>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</si>
  <si>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</si>
  <si>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</si>
  <si>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</si>
  <si>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</si>
  <si>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</si>
  <si>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</si>
  <si>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</si>
  <si>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</si>
  <si>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</si>
  <si>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</si>
  <si>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</si>
  <si>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</si>
  <si>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</si>
  <si>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</si>
  <si>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</si>
  <si>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</si>
  <si>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</si>
  <si>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</si>
  <si>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</si>
  <si>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</si>
  <si>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</si>
  <si>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</si>
  <si>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</si>
  <si>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</si>
  <si>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</si>
  <si>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</si>
  <si>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</si>
  <si>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</si>
  <si>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</si>
  <si>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</si>
  <si>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</si>
  <si>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</si>
  <si>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</si>
  <si>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</si>
  <si>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</si>
  <si>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</si>
  <si>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</si>
  <si>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</si>
  <si>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</si>
  <si>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</si>
  <si>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</si>
  <si>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</si>
  <si>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</si>
  <si>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</si>
  <si>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</si>
  <si>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</si>
  <si>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</si>
  <si>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</si>
  <si>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</si>
  <si>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</si>
  <si>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</si>
  <si>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</si>
  <si>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</si>
  <si>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</si>
  <si>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</si>
  <si>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</si>
  <si>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</si>
  <si>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</si>
  <si>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</si>
  <si>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</si>
  <si>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</si>
  <si>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</si>
  <si>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</si>
  <si>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</si>
  <si>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</si>
  <si>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</si>
  <si>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</si>
  <si>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</si>
  <si>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</si>
  <si>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</si>
  <si>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</si>
  <si>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</si>
  <si>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</si>
  <si>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</si>
  <si>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</si>
  <si>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</si>
  <si>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</si>
  <si>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</si>
  <si>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</si>
  <si>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</si>
  <si>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</si>
  <si>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</si>
  <si>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</si>
  <si>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</si>
  <si>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</si>
  <si>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</si>
  <si>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</si>
  <si>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</si>
  <si>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</si>
  <si>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</si>
  <si>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</si>
  <si>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</si>
  <si>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</si>
  <si>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</si>
  <si>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</si>
  <si>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</si>
  <si>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</si>
  <si>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</si>
  <si>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</si>
  <si>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</si>
  <si>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</si>
  <si>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</si>
  <si>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</si>
  <si>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</si>
  <si>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</si>
  <si>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</si>
  <si>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</si>
  <si>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</si>
  <si>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</si>
  <si>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</si>
  <si>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</si>
  <si>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</si>
  <si>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</si>
  <si>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</si>
  <si>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</si>
  <si>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</si>
  <si>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</si>
  <si>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</si>
  <si>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</si>
  <si>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</si>
  <si>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</si>
  <si>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</si>
  <si>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</si>
  <si>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</si>
  <si>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</si>
  <si>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</si>
  <si>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</si>
  <si>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</si>
  <si>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</si>
  <si>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</si>
  <si>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</si>
  <si>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</si>
  <si>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</si>
  <si>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</si>
  <si>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</si>
  <si>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</si>
  <si>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</si>
  <si>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</si>
  <si>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</si>
  <si>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</si>
  <si>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</si>
  <si>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</si>
  <si>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</si>
  <si>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</si>
  <si>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</si>
  <si>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</si>
  <si>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</si>
  <si>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</si>
  <si>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</si>
  <si>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</si>
  <si>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</si>
  <si>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</si>
  <si>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</si>
  <si>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</si>
  <si>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</si>
  <si>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</si>
  <si>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</si>
  <si>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</si>
  <si>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</si>
  <si>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</si>
  <si>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</si>
  <si>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</si>
  <si>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</si>
  <si>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</si>
  <si>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</si>
  <si>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</si>
  <si>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</si>
  <si>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</si>
  <si>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</si>
  <si>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</si>
  <si>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</si>
  <si>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</si>
  <si>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</si>
  <si>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</si>
  <si>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</si>
  <si>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</si>
  <si>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</si>
  <si>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</si>
  <si>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</si>
  <si>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</si>
  <si>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</si>
  <si>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</si>
  <si>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</si>
  <si>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</si>
  <si>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</si>
  <si>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</si>
  <si>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</si>
  <si>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</si>
  <si>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</si>
  <si>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</si>
  <si>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</si>
  <si>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</si>
  <si>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</si>
  <si>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</si>
  <si>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</si>
  <si>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</si>
  <si>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</si>
  <si>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</si>
  <si>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</si>
  <si>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</si>
  <si>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</si>
  <si>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</si>
  <si>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</si>
  <si>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</si>
  <si>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</si>
  <si>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</si>
  <si>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</si>
  <si>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</si>
  <si>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</si>
  <si>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</si>
  <si>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</si>
  <si>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</si>
  <si>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</si>
  <si>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</si>
  <si>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</si>
  <si>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</si>
  <si>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</si>
  <si>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</si>
  <si>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</si>
  <si>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</si>
  <si>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</si>
  <si>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</si>
  <si>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</si>
  <si>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</si>
  <si>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</si>
  <si>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</si>
  <si>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</si>
  <si>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</si>
  <si>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</si>
  <si>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</si>
  <si>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</si>
  <si>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</si>
  <si>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</si>
  <si>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</si>
  <si>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</si>
  <si>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</si>
  <si>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</si>
  <si>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</si>
  <si>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</si>
  <si>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</si>
  <si>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</si>
  <si>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</si>
  <si>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</si>
  <si>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</si>
  <si>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</si>
  <si>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</si>
  <si>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</si>
  <si>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</si>
  <si>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</si>
  <si>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</si>
  <si>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</si>
  <si>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</si>
  <si>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</si>
  <si>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</si>
  <si>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</si>
  <si>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</si>
  <si>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</si>
  <si>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</si>
  <si>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</si>
  <si>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</si>
  <si>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</si>
  <si>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</si>
  <si>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</si>
  <si>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</si>
  <si>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</si>
  <si>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</si>
  <si>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</si>
  <si>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</si>
  <si>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</si>
  <si>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</si>
  <si>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</si>
  <si>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</si>
  <si>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</si>
  <si>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</si>
  <si>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</si>
  <si>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</si>
  <si>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</si>
  <si>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</si>
  <si>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</si>
  <si>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</si>
  <si>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</si>
  <si>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</si>
  <si>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</si>
  <si>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</si>
  <si>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</si>
  <si>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</si>
  <si>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</si>
  <si>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</si>
  <si>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</si>
  <si>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</si>
  <si>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</si>
  <si>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</si>
  <si>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</si>
  <si>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</si>
  <si>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</si>
  <si>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</si>
  <si>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</si>
  <si>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</si>
  <si>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</si>
  <si>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</si>
  <si>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</si>
  <si>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</si>
  <si>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</si>
  <si>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</si>
  <si>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</si>
  <si>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</si>
  <si>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</si>
  <si>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</si>
  <si>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</si>
  <si>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</si>
  <si>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</si>
  <si>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</si>
  <si>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</si>
  <si>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</si>
  <si>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</si>
  <si>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</si>
  <si>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</si>
  <si>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</si>
  <si>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</si>
  <si>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</si>
  <si>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</si>
  <si>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</si>
  <si>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</si>
  <si>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</si>
  <si>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</si>
  <si>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</si>
  <si>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</si>
  <si>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</si>
  <si>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</si>
  <si>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</si>
  <si>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</si>
  <si>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</si>
  <si>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</si>
  <si>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</si>
  <si>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</si>
  <si>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</si>
  <si>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</si>
  <si>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</si>
  <si>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</si>
  <si>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</si>
  <si>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</si>
  <si>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</si>
  <si>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</si>
  <si>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</si>
  <si>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</si>
  <si>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</si>
  <si>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</si>
  <si>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</si>
  <si>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</si>
  <si>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</si>
  <si>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</si>
  <si>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</si>
  <si>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</si>
  <si>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</si>
  <si>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</si>
  <si>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</si>
  <si>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</si>
  <si>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</si>
  <si>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</si>
  <si>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</si>
  <si>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</si>
  <si>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</si>
  <si>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</si>
  <si>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</si>
  <si>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</si>
  <si>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</si>
  <si>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</si>
  <si>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</si>
  <si>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</si>
  <si>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</si>
  <si>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</si>
  <si>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</si>
  <si>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</si>
  <si>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</si>
  <si>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</si>
  <si>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</si>
  <si>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</si>
  <si>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</si>
  <si>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</si>
  <si>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</si>
  <si>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</si>
  <si>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</si>
  <si>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</si>
  <si>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</si>
  <si>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</si>
  <si>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</si>
  <si>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</si>
  <si>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</si>
  <si>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</si>
  <si>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</si>
  <si>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</si>
  <si>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</si>
  <si>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</si>
  <si>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</si>
  <si>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</si>
  <si>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</si>
  <si>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</si>
  <si>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</si>
  <si>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</si>
  <si>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</si>
  <si>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</si>
  <si>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</si>
  <si>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</si>
  <si>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</si>
  <si>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</si>
  <si>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</si>
  <si>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</si>
  <si>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</si>
  <si>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</si>
  <si>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</si>
  <si>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</si>
  <si>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</si>
  <si>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</si>
  <si>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</si>
  <si>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</si>
  <si>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</si>
  <si>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</si>
  <si>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</si>
  <si>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</si>
  <si>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</si>
  <si>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</si>
  <si>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</si>
  <si>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</si>
  <si>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</si>
  <si>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</si>
  <si>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</si>
  <si>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</si>
  <si>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</si>
  <si>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</si>
  <si>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</si>
  <si>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</si>
  <si>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</si>
  <si>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</si>
  <si>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</si>
  <si>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</si>
  <si>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</si>
  <si>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</si>
  <si>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</si>
  <si>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</si>
  <si>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</si>
  <si>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</si>
  <si>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</si>
  <si>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</si>
  <si>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</si>
  <si>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</si>
  <si>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</si>
  <si>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</si>
  <si>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</si>
  <si>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</si>
  <si>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</si>
  <si>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</si>
  <si>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</si>
  <si>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</si>
  <si>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</si>
  <si>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</si>
  <si>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</si>
  <si>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</si>
  <si>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</si>
  <si>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</si>
  <si>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</si>
  <si>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</si>
  <si>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</si>
  <si>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</si>
  <si>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</si>
  <si>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</si>
  <si>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</si>
  <si>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</si>
  <si>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</si>
  <si>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</si>
  <si>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</si>
  <si>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</si>
  <si>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</si>
  <si>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</si>
  <si>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</si>
  <si>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</si>
  <si>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</si>
  <si>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</si>
  <si>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</si>
  <si>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</si>
  <si>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</si>
  <si>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</si>
  <si>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</si>
  <si>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</si>
  <si>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</si>
  <si>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</si>
  <si>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</si>
  <si>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</si>
  <si>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</si>
  <si>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</si>
  <si>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</si>
  <si>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</si>
  <si>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</si>
  <si>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</si>
  <si>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</si>
  <si>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</si>
  <si>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</si>
  <si>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</si>
  <si>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</si>
  <si>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</si>
  <si>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</si>
  <si>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</si>
  <si>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</si>
  <si>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</si>
  <si>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</si>
  <si>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</si>
  <si>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</si>
  <si>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</si>
  <si>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</si>
  <si>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</si>
  <si>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</si>
  <si>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</si>
  <si>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</si>
  <si>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</si>
  <si>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</si>
  <si>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</si>
  <si>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</si>
  <si>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</si>
  <si>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</si>
  <si>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</si>
  <si>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</si>
  <si>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</si>
  <si>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</si>
  <si>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</si>
  <si>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</si>
  <si>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</si>
  <si>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</si>
  <si>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</si>
  <si>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</si>
  <si>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</si>
  <si>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</si>
  <si>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</si>
  <si>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</si>
  <si>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</si>
  <si>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</si>
  <si>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</si>
  <si>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</si>
  <si>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</si>
  <si>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</si>
  <si>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</si>
  <si>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</si>
  <si>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</si>
  <si>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</si>
  <si>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</si>
  <si>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</si>
  <si>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</si>
  <si>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</si>
  <si>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</si>
  <si>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</si>
  <si>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</si>
  <si>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</si>
  <si>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</si>
  <si>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</si>
  <si>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</si>
  <si>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</si>
  <si>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</si>
  <si>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</si>
  <si>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</si>
  <si>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</si>
  <si>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</si>
  <si>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</si>
  <si>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</si>
  <si>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</si>
  <si>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</si>
  <si>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</si>
  <si>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</si>
  <si>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</si>
  <si>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</si>
  <si>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</si>
  <si>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</si>
  <si>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</si>
  <si>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</si>
  <si>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</si>
  <si>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</si>
  <si>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</si>
  <si>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</si>
  <si>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</si>
  <si>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</si>
  <si>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</si>
  <si>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</si>
  <si>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</si>
  <si>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</si>
  <si>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</si>
  <si>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</si>
  <si>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</si>
  <si>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</si>
  <si>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</si>
  <si>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</si>
  <si>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</si>
  <si>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</si>
  <si>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</si>
  <si>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</si>
  <si>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</si>
  <si>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</si>
  <si>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</si>
  <si>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</si>
  <si>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</si>
  <si>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</si>
  <si>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</si>
  <si>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</si>
  <si>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</si>
  <si>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</si>
  <si>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</si>
  <si>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</si>
  <si>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</si>
  <si>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</si>
  <si>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</si>
  <si>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</si>
  <si>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</si>
  <si>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</si>
  <si>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</si>
  <si>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</si>
  <si>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</si>
  <si>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</si>
  <si>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</si>
  <si>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</si>
  <si>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</si>
  <si>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</si>
  <si>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</si>
  <si>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</si>
  <si>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</si>
  <si>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</si>
  <si>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</si>
  <si>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</si>
  <si>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</si>
  <si>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</si>
  <si>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</si>
  <si>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</si>
  <si>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</si>
  <si>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</si>
  <si>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</si>
  <si>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</si>
  <si>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</si>
  <si>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</si>
  <si>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</si>
  <si>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</si>
  <si>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</si>
  <si>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</si>
  <si>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</si>
  <si>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</si>
  <si>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</si>
  <si>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</si>
  <si>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</si>
  <si>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</si>
  <si>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</si>
  <si>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</si>
  <si>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</si>
  <si>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</si>
  <si>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</si>
  <si>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</si>
  <si>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</si>
  <si>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</si>
  <si>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</si>
  <si>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</si>
  <si>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</si>
  <si>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</si>
  <si>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</si>
  <si>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</si>
  <si>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</si>
  <si>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</si>
  <si>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</si>
  <si>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</si>
  <si>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</si>
  <si>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</si>
  <si>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</si>
  <si>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</si>
  <si>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</si>
  <si>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</si>
  <si>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</si>
  <si>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</si>
  <si>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</si>
  <si>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</si>
  <si>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</si>
  <si>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</si>
  <si>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</si>
  <si>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</si>
  <si>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</si>
  <si>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</si>
  <si>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</si>
  <si>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</si>
  <si>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</si>
  <si>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</si>
  <si>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</si>
  <si>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</si>
  <si>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</si>
  <si>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</si>
  <si>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</si>
  <si>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</si>
  <si>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</si>
  <si>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</si>
  <si>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</si>
  <si>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</si>
  <si>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</si>
  <si>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</si>
  <si>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</si>
  <si>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</si>
  <si>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</si>
  <si>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</si>
  <si>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</si>
  <si>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</si>
  <si>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</si>
  <si>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</si>
  <si>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</si>
  <si>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</si>
  <si>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</si>
  <si>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</si>
  <si>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</si>
  <si>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</si>
  <si>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</si>
  <si>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</si>
  <si>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</si>
  <si>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</si>
  <si>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</si>
  <si>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</si>
  <si>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</si>
  <si>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</si>
  <si>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</si>
  <si>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</si>
  <si>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</si>
  <si>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</si>
  <si>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</si>
  <si>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</si>
  <si>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</si>
  <si>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</si>
  <si>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</si>
  <si>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</si>
  <si>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</si>
  <si>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</si>
  <si>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</si>
  <si>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</si>
  <si>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</si>
  <si>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</si>
  <si>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</si>
  <si>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</si>
  <si>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</si>
  <si>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</si>
  <si>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</si>
  <si>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</si>
  <si>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</si>
  <si>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</si>
  <si>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</si>
  <si>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</si>
  <si>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</si>
  <si>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</si>
  <si>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</si>
  <si>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</si>
  <si>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</si>
  <si>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</si>
  <si>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</si>
  <si>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</si>
  <si>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</si>
  <si>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</si>
  <si>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</si>
  <si>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</si>
  <si>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</si>
  <si>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</si>
  <si>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</si>
  <si>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</si>
  <si>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</si>
  <si>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</si>
  <si>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</si>
  <si>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</si>
  <si>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</si>
  <si>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</si>
  <si>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</si>
  <si>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</si>
  <si>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</si>
  <si>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</si>
  <si>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</si>
  <si>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</si>
  <si>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</si>
  <si>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</si>
  <si>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</si>
  <si>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</si>
  <si>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</si>
  <si>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</si>
  <si>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</si>
  <si>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</si>
  <si>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</si>
  <si>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</si>
  <si>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</si>
  <si>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</si>
  <si>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</si>
  <si>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</si>
  <si>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</si>
  <si>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</si>
  <si>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</si>
  <si>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</si>
  <si>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</si>
  <si>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</si>
  <si>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</si>
  <si>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</si>
  <si>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</si>
  <si>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</si>
  <si>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</si>
  <si>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</si>
  <si>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</si>
  <si>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</si>
  <si>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</si>
  <si>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</si>
  <si>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</si>
  <si>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</si>
  <si>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</si>
  <si>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</si>
  <si>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</si>
  <si>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</si>
  <si>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</si>
  <si>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</si>
  <si>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</si>
  <si>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</si>
  <si>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</si>
  <si>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</si>
  <si>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</si>
  <si>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</si>
  <si>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</si>
  <si>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</si>
  <si>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</si>
  <si>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</si>
  <si>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</si>
  <si>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</si>
  <si>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</si>
  <si>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</si>
  <si>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</si>
  <si>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</si>
  <si>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</si>
  <si>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</si>
  <si>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</si>
  <si>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</si>
  <si>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</si>
  <si>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</si>
  <si>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</si>
  <si>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</si>
  <si>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</si>
  <si>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</si>
  <si>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</si>
  <si>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</si>
  <si>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</si>
  <si>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</si>
  <si>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</si>
  <si>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</si>
  <si>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</si>
  <si>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</si>
  <si>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</si>
  <si>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</si>
  <si>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</si>
  <si>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</si>
  <si>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</si>
  <si>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</si>
  <si>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</si>
  <si>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</si>
  <si>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</si>
  <si>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</si>
  <si>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</si>
  <si>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</si>
  <si>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</si>
  <si>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</si>
  <si>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</si>
  <si>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</si>
  <si>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</si>
  <si>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</si>
  <si>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</si>
  <si>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</si>
  <si>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</si>
  <si>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</si>
  <si>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</si>
  <si>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</si>
  <si>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</si>
  <si>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</si>
  <si>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</si>
  <si>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</si>
  <si>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</si>
  <si>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</si>
  <si>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</si>
  <si>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</si>
  <si>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</si>
  <si>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</si>
  <si>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</si>
  <si>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</si>
  <si>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</si>
  <si>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</si>
  <si>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</si>
  <si>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</si>
  <si>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</si>
  <si>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</si>
  <si>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</si>
  <si>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</si>
  <si>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</si>
  <si>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</si>
  <si>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</si>
  <si>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</si>
  <si>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</si>
  <si>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</si>
  <si>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</si>
  <si>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</si>
  <si>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</si>
  <si>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</si>
  <si>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</si>
  <si>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</si>
  <si>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</si>
  <si>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</si>
  <si>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</si>
  <si>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</si>
  <si>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</si>
  <si>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</si>
  <si>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</si>
  <si>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</si>
  <si>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</si>
  <si>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</si>
  <si>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</si>
  <si>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</si>
  <si>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</si>
  <si>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</si>
  <si>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</si>
  <si>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</si>
  <si>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</si>
  <si>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</si>
  <si>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</si>
  <si>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</si>
  <si>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</si>
  <si>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</si>
  <si>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</si>
  <si>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</si>
  <si>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</si>
  <si>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</si>
  <si>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</si>
  <si>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</si>
  <si>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</si>
  <si>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</si>
  <si>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</si>
  <si>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</si>
  <si>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</si>
  <si>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</si>
  <si>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</si>
  <si>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</si>
  <si>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</si>
  <si>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</si>
  <si>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</si>
  <si>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</si>
  <si>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</si>
  <si>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</si>
  <si>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</si>
  <si>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</si>
  <si>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</si>
  <si>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</si>
  <si>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</si>
  <si>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</si>
  <si>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</si>
  <si>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</si>
  <si>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</si>
  <si>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</si>
  <si>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</si>
  <si>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</si>
  <si>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</si>
  <si>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</si>
  <si>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</si>
  <si>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</si>
  <si>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</si>
  <si>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</si>
  <si>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</si>
  <si>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</si>
  <si>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</si>
  <si>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</si>
  <si>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</si>
  <si>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</si>
  <si>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</si>
  <si>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</si>
  <si>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</si>
  <si>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</si>
  <si>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</si>
  <si>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</si>
  <si>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</si>
  <si>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</si>
  <si>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</si>
  <si>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</si>
  <si>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</si>
  <si>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</si>
  <si>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</si>
  <si>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</si>
  <si>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</si>
  <si>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</si>
  <si>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</si>
  <si>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</si>
  <si>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</si>
  <si>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</si>
  <si>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</si>
  <si>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</si>
  <si>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</si>
  <si>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</si>
  <si>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</si>
  <si>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</si>
  <si>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</si>
  <si>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</si>
  <si>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</si>
  <si>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</si>
  <si>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</si>
  <si>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</si>
  <si>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</si>
  <si>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</si>
  <si>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</si>
  <si>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</si>
  <si>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</si>
  <si>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</si>
  <si>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</si>
  <si>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</si>
  <si>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</si>
  <si>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</si>
  <si>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</si>
  <si>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</si>
  <si>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</si>
  <si>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</si>
  <si>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</si>
  <si>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</si>
  <si>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</si>
  <si>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</si>
  <si>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</si>
  <si>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</si>
  <si>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</si>
  <si>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</si>
  <si>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</si>
  <si>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</si>
  <si>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</si>
  <si>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</si>
  <si>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</si>
  <si>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</si>
  <si>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</si>
  <si>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</si>
  <si>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</si>
  <si>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</si>
  <si>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</si>
  <si>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</si>
  <si>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</si>
  <si>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</si>
  <si>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</si>
  <si>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</si>
  <si>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</si>
  <si>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</si>
  <si>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</si>
  <si>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</si>
  <si>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</si>
  <si>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</si>
  <si>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</si>
  <si>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</si>
  <si>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</si>
  <si>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</si>
  <si>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</si>
  <si>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</si>
  <si>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</si>
  <si>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</si>
  <si>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</si>
  <si>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</si>
  <si>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</si>
  <si>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</si>
  <si>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</si>
  <si>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</si>
  <si>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</si>
  <si>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</si>
  <si>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</si>
  <si>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</si>
  <si>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</si>
  <si>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</si>
  <si>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</si>
  <si>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</si>
  <si>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</si>
  <si>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</si>
  <si>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</si>
  <si>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</si>
  <si>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</si>
  <si>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</si>
  <si>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</si>
  <si>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</si>
  <si>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</si>
  <si>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</si>
  <si>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</si>
  <si>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</si>
  <si>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</si>
  <si>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</si>
  <si>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</si>
  <si>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</si>
  <si>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</si>
  <si>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</si>
  <si>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</si>
  <si>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</si>
  <si>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</si>
  <si>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</si>
  <si>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</si>
  <si>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</si>
  <si>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</si>
  <si>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</si>
  <si>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</si>
  <si>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</si>
  <si>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</si>
  <si>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</si>
  <si>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</si>
  <si>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</si>
  <si>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</si>
  <si>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</si>
  <si>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</si>
  <si>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</si>
  <si>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</si>
  <si>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</si>
  <si>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</si>
  <si>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</si>
  <si>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</si>
  <si>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</si>
  <si>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</si>
  <si>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</si>
  <si>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</si>
  <si>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</si>
  <si>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</si>
  <si>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</si>
  <si>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</si>
  <si>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</si>
  <si>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</si>
  <si>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</si>
  <si>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</si>
  <si>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</si>
  <si>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</si>
  <si>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</si>
  <si>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</si>
  <si>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</si>
  <si>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</si>
  <si>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</si>
  <si>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</si>
  <si>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</si>
  <si>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</si>
  <si>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</si>
  <si>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</si>
  <si>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</si>
  <si>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</si>
  <si>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</si>
  <si>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</si>
  <si>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</si>
  <si>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</si>
  <si>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</si>
  <si>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</si>
  <si>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</si>
  <si>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</si>
  <si>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</si>
  <si>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</si>
  <si>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</si>
  <si>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</si>
  <si>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</si>
  <si>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</si>
  <si>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</si>
  <si>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</si>
  <si>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</si>
  <si>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</si>
  <si>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</si>
  <si>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</si>
  <si>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</si>
  <si>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</si>
  <si>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</si>
  <si>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</si>
  <si>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</si>
  <si>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</si>
  <si>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</si>
  <si>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</si>
  <si>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</si>
  <si>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</si>
  <si>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</si>
  <si>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</si>
  <si>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</si>
  <si>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</si>
  <si>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</si>
  <si>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</si>
  <si>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</si>
  <si>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</si>
  <si>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</si>
  <si>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</si>
  <si>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</si>
  <si>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</si>
  <si>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</si>
  <si>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</si>
  <si>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</si>
  <si>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</si>
  <si>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</si>
  <si>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</si>
  <si>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</si>
  <si>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</si>
  <si>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</si>
  <si>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</si>
  <si>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</si>
  <si>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</si>
  <si>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</si>
  <si>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</si>
  <si>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</si>
  <si>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</si>
  <si>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</si>
  <si>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</si>
  <si>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</si>
  <si>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</si>
  <si>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</si>
  <si>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</si>
  <si>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</si>
  <si>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</si>
  <si>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</si>
  <si>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</si>
  <si>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</si>
  <si>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</si>
  <si>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</si>
  <si>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</si>
  <si>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</si>
  <si>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</si>
  <si>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</si>
  <si>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</si>
  <si>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</si>
  <si>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</si>
  <si>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</si>
  <si>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</si>
  <si>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</si>
  <si>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</si>
  <si>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</si>
  <si>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</si>
  <si>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</si>
  <si>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</si>
  <si>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</si>
  <si>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</si>
  <si>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</si>
  <si>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</si>
  <si>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</si>
  <si>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</si>
  <si>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</si>
  <si>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</si>
  <si>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</si>
  <si>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</si>
  <si>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</si>
  <si>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</si>
  <si>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</si>
  <si>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</si>
  <si>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</si>
  <si>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</si>
  <si>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</si>
  <si>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</si>
  <si>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</si>
  <si>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</si>
  <si>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</si>
  <si>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</si>
  <si>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</si>
  <si>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</si>
  <si>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</si>
  <si>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</si>
  <si>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</si>
  <si>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</si>
  <si>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</si>
  <si>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</si>
  <si>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</si>
  <si>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</si>
  <si>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</si>
  <si>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</si>
  <si>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</si>
  <si>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</si>
  <si>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</si>
  <si>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</si>
  <si>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</si>
  <si>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</si>
  <si>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</si>
  <si>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</si>
  <si>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</si>
  <si>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</si>
  <si>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</si>
  <si>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</si>
  <si>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</si>
  <si>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</si>
  <si>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</si>
  <si>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</si>
  <si>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</si>
  <si>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</si>
  <si>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</si>
  <si>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</si>
  <si>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</si>
  <si>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</si>
  <si>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</si>
  <si>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</si>
  <si>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</si>
  <si>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</si>
  <si>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</si>
  <si>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</si>
  <si>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</si>
  <si>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</si>
  <si>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</si>
  <si>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</si>
  <si>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</si>
  <si>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</si>
  <si>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</si>
  <si>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</si>
  <si>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</si>
  <si>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</si>
  <si>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</si>
  <si>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</si>
  <si>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</si>
  <si>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</si>
  <si>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</si>
  <si>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</si>
  <si>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</si>
  <si>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</si>
  <si>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</si>
  <si>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</si>
  <si>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</si>
  <si>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</si>
  <si>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</si>
  <si>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</si>
  <si>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</si>
  <si>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</si>
  <si>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</si>
  <si>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</si>
  <si>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</si>
  <si>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</si>
  <si>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</si>
  <si>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</si>
  <si>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</si>
  <si>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</si>
  <si>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</si>
  <si>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</si>
  <si>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</si>
  <si>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</si>
  <si>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</si>
  <si>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</si>
  <si>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</si>
  <si>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</si>
  <si>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</si>
  <si>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</si>
  <si>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</si>
  <si>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</si>
  <si>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</si>
  <si>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</si>
  <si>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</si>
  <si>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</si>
  <si>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</si>
  <si>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</si>
  <si>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</si>
  <si>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</si>
  <si>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</si>
  <si>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</si>
  <si>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</si>
  <si>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</si>
  <si>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</si>
  <si>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</si>
  <si>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</si>
  <si>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</si>
  <si>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</si>
  <si>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</si>
  <si>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</si>
  <si>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</si>
  <si>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</si>
  <si>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</si>
  <si>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</si>
  <si>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</si>
  <si>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</si>
  <si>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</si>
  <si>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</si>
  <si>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</si>
  <si>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</si>
  <si>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</si>
  <si>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</si>
  <si>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</si>
  <si>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</si>
  <si>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</si>
  <si>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</si>
  <si>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</si>
  <si>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</si>
  <si>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</si>
  <si>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</si>
  <si>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</si>
  <si>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</si>
  <si>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</si>
  <si>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</si>
  <si>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</si>
  <si>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</si>
  <si>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</si>
  <si>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</si>
  <si>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</si>
  <si>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</si>
  <si>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</si>
  <si>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</si>
  <si>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</si>
  <si>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</si>
  <si>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</si>
  <si>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</si>
  <si>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</si>
  <si>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</si>
  <si>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</si>
  <si>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</si>
  <si>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</si>
  <si>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</si>
  <si>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</si>
  <si>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</si>
  <si>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</si>
  <si>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</si>
  <si>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</si>
  <si>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</si>
  <si>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</si>
  <si>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</si>
  <si>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</si>
  <si>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</si>
  <si>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</si>
  <si>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</si>
  <si>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</si>
  <si>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</si>
  <si>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</si>
  <si>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</si>
  <si>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</si>
  <si>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</si>
  <si>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</si>
  <si>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</si>
  <si>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</si>
  <si>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</si>
  <si>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</si>
  <si>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</si>
  <si>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</si>
  <si>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</si>
  <si>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</si>
  <si>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</si>
  <si>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</si>
  <si>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</si>
  <si>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</si>
  <si>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</si>
  <si>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</si>
  <si>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</si>
  <si>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</si>
  <si>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</si>
  <si>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</si>
  <si>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</si>
  <si>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</si>
  <si>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</si>
  <si>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</si>
  <si>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</si>
  <si>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</si>
  <si>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</si>
  <si>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</si>
  <si>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</si>
  <si>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</si>
  <si>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</si>
  <si>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</si>
  <si>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</si>
  <si>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</si>
  <si>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</si>
  <si>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</si>
  <si>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</si>
  <si>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</si>
  <si>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</si>
  <si>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</si>
  <si>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</si>
  <si>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</si>
  <si>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</si>
  <si>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</si>
  <si>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</si>
  <si>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</si>
  <si>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</si>
  <si>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</si>
  <si>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</si>
  <si>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</si>
  <si>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</si>
  <si>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</si>
  <si>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</si>
  <si>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</si>
  <si>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</si>
  <si>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</si>
  <si>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</si>
  <si>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</si>
  <si>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</si>
  <si>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</si>
  <si>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</si>
  <si>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</si>
  <si>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</si>
  <si>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</si>
  <si>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</si>
  <si>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</si>
  <si>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</si>
  <si>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</si>
  <si>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</si>
  <si>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</si>
  <si>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</si>
  <si>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</si>
  <si>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</si>
  <si>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</si>
  <si>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</si>
  <si>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</si>
  <si>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</si>
  <si>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</si>
  <si>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</si>
  <si>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</si>
  <si>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</si>
  <si>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</si>
  <si>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</si>
  <si>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</si>
  <si>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</si>
  <si>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</si>
  <si>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</si>
  <si>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</si>
  <si>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</si>
  <si>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</si>
  <si>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</si>
  <si>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</si>
  <si>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</si>
  <si>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</si>
  <si>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</si>
  <si>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</si>
  <si>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</si>
  <si>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</si>
  <si>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</si>
  <si>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</si>
  <si>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</si>
  <si>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</si>
  <si>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</si>
  <si>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</si>
  <si>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</si>
  <si>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</si>
  <si>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</si>
  <si>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</si>
  <si>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</si>
  <si>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</si>
  <si>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</si>
  <si>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</si>
  <si>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</si>
  <si>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</si>
  <si>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</si>
  <si>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</si>
  <si>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</si>
  <si>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</si>
  <si>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</si>
  <si>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</si>
  <si>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</si>
  <si>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</si>
  <si>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</si>
  <si>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</si>
  <si>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</si>
  <si>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</si>
  <si>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</si>
  <si>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</si>
  <si>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</si>
  <si>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</si>
  <si>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</si>
  <si>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</si>
  <si>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</si>
  <si>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</si>
  <si>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</si>
  <si>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</si>
  <si>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</si>
  <si>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</si>
  <si>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</si>
  <si>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</si>
  <si>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</si>
  <si>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</si>
  <si>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</si>
  <si>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</si>
  <si>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</si>
  <si>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28422851</t>
  </si>
  <si>
    <t>ООО "Нижнекамксий Жилкомсервис"</t>
  </si>
  <si>
    <t>1651068882</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</si>
  <si>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</si>
  <si>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</si>
  <si>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</si>
  <si>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</si>
  <si>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</si>
  <si>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</si>
  <si>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</si>
  <si>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</si>
  <si>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</si>
  <si>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</si>
  <si>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</si>
  <si>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</si>
  <si>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</si>
  <si>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</si>
  <si>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</si>
  <si>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</si>
  <si>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</si>
  <si>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</si>
  <si>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</si>
  <si>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</si>
  <si>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</si>
  <si>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</si>
  <si>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</si>
  <si>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</si>
  <si>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</si>
  <si>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</si>
  <si>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</si>
  <si>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</si>
  <si>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</si>
  <si>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</si>
  <si>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</si>
  <si>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</si>
  <si>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</si>
  <si>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</si>
  <si>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</si>
  <si>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</si>
  <si>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</si>
  <si>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</si>
  <si>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160101001</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</si>
  <si>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</si>
  <si>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</si>
  <si>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</si>
  <si>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</si>
  <si>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</si>
  <si>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</si>
  <si>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</si>
  <si>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</si>
  <si>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</si>
  <si>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</si>
  <si>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</si>
  <si>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</si>
  <si>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</si>
  <si>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</si>
  <si>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</si>
  <si>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</si>
  <si>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</si>
  <si>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</si>
  <si>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</si>
  <si>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</si>
  <si>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</si>
  <si>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</si>
  <si>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</si>
  <si>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</si>
  <si>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</si>
  <si>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</si>
  <si>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</si>
  <si>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</si>
  <si>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</si>
  <si>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</si>
  <si>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</si>
  <si>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</si>
  <si>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</si>
  <si>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</si>
  <si>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</si>
  <si>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</si>
  <si>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</si>
  <si>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</si>
  <si>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</si>
  <si>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</si>
  <si>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</si>
  <si>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</si>
  <si>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</si>
  <si>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</si>
  <si>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</si>
  <si>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</si>
  <si>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</si>
  <si>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</si>
  <si>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</si>
  <si>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</si>
  <si>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</si>
  <si>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</si>
  <si>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</si>
  <si>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</si>
  <si>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</si>
  <si>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</si>
  <si>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</si>
  <si>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</si>
  <si>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</si>
  <si>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</si>
  <si>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</si>
  <si>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</si>
  <si>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</si>
  <si>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</si>
  <si>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</si>
  <si>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</si>
  <si>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</si>
  <si>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</si>
  <si>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</si>
  <si>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</si>
  <si>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</si>
  <si>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</si>
  <si>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</si>
  <si>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</si>
  <si>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</si>
  <si>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</si>
  <si>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</si>
  <si>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</si>
  <si>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</si>
  <si>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</si>
  <si>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</si>
  <si>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</si>
  <si>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</si>
  <si>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</si>
  <si>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</si>
  <si>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</si>
  <si>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</si>
  <si>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</si>
  <si>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</si>
  <si>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</si>
  <si>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</si>
  <si>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</si>
  <si>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</si>
  <si>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</si>
  <si>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</si>
  <si>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</si>
  <si>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</si>
  <si>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</si>
  <si>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</si>
  <si>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</si>
  <si>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</si>
  <si>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</si>
  <si>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</si>
  <si>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</si>
  <si>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</si>
  <si>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</si>
  <si>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</si>
  <si>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</si>
  <si>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</si>
  <si>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</si>
  <si>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</si>
  <si>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</si>
  <si>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</si>
  <si>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</si>
  <si>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</si>
  <si>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</si>
  <si>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</si>
  <si>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</si>
  <si>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</si>
  <si>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</si>
  <si>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</si>
  <si>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</si>
  <si>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</si>
  <si>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</si>
  <si>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</si>
  <si>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</si>
  <si>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</si>
  <si>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</si>
  <si>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</si>
  <si>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</si>
  <si>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</si>
  <si>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</si>
  <si>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</si>
  <si>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</si>
  <si>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</si>
  <si>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</si>
  <si>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</si>
  <si>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</si>
  <si>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</si>
  <si>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</si>
  <si>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</si>
  <si>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</si>
  <si>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</si>
  <si>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</si>
  <si>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</si>
  <si>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</si>
  <si>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</si>
  <si>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</si>
  <si>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</si>
  <si>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</si>
  <si>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</si>
  <si>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</si>
  <si>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</si>
  <si>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</si>
  <si>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</si>
  <si>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</si>
  <si>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</si>
  <si>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</si>
  <si>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</si>
  <si>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</si>
  <si>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</si>
  <si>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</si>
  <si>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</si>
  <si>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</si>
  <si>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</si>
  <si>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</si>
  <si>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</si>
  <si>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</si>
  <si>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</si>
  <si>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</si>
  <si>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</si>
  <si>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</si>
  <si>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</si>
  <si>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</si>
  <si>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</si>
  <si>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</si>
  <si>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</si>
  <si>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</si>
  <si>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</si>
  <si>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</si>
  <si>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</si>
  <si>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</si>
  <si>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</si>
  <si>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</si>
  <si>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</si>
  <si>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</si>
  <si>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</si>
  <si>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</si>
  <si>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</si>
  <si>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</si>
  <si>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</si>
  <si>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</si>
  <si>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</si>
  <si>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</si>
  <si>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</si>
  <si>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</si>
  <si>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</si>
  <si>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</si>
  <si>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</si>
  <si>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</si>
  <si>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420021, Казань, ул. Габдуллы Тукая, 162</t>
  </si>
  <si>
    <t>Абдулхаков Рустам Рифгатович</t>
  </si>
  <si>
    <t>Камалова Эльвира Салиховна</t>
  </si>
  <si>
    <t>начальник ПФО</t>
  </si>
  <si>
    <t>(843)2111296</t>
  </si>
  <si>
    <t>pfo-kazenergo@mail.ru</t>
  </si>
  <si>
    <t>О</t>
  </si>
  <si>
    <t>Город Казань, Город Казань (92701000);</t>
  </si>
  <si>
    <t>Производство тепловой энергии. Некомбинированная выработка; Передача. Тепловая энергия; Сбыт. Тепловая энергия</t>
  </si>
  <si>
    <t>Тарифы на тепловую энергию (мощность), поставляемую Акционерным обществом "Казэнерго" потребителям, другим теплоснабжающим организациям.</t>
  </si>
  <si>
    <t>6.2</t>
  </si>
  <si>
    <t>Тарифы на услуги по передаче тепловой энергии, оказываемые Акционерным обществом "Казэнерго"</t>
  </si>
  <si>
    <t>Тарифы на услуги по передаче тепловой энергии, оказываемые Акционерным обществом "Казэнерго" в зоне действия ЕТО-2</t>
  </si>
  <si>
    <t>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t>
  </si>
  <si>
    <t>2.2</t>
  </si>
  <si>
    <t>4.2</t>
  </si>
  <si>
    <t>5.2</t>
  </si>
  <si>
    <t>7.2</t>
  </si>
  <si>
    <t>2.3</t>
  </si>
  <si>
    <t>4.3</t>
  </si>
  <si>
    <t>5.3</t>
  </si>
  <si>
    <t>6.3</t>
  </si>
  <si>
    <t>7.3</t>
  </si>
  <si>
    <t>2.4</t>
  </si>
  <si>
    <t>4.4</t>
  </si>
  <si>
    <t>5.4</t>
  </si>
  <si>
    <t>6.4</t>
  </si>
  <si>
    <t>7.4</t>
  </si>
  <si>
    <t>30.06.2022</t>
  </si>
  <si>
    <t>01.07.2022</t>
  </si>
  <si>
    <t>Инвестиционная программа на 2018-2022гг.</t>
  </si>
  <si>
    <t>https://portal.eias.ru/Portal/DownloadPage.aspx?type=12&amp;guid=e496a443-1b05-4d47-bac8-9a3c21e81d49</t>
  </si>
  <si>
    <t>30.04.2021 15:40:23</t>
  </si>
  <si>
    <t>Вх. № 3906 от 29.04.21</t>
  </si>
  <si>
    <t>Вх. № 3907 от 29.04.21</t>
  </si>
  <si>
    <t>Вх. № 3904 от 29.04.21</t>
  </si>
  <si>
    <t>Вх. № 3905 от 29.04.21</t>
  </si>
  <si>
    <t>https://portal.eias.ru/Portal/DownloadPage.aspx?type=12&amp;guid=10ae3b63-5452-4c6f-8d02-6a61e52d466b</t>
  </si>
  <si>
    <t>Исх. № 3165/02-02, 3166/05-02, 3168/05-02; 3167/05-02 от 28.04.2021; Вх. № 3906, 3907, 3904, 3905 от 29.04.2021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</si>
</sst>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5">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8"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33"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5" xfId="54" applyNumberFormat="1" applyFont="1" applyFill="1" applyBorder="1" applyAlignment="1" applyProtection="1">
      <alignment horizontal="center"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1449050" y="39719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34</xdr:row>
      <xdr:rowOff>0</xdr:rowOff>
    </xdr:from>
    <xdr:to>
      <xdr:col>28</xdr:col>
      <xdr:colOff>228600</xdr:colOff>
      <xdr:row>34</xdr:row>
      <xdr:rowOff>190500</xdr:rowOff>
    </xdr:to>
    <xdr:grpSp>
      <xdr:nvGrpSpPr>
        <xdr:cNvPr id="4" name="shCalendar" hidden="1"/>
        <xdr:cNvGrpSpPr>
          <a:grpSpLocks/>
        </xdr:cNvGrpSpPr>
      </xdr:nvGrpSpPr>
      <xdr:grpSpPr bwMode="auto">
        <a:xfrm>
          <a:off x="11296650" y="52863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5814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60</xdr:row>
      <xdr:rowOff>0</xdr:rowOff>
    </xdr:from>
    <xdr:ext cx="190500" cy="190500"/>
    <xdr:grpSp>
      <xdr:nvGrpSpPr>
        <xdr:cNvPr id="7" name="shCalendar" hidden="1"/>
        <xdr:cNvGrpSpPr>
          <a:grpSpLocks/>
        </xdr:cNvGrpSpPr>
      </xdr:nvGrpSpPr>
      <xdr:grpSpPr bwMode="auto">
        <a:xfrm>
          <a:off x="8277225" y="1436370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43</xdr:row>
      <xdr:rowOff>2</xdr:rowOff>
    </xdr:from>
    <xdr:to>
      <xdr:col>4</xdr:col>
      <xdr:colOff>3343276</xdr:colOff>
      <xdr:row>44</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20</xdr:col>
      <xdr:colOff>228600</xdr:colOff>
      <xdr:row>23</xdr:row>
      <xdr:rowOff>190500</xdr:rowOff>
    </xdr:to>
    <xdr:grpSp>
      <xdr:nvGrpSpPr>
        <xdr:cNvPr id="4" name="shCalendar" hidden="1"/>
        <xdr:cNvGrpSpPr>
          <a:grpSpLocks/>
        </xdr:cNvGrpSpPr>
      </xdr:nvGrpSpPr>
      <xdr:grpSpPr bwMode="auto">
        <a:xfrm>
          <a:off x="7915275" y="39719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1055;&#1060;&#1054;\&#1055;&#1060;&#1054;\&#1050;&#1056;&#1058;&#1058;\&#1058;&#1077;&#1087;&#1083;&#1086;&#1074;&#1072;&#1103;%20&#1101;&#1085;&#1077;&#1088;&#1075;&#1080;&#1103;\&#1058;&#1072;&#1088;&#1080;&#1092;%202022\&#1055;&#1088;&#1077;&#1076;&#1083;&#1086;&#1078;&#1077;&#1085;&#1080;&#1077;%20&#1086;&#1073;%20&#1091;&#1089;&#1090;&#1072;&#1085;&#1086;&#1074;&#1083;&#1077;&#1085;&#1080;&#1080;%20&#1094;&#1077;&#1085;%20(&#1090;&#1072;&#1088;&#1080;&#1092;&#1086;&#1074;)%20&#1085;&#1072;%20&#1090;&#1077;&#1087;&#1083;&#1086;&#1074;&#1091;&#1102;%20&#1101;&#1085;&#1077;&#1088;&#1075;&#1080;&#1102;%20(&#1084;&#1086;&#1097;&#1085;&#1086;&#1089;&#1090;&#1100;).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10.&#1055;&#1060;&#1054;\&#1055;&#1060;&#1054;\&#1050;&#1056;&#1058;&#1058;\&#1058;&#1077;&#1087;&#1083;&#1086;&#1074;&#1072;&#1103;%20&#1101;&#1085;&#1077;&#1088;&#1075;&#1080;&#1103;\&#1058;&#1072;&#1088;&#1080;&#1092;%202022\&#1055;&#1088;&#1077;&#1076;&#1083;&#1086;&#1078;&#1077;&#1085;&#1080;&#1077;%20&#1086;&#1073;%20&#1091;&#1089;&#1090;&#1072;&#1085;&#1086;&#1074;&#1083;&#1077;&#1085;&#1080;&#1080;%20&#1094;&#1077;&#1085;%20(&#1090;&#1072;&#1088;&#1080;&#1092;&#1086;&#1074;)%20&#1085;&#1072;%20&#1055;&#1054;&#1058;&#1045;&#1056;&#1048;%20&#1090;&#1077;&#1087;&#1083;&#1086;&#1074;&#1086;&#1081;%20&#1101;&#1085;&#1077;&#1088;&#1075;&#1080;&#1080;.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10.&#1055;&#1060;&#1054;\&#1055;&#1060;&#1054;\&#1050;&#1056;&#1058;&#1058;\&#1055;&#1077;&#1088;&#1077;&#1076;&#1072;&#1095;&#1072;%20&#1090;&#1077;&#1087;&#1083;&#1086;&#1101;&#1085;&#1077;&#1088;&#1075;&#1080;&#1080;\2022\PR.PROG.WARM.PEREDACHA.2.16(v1.3)_2022.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10.&#1055;&#1060;&#1054;\&#1055;&#1060;&#1054;\&#1050;&#1056;&#1058;&#1058;\&#1055;&#1077;&#1088;&#1077;&#1076;&#1072;&#1095;&#1072;%20&#1090;&#1077;&#1087;&#1083;&#1086;&#1101;&#1085;&#1077;&#1088;&#1075;&#1080;&#1080;\2022\PR.PROG.WARM.PEREDACHA.2.16(v1.3)%20&#1058;&#1043;&#1050;_16_202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еестр предоставл. документов"/>
      <sheetName val="Краткие сведения по организации"/>
      <sheetName val="Т2"/>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Т19"/>
      <sheetName val="Т20"/>
      <sheetName val="Т21"/>
      <sheetName val="Т22"/>
      <sheetName val="Т23"/>
      <sheetName val="Т24"/>
      <sheetName val="Т25 -ЭОТ"/>
      <sheetName val="Т26-долгосрочный период"/>
      <sheetName val="Т26-Корректировка"/>
      <sheetName val="Т27"/>
      <sheetName val="Т28"/>
      <sheetName val="Данные для показателей"/>
      <sheetName val="Комментарии"/>
      <sheetName val="Проверка"/>
      <sheetName val="AllSheetsInThisWorkbook"/>
      <sheetName val="et_union"/>
      <sheetName val="TEHSHEET"/>
      <sheetName val="modInstruction"/>
      <sheetName val="modHyperlink"/>
      <sheetName val="modUpdTemplMain"/>
      <sheetName val="modfrmCheckUpdates"/>
      <sheetName val="modHTTP"/>
      <sheetName val="mod_00"/>
      <sheetName val="mod_01"/>
      <sheetName val="mod_01_Reestr_Doc"/>
      <sheetName val="mod_02"/>
      <sheetName val="mod_03"/>
      <sheetName val="mod_04"/>
      <sheetName val="mod_05"/>
      <sheetName val="mod_06"/>
      <sheetName val="mod_07"/>
      <sheetName val="mod_08"/>
      <sheetName val="mod_09"/>
      <sheetName val="mod_10"/>
      <sheetName val="mod_11"/>
      <sheetName val="mod_12"/>
      <sheetName val="mod_13"/>
      <sheetName val="mod_14"/>
      <sheetName val="mod_15"/>
      <sheetName val="mod_16"/>
      <sheetName val="mod_17"/>
      <sheetName val="mod_18"/>
      <sheetName val="mod_19"/>
      <sheetName val="mod_20"/>
      <sheetName val="mod_21"/>
      <sheetName val="mod_22"/>
      <sheetName val="mod_23"/>
      <sheetName val="mod_24"/>
      <sheetName val="mod_25"/>
      <sheetName val="mod_26"/>
      <sheetName val="mod_Coms"/>
      <sheetName val="modListProv"/>
      <sheetName val="modReestr"/>
      <sheetName val="modfrmReestr"/>
      <sheetName val="modfrmDateChoose"/>
      <sheetName val="REESTR_MO"/>
      <sheetName val="REESTR_ORG"/>
      <sheetName val="modServiceMo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1">
          <cell r="N21">
            <v>1831552.3300981282</v>
          </cell>
        </row>
        <row r="130">
          <cell r="N130">
            <v>78413.391000000003</v>
          </cell>
        </row>
        <row r="131">
          <cell r="N131">
            <v>3069838.3297656015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еестр предоставл. документов"/>
      <sheetName val="Краткие сведения по организации"/>
      <sheetName val="Т2"/>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Т19"/>
      <sheetName val="Т20"/>
      <sheetName val="Т21"/>
      <sheetName val="Т22"/>
      <sheetName val="Т23"/>
      <sheetName val="Т24"/>
      <sheetName val="Т25 -ЭОТ"/>
      <sheetName val="Т26-долгосрочный период"/>
      <sheetName val="Т26-Корректировка"/>
      <sheetName val="Т27"/>
      <sheetName val="Т28"/>
      <sheetName val="Данные для показателей"/>
      <sheetName val="Комментарии"/>
      <sheetName val="Проверка"/>
      <sheetName val="AllSheetsInThisWorkbook"/>
      <sheetName val="et_union"/>
      <sheetName val="TEHSHEET"/>
      <sheetName val="modInstruction"/>
      <sheetName val="modHyperlink"/>
      <sheetName val="modUpdTemplMain"/>
      <sheetName val="modfrmCheckUpdates"/>
      <sheetName val="modHTTP"/>
      <sheetName val="mod_00"/>
      <sheetName val="mod_01"/>
      <sheetName val="mod_01_Reestr_Doc"/>
      <sheetName val="mod_02"/>
      <sheetName val="mod_03"/>
      <sheetName val="mod_04"/>
      <sheetName val="mod_05"/>
      <sheetName val="mod_06"/>
      <sheetName val="mod_07"/>
      <sheetName val="mod_08"/>
      <sheetName val="mod_09"/>
      <sheetName val="mod_10"/>
      <sheetName val="mod_11"/>
      <sheetName val="mod_12"/>
      <sheetName val="mod_13"/>
      <sheetName val="mod_14"/>
      <sheetName val="mod_15"/>
      <sheetName val="mod_16"/>
      <sheetName val="mod_17"/>
      <sheetName val="mod_18"/>
      <sheetName val="mod_19"/>
      <sheetName val="mod_20"/>
      <sheetName val="mod_21"/>
      <sheetName val="mod_22"/>
      <sheetName val="mod_23"/>
      <sheetName val="mod_24"/>
      <sheetName val="mod_25"/>
      <sheetName val="mod_26"/>
      <sheetName val="mod_Coms"/>
      <sheetName val="modListProv"/>
      <sheetName val="modReestr"/>
      <sheetName val="modfrmReestr"/>
      <sheetName val="modfrmDateChoose"/>
      <sheetName val="REESTR_MO"/>
      <sheetName val="REESTR_ORG"/>
      <sheetName val="modServiceMo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1">
          <cell r="N21">
            <v>1831552.3300981282</v>
          </cell>
        </row>
        <row r="131">
          <cell r="N131">
            <v>2706312.4494573046</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Краткие сведения по организации"/>
      <sheetName val="Содержание"/>
      <sheetName val="Титульный"/>
      <sheetName val="Список листов"/>
      <sheetName val="Т2"/>
      <sheetName val="Т3"/>
      <sheetName val="Т4"/>
      <sheetName val="Т4-1-Показатели"/>
      <sheetName val="Т5"/>
      <sheetName val="Т6"/>
      <sheetName val="Т7"/>
      <sheetName val="Т8"/>
      <sheetName val="Т9"/>
      <sheetName val="Т10"/>
      <sheetName val="Т11"/>
      <sheetName val="Т12"/>
      <sheetName val="Т13"/>
      <sheetName val="Т14"/>
      <sheetName val="Т15"/>
      <sheetName val="Т16"/>
      <sheetName val="Т17"/>
      <sheetName val="Т18"/>
      <sheetName val="Т19"/>
      <sheetName val="Т20"/>
      <sheetName val="Т21-ЭОТ"/>
      <sheetName val="Т21-Долгосрочка"/>
      <sheetName val="Т21-Корректировка"/>
      <sheetName val="Т22-Тех.характеристики"/>
      <sheetName val="Т23-ГКРТТ"/>
      <sheetName val="Комментарии"/>
      <sheetName val="Проверка"/>
      <sheetName val="modfrmURL"/>
      <sheetName val="modList22"/>
      <sheetName val="modList90"/>
      <sheetName val="modList18"/>
      <sheetName val="et_union"/>
      <sheetName val="modClassifierValidate"/>
      <sheetName val="et_union_ver"/>
      <sheetName val="modCheckCyan"/>
      <sheetName val="modThisWorkbook"/>
      <sheetName val="modProv"/>
      <sheetName val="modProvGeneralProc"/>
      <sheetName val="modHyp"/>
      <sheetName val="AllSheetsInThisWorkbook"/>
      <sheetName val="ТEHSHEEТ"/>
      <sheetName val="modInstruction"/>
      <sheetName val="modUpdTemplMain"/>
      <sheetName val="modfrmCheckUpdates"/>
      <sheetName val="modHTTP"/>
      <sheetName val="modReestr"/>
      <sheetName val="modfrmReestr"/>
      <sheetName val="modfrmDateChoose"/>
      <sheetName val="REESTR_MO"/>
      <sheetName val="REESTR_ORG"/>
      <sheetName val="modList01"/>
      <sheetName val="modList04"/>
      <sheetName val="modList05"/>
      <sheetName val="modList06"/>
      <sheetName val="modList08"/>
      <sheetName val="modList14"/>
      <sheetName val="modList15"/>
      <sheetName val="modList16"/>
      <sheetName val="modList17"/>
      <sheetName val="modList20"/>
      <sheetName val="modListCo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2">
          <cell r="M22">
            <v>21646.7</v>
          </cell>
        </row>
        <row r="85">
          <cell r="M85">
            <v>2116.9502065772313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Краткие сведения по организации"/>
      <sheetName val="Содержание"/>
      <sheetName val="Титульный"/>
      <sheetName val="Список листов"/>
      <sheetName val="Т2"/>
      <sheetName val="Т3"/>
      <sheetName val="Т4"/>
      <sheetName val="Т4-1-Показатели"/>
      <sheetName val="Т5"/>
      <sheetName val="Т6"/>
      <sheetName val="Т7"/>
      <sheetName val="Т8"/>
      <sheetName val="Т9"/>
      <sheetName val="Т10"/>
      <sheetName val="Т11"/>
      <sheetName val="Т12"/>
      <sheetName val="Т13"/>
      <sheetName val="Т14"/>
      <sheetName val="Т15"/>
      <sheetName val="Т16"/>
      <sheetName val="Т17"/>
      <sheetName val="Т18"/>
      <sheetName val="Т19"/>
      <sheetName val="Т20"/>
      <sheetName val="Т21-ЭОТ"/>
      <sheetName val="Т21-Долгосрочка"/>
      <sheetName val="Т21-Корректировка"/>
      <sheetName val="Т22-Тех.характеристики"/>
      <sheetName val="Т23-ГКРТТ"/>
      <sheetName val="Комментарии"/>
      <sheetName val="Проверка"/>
      <sheetName val="modfrmURL"/>
      <sheetName val="modList22"/>
      <sheetName val="modList90"/>
      <sheetName val="modList18"/>
      <sheetName val="et_union"/>
      <sheetName val="modClassifierValidate"/>
      <sheetName val="et_union_ver"/>
      <sheetName val="modCheckCyan"/>
      <sheetName val="modThisWorkbook"/>
      <sheetName val="modProv"/>
      <sheetName val="modProvGeneralProc"/>
      <sheetName val="modHyp"/>
      <sheetName val="AllSheetsInThisWorkbook"/>
      <sheetName val="ТEHSHEEТ"/>
      <sheetName val="modInstruction"/>
      <sheetName val="modUpdTemplMain"/>
      <sheetName val="modfrmCheckUpdates"/>
      <sheetName val="modHTTP"/>
      <sheetName val="modReestr"/>
      <sheetName val="modfrmReestr"/>
      <sheetName val="modfrmDateChoose"/>
      <sheetName val="REESTR_MO"/>
      <sheetName val="REESTR_ORG"/>
      <sheetName val="modList01"/>
      <sheetName val="modList04"/>
      <sheetName val="modList05"/>
      <sheetName val="modList06"/>
      <sheetName val="modList08"/>
      <sheetName val="modList14"/>
      <sheetName val="modList15"/>
      <sheetName val="modList16"/>
      <sheetName val="modList17"/>
      <sheetName val="modList20"/>
      <sheetName val="modListCo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2">
          <cell r="M22">
            <v>200.40799999999999</v>
          </cell>
        </row>
        <row r="85">
          <cell r="M85">
            <v>145.95929591022002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J30"/>
  <sheetViews>
    <sheetView showGridLines="0" topLeftCell="I4" zoomScaleNormal="100" workbookViewId="0">
      <selection activeCell="V24" sqref="V24"/>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2.42578125" style="493" customWidth="1"/>
    <col min="16" max="17" width="23.7109375" style="493" hidden="1" customWidth="1"/>
    <col min="18" max="18" width="11.7109375" style="493" customWidth="1"/>
    <col min="19" max="19" width="3.7109375" style="493" customWidth="1"/>
    <col min="20" max="20" width="11.7109375" style="493" customWidth="1"/>
    <col min="21" max="21" width="8.5703125" style="493" customWidth="1"/>
    <col min="22" max="22" width="20.4257812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493" customWidth="1"/>
    <col min="30" max="30" width="115.7109375" style="493" customWidth="1"/>
    <col min="31" max="32" width="10.5703125" style="554"/>
    <col min="33" max="33" width="11.140625" style="554" customWidth="1"/>
    <col min="34" max="36" width="10.5703125" style="554"/>
    <col min="37"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6" hidden="1">
      <c r="Q1" s="552"/>
      <c r="R1" s="552"/>
      <c r="X1" s="731"/>
      <c r="Y1" s="731"/>
    </row>
    <row r="2" spans="1:36" hidden="1">
      <c r="U2" s="552"/>
      <c r="AB2" s="731"/>
    </row>
    <row r="3" spans="1:36" hidden="1"/>
    <row r="4" spans="1:36" ht="3" customHeight="1">
      <c r="J4" s="499"/>
      <c r="K4" s="499"/>
      <c r="L4" s="494"/>
      <c r="M4" s="494"/>
      <c r="N4" s="494"/>
      <c r="O4" s="502"/>
      <c r="P4" s="502"/>
      <c r="Q4" s="502"/>
      <c r="R4" s="502"/>
      <c r="S4" s="502"/>
      <c r="T4" s="502"/>
      <c r="U4" s="502"/>
      <c r="V4" s="946"/>
      <c r="W4" s="946"/>
      <c r="X4" s="946"/>
      <c r="Y4" s="946"/>
      <c r="Z4" s="946"/>
      <c r="AA4" s="946"/>
      <c r="AB4" s="946"/>
    </row>
    <row r="5" spans="1:36" ht="26.1" customHeight="1">
      <c r="J5" s="499"/>
      <c r="K5" s="499"/>
      <c r="L5" s="1316" t="s">
        <v>717</v>
      </c>
      <c r="M5" s="1316"/>
      <c r="N5" s="1316"/>
      <c r="O5" s="1316"/>
      <c r="P5" s="1316"/>
      <c r="Q5" s="1316"/>
      <c r="R5" s="1316"/>
      <c r="S5" s="1316"/>
      <c r="T5" s="1316"/>
      <c r="U5" s="633"/>
      <c r="V5" s="633"/>
      <c r="W5" s="633"/>
      <c r="X5" s="633"/>
      <c r="Y5" s="633"/>
      <c r="Z5" s="633"/>
      <c r="AA5" s="633"/>
      <c r="AB5" s="633"/>
    </row>
    <row r="6" spans="1:36" ht="3" customHeight="1">
      <c r="J6" s="499"/>
      <c r="K6" s="499"/>
      <c r="L6" s="494"/>
      <c r="M6" s="494"/>
      <c r="N6" s="494"/>
      <c r="O6" s="498"/>
      <c r="P6" s="498"/>
      <c r="Q6" s="498"/>
      <c r="R6" s="498"/>
      <c r="S6" s="498"/>
      <c r="T6" s="498"/>
      <c r="U6" s="498"/>
      <c r="V6" s="1079"/>
      <c r="W6" s="1079"/>
      <c r="X6" s="1079"/>
      <c r="Y6" s="1079"/>
      <c r="Z6" s="1079"/>
      <c r="AA6" s="1079"/>
      <c r="AB6" s="1079"/>
      <c r="AC6" s="502"/>
    </row>
    <row r="7" spans="1:36" s="746" customFormat="1" ht="11.25" hidden="1">
      <c r="A7" s="1123"/>
      <c r="B7" s="1123"/>
      <c r="C7" s="1123"/>
      <c r="D7" s="1123"/>
      <c r="E7" s="1123"/>
      <c r="F7" s="1123"/>
      <c r="G7" s="1123"/>
      <c r="H7" s="1123"/>
      <c r="L7" s="1173"/>
      <c r="M7" s="1046"/>
      <c r="O7" s="1292"/>
      <c r="P7" s="1292"/>
      <c r="Q7" s="1292"/>
      <c r="R7" s="1292"/>
      <c r="S7" s="1292"/>
      <c r="T7" s="1292"/>
      <c r="U7" s="780"/>
      <c r="V7"/>
      <c r="W7"/>
      <c r="X7"/>
      <c r="Y7"/>
      <c r="Z7"/>
      <c r="AA7"/>
      <c r="AB7"/>
      <c r="AC7" s="780"/>
      <c r="AE7" s="1123"/>
      <c r="AF7" s="1123"/>
      <c r="AG7" s="1123"/>
      <c r="AH7" s="1123"/>
      <c r="AI7" s="1123"/>
    </row>
    <row r="8" spans="1:36"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293" t="str">
        <f>IF(datePr_ch="",IF(datePr="","",datePr),datePr_ch)</f>
        <v>28.04.2021</v>
      </c>
      <c r="P8" s="1293"/>
      <c r="Q8" s="1293"/>
      <c r="R8" s="1293"/>
      <c r="S8" s="1293"/>
      <c r="T8" s="1293"/>
      <c r="U8" s="551"/>
      <c r="V8"/>
      <c r="W8"/>
      <c r="X8"/>
      <c r="Y8"/>
      <c r="Z8"/>
      <c r="AA8"/>
      <c r="AB8"/>
      <c r="AC8" s="551"/>
      <c r="AD8" s="489"/>
      <c r="AE8" s="559"/>
      <c r="AF8" s="559"/>
      <c r="AG8" s="559"/>
      <c r="AH8" s="559"/>
      <c r="AI8" s="559"/>
      <c r="AJ8" s="559"/>
    </row>
    <row r="9" spans="1:36"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293" t="str">
        <f>IF(numberPr_ch="",IF(numberPr="","",numberPr),numberPr_ch)</f>
        <v>Исх. № 3165/02-02, 3166/05-02, 3168/05-02; 3167/05-02 от 28.04.2021; Вх. № 3906, 3907, 3904, 3905 от 29.04.2021</v>
      </c>
      <c r="P9" s="1293"/>
      <c r="Q9" s="1293"/>
      <c r="R9" s="1293"/>
      <c r="S9" s="1293"/>
      <c r="T9" s="1293"/>
      <c r="U9" s="551"/>
      <c r="V9"/>
      <c r="W9"/>
      <c r="X9"/>
      <c r="Y9"/>
      <c r="Z9"/>
      <c r="AA9"/>
      <c r="AB9"/>
      <c r="AC9" s="551"/>
      <c r="AD9" s="489"/>
      <c r="AE9" s="559"/>
      <c r="AF9" s="559"/>
      <c r="AG9" s="559"/>
      <c r="AH9" s="559"/>
      <c r="AI9" s="559"/>
      <c r="AJ9" s="559"/>
    </row>
    <row r="10" spans="1:36" s="746" customFormat="1" ht="11.25" hidden="1">
      <c r="A10" s="1123"/>
      <c r="B10" s="1123"/>
      <c r="C10" s="1123"/>
      <c r="D10" s="1123"/>
      <c r="E10" s="1123"/>
      <c r="F10" s="1123"/>
      <c r="G10" s="1123"/>
      <c r="H10" s="1123"/>
      <c r="L10" s="1173"/>
      <c r="M10" s="1046"/>
      <c r="O10" s="1292"/>
      <c r="P10" s="1292"/>
      <c r="Q10" s="1292"/>
      <c r="R10" s="1292"/>
      <c r="S10" s="1292"/>
      <c r="T10" s="1292"/>
      <c r="U10" s="780"/>
      <c r="V10"/>
      <c r="W10"/>
      <c r="X10"/>
      <c r="Y10"/>
      <c r="Z10"/>
      <c r="AA10"/>
      <c r="AB10"/>
      <c r="AC10" s="780"/>
      <c r="AE10" s="1123"/>
      <c r="AF10" s="1123"/>
      <c r="AG10" s="1123"/>
      <c r="AH10" s="1123"/>
      <c r="AI10" s="1123"/>
    </row>
    <row r="11" spans="1:36" s="539" customFormat="1" ht="11.25" hidden="1">
      <c r="A11" s="559"/>
      <c r="B11" s="559"/>
      <c r="C11" s="559"/>
      <c r="D11" s="559"/>
      <c r="E11" s="559"/>
      <c r="F11" s="559"/>
      <c r="G11" s="559"/>
      <c r="H11" s="559"/>
      <c r="L11" s="1317"/>
      <c r="M11" s="1317"/>
      <c r="N11" s="536"/>
      <c r="O11" s="551"/>
      <c r="P11" s="551"/>
      <c r="Q11" s="551"/>
      <c r="R11" s="551"/>
      <c r="S11" s="551"/>
      <c r="T11" s="551"/>
      <c r="U11" s="557" t="s">
        <v>371</v>
      </c>
      <c r="V11" s="1100"/>
      <c r="W11" s="1100"/>
      <c r="X11" s="1100"/>
      <c r="Y11" s="1100"/>
      <c r="Z11" s="1100"/>
      <c r="AA11" s="1100"/>
      <c r="AB11" s="959" t="s">
        <v>371</v>
      </c>
      <c r="AE11" s="559"/>
      <c r="AF11" s="559"/>
      <c r="AG11" s="559"/>
      <c r="AH11" s="559"/>
      <c r="AI11" s="559"/>
      <c r="AJ11" s="559"/>
    </row>
    <row r="12" spans="1:36">
      <c r="J12" s="499"/>
      <c r="K12" s="499"/>
      <c r="L12" s="494"/>
      <c r="M12" s="494"/>
      <c r="N12" s="472"/>
      <c r="O12" s="1294"/>
      <c r="P12" s="1294"/>
      <c r="Q12" s="1294"/>
      <c r="R12" s="1294"/>
      <c r="S12" s="1294"/>
      <c r="T12" s="1294"/>
      <c r="U12" s="1294"/>
      <c r="V12" s="1294" t="s">
        <v>3366</v>
      </c>
      <c r="W12" s="1294"/>
      <c r="X12" s="1294"/>
      <c r="Y12" s="1294"/>
      <c r="Z12" s="1294"/>
      <c r="AA12" s="1294"/>
      <c r="AB12" s="1294"/>
    </row>
    <row r="13" spans="1:36">
      <c r="J13" s="499"/>
      <c r="K13" s="499"/>
      <c r="L13" s="1240" t="s">
        <v>445</v>
      </c>
      <c r="M13" s="1240"/>
      <c r="N13" s="1240"/>
      <c r="O13" s="1240"/>
      <c r="P13" s="1240"/>
      <c r="Q13" s="1240"/>
      <c r="R13" s="1240"/>
      <c r="S13" s="1240"/>
      <c r="T13" s="1240"/>
      <c r="U13" s="1240"/>
      <c r="V13" s="1240"/>
      <c r="W13" s="1240"/>
      <c r="X13" s="1240"/>
      <c r="Y13" s="1240"/>
      <c r="Z13" s="1240"/>
      <c r="AA13" s="1240"/>
      <c r="AB13" s="1240"/>
      <c r="AC13" s="1240"/>
      <c r="AD13" s="1240" t="s">
        <v>446</v>
      </c>
    </row>
    <row r="14" spans="1:36" ht="14.25" customHeight="1">
      <c r="J14" s="499"/>
      <c r="K14" s="499"/>
      <c r="L14" s="1300" t="s">
        <v>91</v>
      </c>
      <c r="M14" s="1300" t="s">
        <v>602</v>
      </c>
      <c r="N14" s="630"/>
      <c r="O14" s="1301" t="s">
        <v>604</v>
      </c>
      <c r="P14" s="1302"/>
      <c r="Q14" s="1302"/>
      <c r="R14" s="1302"/>
      <c r="S14" s="1302"/>
      <c r="T14" s="1303"/>
      <c r="U14" s="1311" t="s">
        <v>339</v>
      </c>
      <c r="V14" s="1301" t="s">
        <v>604</v>
      </c>
      <c r="W14" s="1302"/>
      <c r="X14" s="1302"/>
      <c r="Y14" s="1302"/>
      <c r="Z14" s="1302"/>
      <c r="AA14" s="1303"/>
      <c r="AB14" s="1311" t="s">
        <v>339</v>
      </c>
      <c r="AC14" s="1297" t="s">
        <v>274</v>
      </c>
      <c r="AD14" s="1240"/>
    </row>
    <row r="15" spans="1:36" ht="14.25" customHeight="1">
      <c r="J15" s="499"/>
      <c r="K15" s="499"/>
      <c r="L15" s="1300"/>
      <c r="M15" s="1300"/>
      <c r="N15" s="631"/>
      <c r="O15" s="1306" t="s">
        <v>578</v>
      </c>
      <c r="P15" s="1304" t="s">
        <v>270</v>
      </c>
      <c r="Q15" s="1305"/>
      <c r="R15" s="1308" t="s">
        <v>615</v>
      </c>
      <c r="S15" s="1309"/>
      <c r="T15" s="1310"/>
      <c r="U15" s="1312"/>
      <c r="V15" s="1306" t="s">
        <v>578</v>
      </c>
      <c r="W15" s="1304" t="s">
        <v>270</v>
      </c>
      <c r="X15" s="1305"/>
      <c r="Y15" s="1308" t="s">
        <v>615</v>
      </c>
      <c r="Z15" s="1309"/>
      <c r="AA15" s="1310"/>
      <c r="AB15" s="1312"/>
      <c r="AC15" s="1298"/>
      <c r="AD15" s="1240"/>
    </row>
    <row r="16" spans="1:36" ht="33.75" customHeight="1">
      <c r="J16" s="499"/>
      <c r="K16" s="499"/>
      <c r="L16" s="1300"/>
      <c r="M16" s="1300"/>
      <c r="N16" s="632"/>
      <c r="O16" s="1307"/>
      <c r="P16" s="505" t="s">
        <v>579</v>
      </c>
      <c r="Q16" s="505" t="s">
        <v>6</v>
      </c>
      <c r="R16" s="506" t="s">
        <v>273</v>
      </c>
      <c r="S16" s="1295" t="s">
        <v>272</v>
      </c>
      <c r="T16" s="1296"/>
      <c r="U16" s="1313"/>
      <c r="V16" s="1307"/>
      <c r="W16" s="719" t="s">
        <v>579</v>
      </c>
      <c r="X16" s="719" t="s">
        <v>6</v>
      </c>
      <c r="Y16" s="1190" t="s">
        <v>273</v>
      </c>
      <c r="Z16" s="1295" t="s">
        <v>272</v>
      </c>
      <c r="AA16" s="1296"/>
      <c r="AB16" s="1313"/>
      <c r="AC16" s="1299"/>
      <c r="AD16" s="1240"/>
    </row>
    <row r="17" spans="1:36">
      <c r="J17" s="499"/>
      <c r="K17" s="538">
        <v>1</v>
      </c>
      <c r="L17" s="616" t="s">
        <v>92</v>
      </c>
      <c r="M17" s="616" t="s">
        <v>48</v>
      </c>
      <c r="N17" s="618" t="str">
        <f ca="1">OFFSET(N17,0,-1)</f>
        <v>2</v>
      </c>
      <c r="O17" s="617">
        <f ca="1">OFFSET(O17,0,-1)+1</f>
        <v>3</v>
      </c>
      <c r="P17" s="617">
        <f ca="1">OFFSET(P17,0,-1)+1</f>
        <v>4</v>
      </c>
      <c r="Q17" s="617">
        <f ca="1">OFFSET(Q17,0,-1)+1</f>
        <v>5</v>
      </c>
      <c r="R17" s="617">
        <f ca="1">OFFSET(R17,0,-1)+1</f>
        <v>6</v>
      </c>
      <c r="S17" s="1318">
        <f ca="1">OFFSET(S17,0,-1)+1</f>
        <v>7</v>
      </c>
      <c r="T17" s="1318"/>
      <c r="U17" s="617">
        <f ca="1">OFFSET(U17,0,-2)+1</f>
        <v>8</v>
      </c>
      <c r="V17" s="1188">
        <f ca="1">OFFSET(V17,0,-1)+1</f>
        <v>9</v>
      </c>
      <c r="W17" s="1188">
        <f ca="1">OFFSET(W17,0,-1)+1</f>
        <v>10</v>
      </c>
      <c r="X17" s="1188">
        <f ca="1">OFFSET(X17,0,-1)+1</f>
        <v>11</v>
      </c>
      <c r="Y17" s="1188">
        <f ca="1">OFFSET(Y17,0,-1)+1</f>
        <v>12</v>
      </c>
      <c r="Z17" s="1318">
        <f ca="1">OFFSET(Z17,0,-1)+1</f>
        <v>13</v>
      </c>
      <c r="AA17" s="1318"/>
      <c r="AB17" s="1188">
        <f ca="1">OFFSET(AB17,0,-2)+1</f>
        <v>14</v>
      </c>
      <c r="AC17" s="618">
        <f ca="1">OFFSET(AC17,0,-1)</f>
        <v>14</v>
      </c>
      <c r="AD17" s="617">
        <f ca="1">OFFSET(AD17,0,-1)+1</f>
        <v>15</v>
      </c>
    </row>
    <row r="18" spans="1:36" ht="22.5">
      <c r="A18" s="1319">
        <v>1</v>
      </c>
      <c r="B18" s="813"/>
      <c r="C18" s="813"/>
      <c r="D18" s="813"/>
      <c r="E18" s="814"/>
      <c r="F18" s="815"/>
      <c r="G18" s="815"/>
      <c r="H18" s="815"/>
      <c r="I18" s="816"/>
      <c r="J18" s="811"/>
      <c r="K18" s="818"/>
      <c r="L18" s="562" t="e">
        <f ca="1">mergeValue(A18)</f>
        <v>#NAME?</v>
      </c>
      <c r="M18" s="610" t="s">
        <v>19</v>
      </c>
      <c r="N18" s="615"/>
      <c r="O18" s="1320" t="str">
        <f>IF('Перечень тарифов'!J35="","","" &amp; 'Перечень тарифов'!J35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P18" s="1320"/>
      <c r="Q18" s="1320"/>
      <c r="R18" s="1320"/>
      <c r="S18" s="1320"/>
      <c r="T18" s="1320"/>
      <c r="U18" s="1320"/>
      <c r="V18" s="1320"/>
      <c r="W18" s="1320"/>
      <c r="X18" s="1320"/>
      <c r="Y18" s="1320"/>
      <c r="Z18" s="1320"/>
      <c r="AA18" s="1320"/>
      <c r="AB18" s="1320"/>
      <c r="AC18" s="1320"/>
      <c r="AD18" s="1131" t="s">
        <v>718</v>
      </c>
      <c r="AF18" s="558"/>
      <c r="AG18" s="558" t="str">
        <f t="shared" ref="AG18:AG28" si="0">IF(M18="","",M18 )</f>
        <v>Наименование тарифа</v>
      </c>
      <c r="AH18" s="558"/>
      <c r="AI18" s="558"/>
      <c r="AJ18" s="558"/>
    </row>
    <row r="19" spans="1:36" hidden="1">
      <c r="A19" s="1319"/>
      <c r="B19" s="1319">
        <v>1</v>
      </c>
      <c r="C19" s="813"/>
      <c r="D19" s="813"/>
      <c r="E19" s="815"/>
      <c r="F19" s="815"/>
      <c r="G19" s="815"/>
      <c r="H19" s="815"/>
      <c r="I19" s="810"/>
      <c r="J19" s="809"/>
      <c r="K19" s="812"/>
      <c r="L19" s="562" t="e">
        <f ca="1">mergeValue(A19) &amp;"."&amp; mergeValue(B19)</f>
        <v>#NAME?</v>
      </c>
      <c r="M19" s="516"/>
      <c r="N19" s="615"/>
      <c r="O19" s="1320"/>
      <c r="P19" s="1320"/>
      <c r="Q19" s="1320"/>
      <c r="R19" s="1320"/>
      <c r="S19" s="1320"/>
      <c r="T19" s="1320"/>
      <c r="U19" s="1320"/>
      <c r="V19" s="1320"/>
      <c r="W19" s="1320"/>
      <c r="X19" s="1320"/>
      <c r="Y19" s="1320"/>
      <c r="Z19" s="1320"/>
      <c r="AA19" s="1320"/>
      <c r="AB19" s="1320"/>
      <c r="AC19" s="1320"/>
      <c r="AD19" s="1131"/>
      <c r="AF19" s="558"/>
      <c r="AG19" s="558" t="str">
        <f t="shared" si="0"/>
        <v/>
      </c>
      <c r="AH19" s="558"/>
      <c r="AI19" s="558"/>
      <c r="AJ19" s="558"/>
    </row>
    <row r="20" spans="1:36" hidden="1">
      <c r="A20" s="1319"/>
      <c r="B20" s="1319"/>
      <c r="C20" s="1319">
        <v>1</v>
      </c>
      <c r="D20" s="813"/>
      <c r="E20" s="815"/>
      <c r="F20" s="815"/>
      <c r="G20" s="815"/>
      <c r="H20" s="815"/>
      <c r="I20" s="817"/>
      <c r="J20" s="809"/>
      <c r="K20" s="812"/>
      <c r="L20" s="562" t="e">
        <f ca="1">mergeValue(A20) &amp;"."&amp; mergeValue(B20)&amp;"."&amp; mergeValue(C20)</f>
        <v>#NAME?</v>
      </c>
      <c r="M20" s="517"/>
      <c r="N20" s="615"/>
      <c r="O20" s="1320"/>
      <c r="P20" s="1320"/>
      <c r="Q20" s="1320"/>
      <c r="R20" s="1320"/>
      <c r="S20" s="1320"/>
      <c r="T20" s="1320"/>
      <c r="U20" s="1320"/>
      <c r="V20" s="1320"/>
      <c r="W20" s="1320"/>
      <c r="X20" s="1320"/>
      <c r="Y20" s="1320"/>
      <c r="Z20" s="1320"/>
      <c r="AA20" s="1320"/>
      <c r="AB20" s="1320"/>
      <c r="AC20" s="1320"/>
      <c r="AD20" s="1131"/>
      <c r="AF20" s="558"/>
      <c r="AG20" s="558" t="str">
        <f t="shared" si="0"/>
        <v/>
      </c>
      <c r="AH20" s="558"/>
      <c r="AI20" s="558"/>
      <c r="AJ20" s="558"/>
    </row>
    <row r="21" spans="1:36" hidden="1">
      <c r="A21" s="1319"/>
      <c r="B21" s="1319"/>
      <c r="C21" s="1319"/>
      <c r="D21" s="1319">
        <v>1</v>
      </c>
      <c r="E21" s="815"/>
      <c r="F21" s="815"/>
      <c r="G21" s="815"/>
      <c r="H21" s="815"/>
      <c r="I21" s="817"/>
      <c r="J21" s="809"/>
      <c r="K21" s="812"/>
      <c r="L21" s="562" t="e">
        <f ca="1">mergeValue(A21) &amp;"."&amp; mergeValue(B21)&amp;"."&amp; mergeValue(C21)&amp;"."&amp; mergeValue(D21)</f>
        <v>#NAME?</v>
      </c>
      <c r="M21" s="518"/>
      <c r="N21" s="615"/>
      <c r="O21" s="1320"/>
      <c r="P21" s="1320"/>
      <c r="Q21" s="1320"/>
      <c r="R21" s="1320"/>
      <c r="S21" s="1320"/>
      <c r="T21" s="1320"/>
      <c r="U21" s="1320"/>
      <c r="V21" s="1320"/>
      <c r="W21" s="1320"/>
      <c r="X21" s="1320"/>
      <c r="Y21" s="1320"/>
      <c r="Z21" s="1320"/>
      <c r="AA21" s="1320"/>
      <c r="AB21" s="1320"/>
      <c r="AC21" s="1320"/>
      <c r="AD21" s="1131"/>
      <c r="AF21" s="558"/>
      <c r="AG21" s="558" t="str">
        <f t="shared" si="0"/>
        <v/>
      </c>
      <c r="AH21" s="558"/>
      <c r="AI21" s="558"/>
      <c r="AJ21" s="558"/>
    </row>
    <row r="22" spans="1:36" ht="78.75">
      <c r="A22" s="1319"/>
      <c r="B22" s="1319"/>
      <c r="C22" s="1319"/>
      <c r="D22" s="1319"/>
      <c r="E22" s="1319">
        <v>1</v>
      </c>
      <c r="F22" s="815"/>
      <c r="G22" s="815"/>
      <c r="H22" s="813">
        <v>1</v>
      </c>
      <c r="I22" s="1319">
        <v>1</v>
      </c>
      <c r="J22" s="815"/>
      <c r="K22" s="820"/>
      <c r="L22" s="562" t="e">
        <f ca="1">mergeValue(A22) &amp;"."&amp; mergeValue(B22)&amp;"."&amp; mergeValue(C22)&amp;"."&amp; mergeValue(D22)&amp;"."&amp; mergeValue(E22)</f>
        <v>#NAME?</v>
      </c>
      <c r="M22" s="524" t="s">
        <v>8</v>
      </c>
      <c r="N22" s="615"/>
      <c r="O22" s="1321" t="s">
        <v>3</v>
      </c>
      <c r="P22" s="1321"/>
      <c r="Q22" s="1321"/>
      <c r="R22" s="1321"/>
      <c r="S22" s="1321"/>
      <c r="T22" s="1321"/>
      <c r="U22" s="1321"/>
      <c r="V22" s="1321"/>
      <c r="W22" s="1321"/>
      <c r="X22" s="1321"/>
      <c r="Y22" s="1321"/>
      <c r="Z22" s="1321"/>
      <c r="AA22" s="1321"/>
      <c r="AB22" s="1321"/>
      <c r="AC22" s="1321"/>
      <c r="AD22" s="1131" t="s">
        <v>719</v>
      </c>
      <c r="AF22" s="558"/>
      <c r="AG22" s="558" t="str">
        <f t="shared" si="0"/>
        <v>Схема подключения теплопотребляющей установки к коллектору источника тепловой энергии</v>
      </c>
      <c r="AH22" s="558"/>
      <c r="AI22" s="558"/>
      <c r="AJ22" s="558"/>
    </row>
    <row r="23" spans="1:36" ht="33.75">
      <c r="A23" s="1319"/>
      <c r="B23" s="1319"/>
      <c r="C23" s="1319"/>
      <c r="D23" s="1319"/>
      <c r="E23" s="1319"/>
      <c r="F23" s="1319">
        <v>1</v>
      </c>
      <c r="G23" s="813"/>
      <c r="H23" s="813"/>
      <c r="I23" s="1319"/>
      <c r="J23" s="1319">
        <v>1</v>
      </c>
      <c r="K23" s="821"/>
      <c r="L23" s="562" t="e">
        <f ca="1">mergeValue(A23) &amp;"."&amp; mergeValue(B23)&amp;"."&amp; mergeValue(C23)&amp;"."&amp; mergeValue(D23)&amp;"."&amp; mergeValue(E23)&amp;"."&amp; mergeValue(F23)</f>
        <v>#NAME?</v>
      </c>
      <c r="M23" s="525" t="s">
        <v>9</v>
      </c>
      <c r="N23" s="615"/>
      <c r="O23" s="1322" t="s">
        <v>3</v>
      </c>
      <c r="P23" s="1323"/>
      <c r="Q23" s="1323"/>
      <c r="R23" s="1323"/>
      <c r="S23" s="1323"/>
      <c r="T23" s="1323"/>
      <c r="U23" s="1323"/>
      <c r="V23" s="1323"/>
      <c r="W23" s="1323"/>
      <c r="X23" s="1323"/>
      <c r="Y23" s="1323"/>
      <c r="Z23" s="1323"/>
      <c r="AA23" s="1323"/>
      <c r="AB23" s="1323"/>
      <c r="AC23" s="1324"/>
      <c r="AD23" s="1131" t="s">
        <v>720</v>
      </c>
      <c r="AF23" s="558"/>
      <c r="AG23" s="558" t="str">
        <f t="shared" si="0"/>
        <v>Группа потребителей</v>
      </c>
      <c r="AH23" s="558"/>
      <c r="AI23" s="558"/>
      <c r="AJ23" s="558"/>
    </row>
    <row r="24" spans="1:36" ht="122.1" customHeight="1">
      <c r="A24" s="1319"/>
      <c r="B24" s="1319"/>
      <c r="C24" s="1319"/>
      <c r="D24" s="1319"/>
      <c r="E24" s="1319"/>
      <c r="F24" s="1319"/>
      <c r="G24" s="813">
        <v>1</v>
      </c>
      <c r="H24" s="813"/>
      <c r="I24" s="1319"/>
      <c r="J24" s="1319"/>
      <c r="K24" s="821">
        <v>1</v>
      </c>
      <c r="L24" s="562" t="e">
        <f ca="1">mergeValue(A24) &amp;"."&amp; mergeValue(B24)&amp;"."&amp; mergeValue(C24)&amp;"."&amp; mergeValue(D24)&amp;"."&amp; mergeValue(E24)&amp;"."&amp; mergeValue(F24)&amp;"."&amp; mergeValue(G24)</f>
        <v>#NAME?</v>
      </c>
      <c r="M24" s="1090" t="s">
        <v>3</v>
      </c>
      <c r="N24" s="615"/>
      <c r="O24" s="649">
        <v>1273.8800000000001</v>
      </c>
      <c r="P24" s="532"/>
      <c r="Q24" s="1040"/>
      <c r="R24" s="1314" t="s">
        <v>2656</v>
      </c>
      <c r="S24" s="1315" t="s">
        <v>83</v>
      </c>
      <c r="T24" s="1314" t="s">
        <v>3388</v>
      </c>
      <c r="U24" s="1315" t="s">
        <v>83</v>
      </c>
      <c r="V24" s="649">
        <v>1383.91</v>
      </c>
      <c r="W24" s="726"/>
      <c r="X24" s="1040"/>
      <c r="Y24" s="1314" t="s">
        <v>3389</v>
      </c>
      <c r="Z24" s="1315" t="s">
        <v>83</v>
      </c>
      <c r="AA24" s="1314" t="s">
        <v>2657</v>
      </c>
      <c r="AB24" s="1315" t="s">
        <v>84</v>
      </c>
      <c r="AC24" s="532"/>
      <c r="AD24" s="1289" t="s">
        <v>721</v>
      </c>
      <c r="AE24" s="554" t="e">
        <f ca="1">strCheckDate(O25:AC25)</f>
        <v>#NAME?</v>
      </c>
      <c r="AF24" s="558"/>
      <c r="AG24" s="558" t="str">
        <f t="shared" si="0"/>
        <v>без дифференциации</v>
      </c>
      <c r="AH24" s="558"/>
      <c r="AI24" s="558"/>
      <c r="AJ24" s="558"/>
    </row>
    <row r="25" spans="1:36" ht="11.25" hidden="1" customHeight="1">
      <c r="A25" s="1319"/>
      <c r="B25" s="1319"/>
      <c r="C25" s="1319"/>
      <c r="D25" s="1319"/>
      <c r="E25" s="1319"/>
      <c r="F25" s="1319"/>
      <c r="G25" s="813"/>
      <c r="H25" s="813"/>
      <c r="I25" s="1319"/>
      <c r="J25" s="1319"/>
      <c r="K25" s="821"/>
      <c r="L25" s="569"/>
      <c r="M25" s="615"/>
      <c r="N25" s="615"/>
      <c r="O25" s="532"/>
      <c r="P25" s="532"/>
      <c r="Q25" s="553" t="str">
        <f>R24 &amp; "-" &amp; T24</f>
        <v>01.01.2022-30.06.2022</v>
      </c>
      <c r="R25" s="1314"/>
      <c r="S25" s="1315"/>
      <c r="T25" s="1314"/>
      <c r="U25" s="1315"/>
      <c r="V25" s="726"/>
      <c r="W25" s="726"/>
      <c r="X25" s="732" t="str">
        <f>Y24 &amp; "-" &amp; AA24</f>
        <v>01.07.2022-31.12.2022</v>
      </c>
      <c r="Y25" s="1314"/>
      <c r="Z25" s="1315"/>
      <c r="AA25" s="1314"/>
      <c r="AB25" s="1315"/>
      <c r="AC25" s="532"/>
      <c r="AD25" s="1290"/>
      <c r="AF25" s="558"/>
      <c r="AG25" s="558" t="str">
        <f t="shared" si="0"/>
        <v/>
      </c>
      <c r="AH25" s="558"/>
      <c r="AI25" s="558"/>
      <c r="AJ25" s="558"/>
    </row>
    <row r="26" spans="1:36" ht="15" customHeight="1">
      <c r="A26" s="1319"/>
      <c r="B26" s="1319"/>
      <c r="C26" s="1319"/>
      <c r="D26" s="1319"/>
      <c r="E26" s="1319"/>
      <c r="F26" s="1319"/>
      <c r="G26" s="815"/>
      <c r="H26" s="813"/>
      <c r="I26" s="1319"/>
      <c r="J26" s="1319"/>
      <c r="K26" s="820"/>
      <c r="L26" s="508"/>
      <c r="M26" s="527" t="s">
        <v>24</v>
      </c>
      <c r="N26" s="534"/>
      <c r="O26" s="534"/>
      <c r="P26" s="534"/>
      <c r="Q26" s="534"/>
      <c r="R26" s="534"/>
      <c r="S26" s="534"/>
      <c r="T26" s="534"/>
      <c r="U26" s="534"/>
      <c r="V26" s="954"/>
      <c r="W26" s="954"/>
      <c r="X26" s="954"/>
      <c r="Y26" s="954"/>
      <c r="Z26" s="954"/>
      <c r="AA26" s="954"/>
      <c r="AB26" s="954"/>
      <c r="AC26" s="530"/>
      <c r="AD26" s="1291"/>
      <c r="AF26" s="558"/>
      <c r="AG26" s="558" t="str">
        <f t="shared" si="0"/>
        <v>Добавить вид теплоносителя (параметры теплоносителя)</v>
      </c>
      <c r="AH26" s="558"/>
      <c r="AI26" s="558"/>
      <c r="AJ26" s="558"/>
    </row>
    <row r="27" spans="1:36" ht="15" customHeight="1">
      <c r="A27" s="1319"/>
      <c r="B27" s="1319"/>
      <c r="C27" s="1319"/>
      <c r="D27" s="1319"/>
      <c r="E27" s="1319"/>
      <c r="F27" s="815"/>
      <c r="G27" s="815"/>
      <c r="H27" s="813"/>
      <c r="I27" s="1319"/>
      <c r="J27" s="815"/>
      <c r="K27" s="820"/>
      <c r="L27" s="508"/>
      <c r="M27" s="526" t="s">
        <v>10</v>
      </c>
      <c r="N27" s="534"/>
      <c r="O27" s="534"/>
      <c r="P27" s="534"/>
      <c r="Q27" s="534"/>
      <c r="R27" s="534"/>
      <c r="S27" s="534"/>
      <c r="T27" s="534"/>
      <c r="U27" s="533"/>
      <c r="V27" s="954"/>
      <c r="W27" s="954"/>
      <c r="X27" s="954"/>
      <c r="Y27" s="954"/>
      <c r="Z27" s="954"/>
      <c r="AA27" s="954"/>
      <c r="AB27" s="953"/>
      <c r="AC27" s="534"/>
      <c r="AD27" s="634"/>
      <c r="AF27" s="558"/>
      <c r="AG27" s="558" t="str">
        <f t="shared" si="0"/>
        <v>Добавить группу потребителей</v>
      </c>
      <c r="AH27" s="558"/>
      <c r="AI27" s="558"/>
      <c r="AJ27" s="558"/>
    </row>
    <row r="28" spans="1:36" ht="15" customHeight="1">
      <c r="A28" s="1319"/>
      <c r="B28" s="1319"/>
      <c r="C28" s="1319"/>
      <c r="D28" s="1319"/>
      <c r="E28" s="819"/>
      <c r="F28" s="815"/>
      <c r="G28" s="815"/>
      <c r="H28" s="815"/>
      <c r="I28" s="811"/>
      <c r="J28" s="808"/>
      <c r="K28" s="818"/>
      <c r="L28" s="508"/>
      <c r="M28" s="521" t="s">
        <v>11</v>
      </c>
      <c r="N28" s="534"/>
      <c r="O28" s="534"/>
      <c r="P28" s="534"/>
      <c r="Q28" s="534"/>
      <c r="R28" s="534"/>
      <c r="S28" s="534"/>
      <c r="T28" s="534"/>
      <c r="U28" s="533"/>
      <c r="V28" s="954"/>
      <c r="W28" s="954"/>
      <c r="X28" s="954"/>
      <c r="Y28" s="954"/>
      <c r="Z28" s="954"/>
      <c r="AA28" s="954"/>
      <c r="AB28" s="953"/>
      <c r="AC28" s="534"/>
      <c r="AD28" s="634"/>
      <c r="AF28" s="558"/>
      <c r="AG28" s="558" t="str">
        <f t="shared" si="0"/>
        <v>Добавить схему подключения</v>
      </c>
      <c r="AH28" s="558"/>
      <c r="AI28" s="558"/>
      <c r="AJ28" s="558"/>
    </row>
    <row r="29" spans="1:36" ht="11.25">
      <c r="A29" s="493"/>
      <c r="B29" s="493"/>
      <c r="C29" s="493"/>
      <c r="D29" s="493"/>
      <c r="E29" s="493"/>
      <c r="F29" s="493"/>
      <c r="G29" s="493"/>
      <c r="H29" s="493"/>
      <c r="I29" s="493"/>
      <c r="J29" s="493"/>
      <c r="K29" s="493"/>
      <c r="AE29" s="493"/>
      <c r="AF29" s="493"/>
      <c r="AG29" s="493"/>
      <c r="AH29" s="493"/>
      <c r="AI29" s="493"/>
      <c r="AJ29" s="493"/>
    </row>
    <row r="30" spans="1:36" ht="90" customHeight="1">
      <c r="L30" s="1">
        <v>1</v>
      </c>
      <c r="M30" s="1282" t="s">
        <v>722</v>
      </c>
      <c r="N30" s="1282"/>
      <c r="O30" s="1282"/>
      <c r="P30" s="1282"/>
      <c r="Q30" s="1282"/>
      <c r="R30" s="1282"/>
      <c r="S30" s="1282"/>
      <c r="T30" s="1282"/>
      <c r="U30" s="1282"/>
      <c r="V30" s="1282"/>
      <c r="W30" s="1282"/>
      <c r="X30" s="1282"/>
      <c r="Y30" s="1282"/>
      <c r="Z30" s="1282"/>
      <c r="AA30" s="1282"/>
      <c r="AB30" s="1282"/>
      <c r="AC30" s="1282"/>
      <c r="AD30" s="1282"/>
    </row>
  </sheetData>
  <sheetProtection algorithmName="SHA-512" hashValue="Sfuum0YbBKbW4vx8KJusDHUeqO2JBRogFbNjvXxKqBps2KIajRXPMGO3OGuJGGrjCvHms+Jo2WIe2ukr4Rh1IA==" saltValue="81UFM9Xb/oIEjMHY/O5Quw==" spinCount="100000" sheet="1" objects="1" scenarios="1" formatColumns="0" formatRows="0"/>
  <dataConsolidate link="1"/>
  <mergeCells count="51">
    <mergeCell ref="Z17:AA17"/>
    <mergeCell ref="Y24:Y25"/>
    <mergeCell ref="Z24:Z25"/>
    <mergeCell ref="AA24:AA25"/>
    <mergeCell ref="AB24:AB25"/>
    <mergeCell ref="V14:AA14"/>
    <mergeCell ref="AB14:AB16"/>
    <mergeCell ref="V15:V16"/>
    <mergeCell ref="W15:X15"/>
    <mergeCell ref="Y15:AA15"/>
    <mergeCell ref="Z16:AA16"/>
    <mergeCell ref="V12:AB12"/>
    <mergeCell ref="I22:I27"/>
    <mergeCell ref="J23:J26"/>
    <mergeCell ref="A18:A28"/>
    <mergeCell ref="O18:AC18"/>
    <mergeCell ref="B19:B28"/>
    <mergeCell ref="O19:AC19"/>
    <mergeCell ref="C20:C28"/>
    <mergeCell ref="U24:U25"/>
    <mergeCell ref="O20:AC20"/>
    <mergeCell ref="D21:D28"/>
    <mergeCell ref="O21:AC21"/>
    <mergeCell ref="E22:E27"/>
    <mergeCell ref="O22:AC22"/>
    <mergeCell ref="F23:F26"/>
    <mergeCell ref="O23:AC23"/>
    <mergeCell ref="R24:R25"/>
    <mergeCell ref="L5:T5"/>
    <mergeCell ref="O9:T9"/>
    <mergeCell ref="O10:T10"/>
    <mergeCell ref="L11:M11"/>
    <mergeCell ref="O12:U12"/>
    <mergeCell ref="O7:T7"/>
    <mergeCell ref="O8:T8"/>
    <mergeCell ref="M30:AD30"/>
    <mergeCell ref="L13:AC13"/>
    <mergeCell ref="L14:L16"/>
    <mergeCell ref="M14:M16"/>
    <mergeCell ref="O14:T14"/>
    <mergeCell ref="U14:U16"/>
    <mergeCell ref="AC14:AC16"/>
    <mergeCell ref="O15:O16"/>
    <mergeCell ref="AD13:AD16"/>
    <mergeCell ref="S16:T16"/>
    <mergeCell ref="P15:Q15"/>
    <mergeCell ref="R15:T15"/>
    <mergeCell ref="S17:T17"/>
    <mergeCell ref="AD24:AD26"/>
    <mergeCell ref="S24:S25"/>
    <mergeCell ref="T24:T25"/>
  </mergeCells>
  <dataValidations count="1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errorTitle="Ошибка" error="Допускается ввод не более 900 символов!" sqref="WWE983054:WWE983061 WMI983054:WMI983061 AD65550:AD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AD131086:AD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AD196622:AD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AD262158:AD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AD327694:AD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AD393230:AD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AD458766:AD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AD524302:AD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AD589838:AD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AD655374:AD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AD720910:AD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AD786446:AD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AD851982:AD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AD917518:AD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AD983054:AD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WWE18:WWE25 WMI18:WMI25 WCM18:WCM25 VSQ18:VSQ25 VIU18:VIU25 UYY18:UYY25 UPC18:UPC25 UFG18:UFG25 TVK18:TVK25 TLO18:TLO25 TBS18:TBS25 SRW18:SRW25 SIA18:SIA25 RYE18:RYE25 ROI18:ROI25 REM18:REM25 QUQ18:QUQ25 QKU18:QKU25 QAY18:QAY25 PRC18:PRC25 PHG18:PHG25 OXK18:OXK25 ONO18:ONO25 ODS18:ODS25 NTW18:NTW25 NKA18:NKA25 NAE18:NAE25 MQI18:MQI25 MGM18:MGM25 LWQ18:LWQ25 LMU18:LMU25 LCY18:LCY25 KTC18:KTC25 KJG18:KJG25 JZK18:JZK25 JPO18:JPO25 JFS18:JFS25 IVW18:IVW25 IMA18:IMA25 ICE18:ICE25 HSI18:HSI25 HIM18:HIM25 GYQ18:GYQ25 GOU18:GOU25 GEY18:GEY25 FVC18:FVC25 FLG18:FLG25 FBK18:FBK25 ERO18:ERO25 EHS18:EHS25 DXW18:DXW25 DOA18:DOA25 DEE18:DEE25 CUI18:CUI25 CKM18:CKM25 CAQ18:CAQ25 BQU18:BQU25 BGY18:BGY25 AXC18:AXC25 ANG18:ANG25 ADK18:ADK25 TO18:TO25 JS18:JS25">
      <formula1>900</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M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R24 WWB24 WMF2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T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Y65556 Y131092 Y196628 Y262164 Y327700 Y393236 Y458772 Y524308 Y589844 Y655380 Y720916 Y786452 Y851988 Y917524 Y983060 AA65556 AA131092 AA196628 AA262164 AA327700 AA393236 AA458772 AA524308 AA589844 AA655380 AA720916 AA786452 AA851988 AA917524 AA983060 Y24 AA24"/>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327700 U39323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45877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52430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58984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65538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72091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78645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85198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91752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98306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6555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13109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19662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JO24 S24 WWC2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U24 U262164 Z65556 Z131092 Z196628 Z262164 Z327700 Z393236 Z458772 Z524308 Z589844 Z655380 Z720916 Z786452 Z851988 Z917524 Z983060 AB327700 AB393236 AB458772 AB524308 AB589844 AB655380 AB720916 AB786452 AB851988 AB917524 AB983060 AB65556 AB131092 AB196628 AB262164 Z24 AB2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X983061 X65557 X131093 X196629 X262165 X327701 X393237 X458773 X524309 X589845 X655381 X720917 X786453 X851989 X917525 X25"/>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JH26:JS28 TD26:TO28 L27:AD28 L65558:AD65564 L983062:AD983068 L917526:AD917532 L851990:AD851996 L786454:AD786460 L720918:AD720924 L655382:AD655388 L589846:AD589852 L524310:AD524316 L458774:AD458780 L393238:AD393244 L327702:AD327708 L262166:AD262172 L196630:AD196636 L131094:AD131100 L26:AC26"/>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83" t="s">
        <v>470</v>
      </c>
      <c r="G2" s="1284"/>
      <c r="H2" s="1285"/>
      <c r="I2" s="757"/>
    </row>
    <row r="3" spans="1:20" ht="3" customHeight="1"/>
    <row r="4" spans="1:20" s="955" customFormat="1" ht="11.25">
      <c r="A4" s="961"/>
      <c r="B4" s="961"/>
      <c r="C4" s="961"/>
      <c r="D4" s="961"/>
      <c r="F4" s="1240" t="s">
        <v>445</v>
      </c>
      <c r="G4" s="1240"/>
      <c r="H4" s="1240"/>
      <c r="I4" s="1286"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6"/>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28.04.2021</v>
      </c>
      <c r="I7" s="767" t="s">
        <v>472</v>
      </c>
      <c r="J7" s="584"/>
      <c r="K7" s="961"/>
      <c r="L7" s="961"/>
      <c r="M7" s="961"/>
      <c r="N7" s="961"/>
      <c r="O7" s="961"/>
      <c r="P7" s="961"/>
      <c r="Q7" s="961"/>
      <c r="R7" s="961"/>
      <c r="S7" s="961"/>
      <c r="T7" s="961"/>
    </row>
    <row r="8" spans="1:20" s="955" customFormat="1" ht="45">
      <c r="A8" s="1287">
        <v>1</v>
      </c>
      <c r="B8" s="961"/>
      <c r="C8" s="961"/>
      <c r="D8" s="961"/>
      <c r="F8" s="977" t="e">
        <f ca="1">"2." &amp;mergeValue(A8)</f>
        <v>#NAME?</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87"/>
      <c r="B9" s="961"/>
      <c r="C9" s="961"/>
      <c r="D9" s="961"/>
      <c r="F9" s="977" t="e">
        <f ca="1">"3." &amp;mergeValue(A9)</f>
        <v>#NAME?</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67" t="s">
        <v>566</v>
      </c>
      <c r="J9" s="584"/>
      <c r="K9" s="961"/>
      <c r="L9" s="961"/>
      <c r="M9" s="961"/>
      <c r="N9" s="961"/>
      <c r="O9" s="961"/>
      <c r="P9" s="961"/>
      <c r="Q9" s="961"/>
      <c r="R9" s="961"/>
      <c r="S9" s="961"/>
      <c r="T9" s="961"/>
    </row>
    <row r="10" spans="1:20" s="955" customFormat="1" ht="22.5">
      <c r="A10" s="1287"/>
      <c r="B10" s="961"/>
      <c r="C10" s="961"/>
      <c r="D10" s="961"/>
      <c r="F10" s="977" t="e">
        <f ca="1">"4."&amp;mergeValue(A10)</f>
        <v>#NAME?</v>
      </c>
      <c r="G10" s="766" t="s">
        <v>475</v>
      </c>
      <c r="H10" s="979" t="s">
        <v>449</v>
      </c>
      <c r="I10" s="767"/>
      <c r="J10" s="584"/>
      <c r="K10" s="961"/>
      <c r="L10" s="961"/>
      <c r="M10" s="961"/>
      <c r="N10" s="961"/>
      <c r="O10" s="961"/>
      <c r="P10" s="961"/>
      <c r="Q10" s="961"/>
      <c r="R10" s="961"/>
      <c r="S10" s="961"/>
      <c r="T10" s="961"/>
    </row>
    <row r="11" spans="1:20" s="955" customFormat="1" ht="18.75">
      <c r="A11" s="1287"/>
      <c r="B11" s="1287">
        <v>1</v>
      </c>
      <c r="C11" s="971"/>
      <c r="D11" s="971"/>
      <c r="F11" s="977" t="e">
        <f ca="1">"4."&amp;mergeValue(A11) &amp;"."&amp;mergeValue(B11)</f>
        <v>#NAME?</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87"/>
      <c r="B12" s="1287"/>
      <c r="C12" s="1287">
        <v>1</v>
      </c>
      <c r="D12" s="971"/>
      <c r="F12" s="977" t="e">
        <f ca="1">"4."&amp;mergeValue(A12) &amp;"."&amp;mergeValue(B12)&amp;"."&amp;mergeValue(C12)</f>
        <v>#NAME?</v>
      </c>
      <c r="G12" s="768" t="s">
        <v>476</v>
      </c>
      <c r="H12" s="975" t="str">
        <f>IF(Территории!H13="","","" &amp; Территории!H13 &amp; "")</f>
        <v>Город Казань</v>
      </c>
      <c r="I12" s="767" t="s">
        <v>479</v>
      </c>
      <c r="J12" s="584"/>
      <c r="K12" s="961"/>
      <c r="L12" s="961"/>
      <c r="M12" s="961"/>
      <c r="N12" s="961"/>
      <c r="O12" s="961"/>
      <c r="P12" s="961"/>
      <c r="Q12" s="961"/>
      <c r="R12" s="961"/>
      <c r="S12" s="961"/>
      <c r="T12" s="961"/>
    </row>
    <row r="13" spans="1:20" s="955" customFormat="1" ht="56.25">
      <c r="A13" s="1287"/>
      <c r="B13" s="1287"/>
      <c r="C13" s="1287"/>
      <c r="D13" s="971">
        <v>1</v>
      </c>
      <c r="F13" s="977" t="e">
        <f ca="1">"4."&amp;mergeValue(A13) &amp;"."&amp;mergeValue(B13)&amp;"."&amp;mergeValue(C13)&amp;"."&amp;mergeValue(D13)</f>
        <v>#NAME?</v>
      </c>
      <c r="G13" s="769" t="s">
        <v>477</v>
      </c>
      <c r="H13" s="975" t="str">
        <f>IF(Территории!R14="","","" &amp; Территории!R14 &amp; "")</f>
        <v>Город Казань (92701000)</v>
      </c>
      <c r="I13" s="1186"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82" t="s">
        <v>571</v>
      </c>
      <c r="H15" s="1282"/>
      <c r="I15" s="931"/>
      <c r="J15" s="736"/>
      <c r="K15" s="736"/>
      <c r="L15" s="736"/>
      <c r="M15" s="736"/>
      <c r="N15" s="736"/>
      <c r="O15" s="736"/>
      <c r="P15" s="736"/>
      <c r="Q15" s="736"/>
      <c r="R15" s="736"/>
      <c r="S15" s="736"/>
      <c r="T15" s="736"/>
    </row>
  </sheetData>
  <sheetProtection algorithmName="SHA-512" hashValue="dri9ETCZ3POcPh0c0T4n/k+0WminVoFPkwNJumFSqo9Ld4I9snnrKJPKM15a3IyJ/Sa+TOLmZ41kAPD+pi6kbw==" saltValue="lCf7fMxyrD1763Hr4xgaN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0"/>
  <sheetViews>
    <sheetView showGridLines="0" topLeftCell="M4" zoomScaleNormal="100" workbookViewId="0">
      <selection activeCell="V24" sqref="V24"/>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3.855468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15.855468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316" t="s">
        <v>717</v>
      </c>
      <c r="M5" s="1316"/>
      <c r="N5" s="1316"/>
      <c r="O5" s="1316"/>
      <c r="P5" s="1316"/>
      <c r="Q5" s="1316"/>
      <c r="R5" s="1316"/>
      <c r="S5" s="1316"/>
      <c r="T5" s="1316"/>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3"/>
      <c r="B7" s="1123"/>
      <c r="C7" s="1123"/>
      <c r="D7" s="1123"/>
      <c r="E7" s="1123"/>
      <c r="F7" s="1123"/>
      <c r="G7" s="1123"/>
      <c r="H7" s="1123"/>
      <c r="L7" s="1173"/>
      <c r="M7" s="1046"/>
      <c r="O7" s="1292"/>
      <c r="P7" s="1292"/>
      <c r="Q7" s="1292"/>
      <c r="R7" s="1292"/>
      <c r="S7" s="1292"/>
      <c r="T7" s="1292"/>
      <c r="U7" s="780"/>
      <c r="V7"/>
      <c r="W7"/>
      <c r="X7"/>
      <c r="Y7"/>
      <c r="Z7"/>
      <c r="AA7"/>
      <c r="AB7"/>
      <c r="AC7" s="780"/>
      <c r="AE7" s="1123"/>
      <c r="AF7" s="1123"/>
      <c r="AG7" s="1123"/>
      <c r="AH7" s="1123"/>
      <c r="AI7" s="1123"/>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7"/>
      <c r="O8" s="1293" t="str">
        <f>IF(datePr_ch="",IF(datePr="","",datePr),datePr_ch)</f>
        <v>28.04.2021</v>
      </c>
      <c r="P8" s="1293"/>
      <c r="Q8" s="1293"/>
      <c r="R8" s="1293"/>
      <c r="S8" s="1293"/>
      <c r="T8" s="1293"/>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7"/>
      <c r="O9" s="1293" t="str">
        <f>IF(numberPr_ch="",IF(numberPr="","",numberPr),numberPr_ch)</f>
        <v>Исх. № 3165/02-02, 3166/05-02, 3168/05-02; 3167/05-02 от 28.04.2021; Вх. № 3906, 3907, 3904, 3905 от 29.04.2021</v>
      </c>
      <c r="P9" s="1293"/>
      <c r="Q9" s="1293"/>
      <c r="R9" s="1293"/>
      <c r="S9" s="1293"/>
      <c r="T9" s="1293"/>
      <c r="U9" s="730"/>
      <c r="V9"/>
      <c r="W9"/>
      <c r="X9"/>
      <c r="Y9"/>
      <c r="Z9"/>
      <c r="AA9"/>
      <c r="AB9"/>
      <c r="AC9" s="730"/>
      <c r="AD9" s="489"/>
      <c r="AE9" s="961"/>
      <c r="AF9" s="961"/>
      <c r="AG9" s="961"/>
      <c r="AH9" s="961"/>
      <c r="AI9" s="961"/>
      <c r="AJ9" s="961"/>
      <c r="AK9" s="961"/>
      <c r="AL9" s="961"/>
      <c r="AM9" s="961"/>
      <c r="AN9" s="961"/>
      <c r="AO9" s="961"/>
    </row>
    <row r="10" spans="1:41" s="746" customFormat="1" ht="11.25" hidden="1">
      <c r="A10" s="1123"/>
      <c r="B10" s="1123"/>
      <c r="C10" s="1123"/>
      <c r="D10" s="1123"/>
      <c r="E10" s="1123"/>
      <c r="F10" s="1123"/>
      <c r="G10" s="1123"/>
      <c r="H10" s="1123"/>
      <c r="L10" s="1173"/>
      <c r="M10" s="1046"/>
      <c r="O10" s="1292"/>
      <c r="P10" s="1292"/>
      <c r="Q10" s="1292"/>
      <c r="R10" s="1292"/>
      <c r="S10" s="1292"/>
      <c r="T10" s="1292"/>
      <c r="U10" s="780"/>
      <c r="V10"/>
      <c r="W10"/>
      <c r="X10"/>
      <c r="Y10"/>
      <c r="Z10"/>
      <c r="AA10"/>
      <c r="AB10"/>
      <c r="AC10" s="780"/>
      <c r="AE10" s="1123"/>
      <c r="AF10" s="1123"/>
      <c r="AG10" s="1123"/>
      <c r="AH10" s="1123"/>
      <c r="AI10" s="1123"/>
    </row>
    <row r="11" spans="1:41" s="955" customFormat="1" ht="11.25" hidden="1">
      <c r="A11" s="961"/>
      <c r="B11" s="961"/>
      <c r="C11" s="961"/>
      <c r="D11" s="961"/>
      <c r="E11" s="961"/>
      <c r="F11" s="961"/>
      <c r="G11" s="961"/>
      <c r="H11" s="961"/>
      <c r="L11" s="1317"/>
      <c r="M11" s="1317"/>
      <c r="N11" s="972"/>
      <c r="O11" s="730"/>
      <c r="P11" s="730"/>
      <c r="Q11" s="730"/>
      <c r="R11" s="730"/>
      <c r="S11" s="730"/>
      <c r="T11" s="730"/>
      <c r="U11" s="959" t="s">
        <v>371</v>
      </c>
      <c r="V11" s="1100"/>
      <c r="W11" s="1100"/>
      <c r="X11" s="1100"/>
      <c r="Y11" s="1100"/>
      <c r="Z11" s="1100"/>
      <c r="AA11" s="1100"/>
      <c r="AB11" s="959" t="s">
        <v>371</v>
      </c>
      <c r="AE11" s="961"/>
      <c r="AF11" s="961"/>
      <c r="AG11" s="961"/>
      <c r="AH11" s="961"/>
      <c r="AI11" s="961"/>
      <c r="AJ11" s="961"/>
      <c r="AK11" s="961"/>
      <c r="AL11" s="961"/>
      <c r="AM11" s="961"/>
      <c r="AN11" s="961"/>
      <c r="AO11" s="961"/>
    </row>
    <row r="12" spans="1:41">
      <c r="J12" s="943"/>
      <c r="K12" s="943"/>
      <c r="L12" s="939"/>
      <c r="M12" s="939"/>
      <c r="N12" s="472"/>
      <c r="O12" s="1294"/>
      <c r="P12" s="1294"/>
      <c r="Q12" s="1294"/>
      <c r="R12" s="1294"/>
      <c r="S12" s="1294"/>
      <c r="T12" s="1294"/>
      <c r="U12" s="1294"/>
      <c r="V12" s="1294" t="s">
        <v>3366</v>
      </c>
      <c r="W12" s="1294"/>
      <c r="X12" s="1294"/>
      <c r="Y12" s="1294"/>
      <c r="Z12" s="1294"/>
      <c r="AA12" s="1294"/>
      <c r="AB12" s="1294"/>
    </row>
    <row r="13" spans="1:41">
      <c r="J13" s="943"/>
      <c r="K13" s="943"/>
      <c r="L13" s="1240" t="s">
        <v>445</v>
      </c>
      <c r="M13" s="1240"/>
      <c r="N13" s="1240"/>
      <c r="O13" s="1240"/>
      <c r="P13" s="1240"/>
      <c r="Q13" s="1240"/>
      <c r="R13" s="1240"/>
      <c r="S13" s="1240"/>
      <c r="T13" s="1240"/>
      <c r="U13" s="1240"/>
      <c r="V13" s="1240"/>
      <c r="W13" s="1240"/>
      <c r="X13" s="1240"/>
      <c r="Y13" s="1240"/>
      <c r="Z13" s="1240"/>
      <c r="AA13" s="1240"/>
      <c r="AB13" s="1240"/>
      <c r="AC13" s="1240"/>
      <c r="AD13" s="1240" t="s">
        <v>446</v>
      </c>
    </row>
    <row r="14" spans="1:41" ht="14.25" customHeight="1">
      <c r="J14" s="943"/>
      <c r="K14" s="943"/>
      <c r="L14" s="1300" t="s">
        <v>91</v>
      </c>
      <c r="M14" s="1300" t="s">
        <v>602</v>
      </c>
      <c r="N14" s="630"/>
      <c r="O14" s="1301" t="s">
        <v>604</v>
      </c>
      <c r="P14" s="1302"/>
      <c r="Q14" s="1302"/>
      <c r="R14" s="1302"/>
      <c r="S14" s="1302"/>
      <c r="T14" s="1303"/>
      <c r="U14" s="1311" t="s">
        <v>339</v>
      </c>
      <c r="V14" s="1301" t="s">
        <v>604</v>
      </c>
      <c r="W14" s="1302"/>
      <c r="X14" s="1302"/>
      <c r="Y14" s="1302"/>
      <c r="Z14" s="1302"/>
      <c r="AA14" s="1303"/>
      <c r="AB14" s="1311" t="s">
        <v>339</v>
      </c>
      <c r="AC14" s="1297" t="s">
        <v>274</v>
      </c>
      <c r="AD14" s="1240"/>
    </row>
    <row r="15" spans="1:41" ht="14.25" customHeight="1">
      <c r="J15" s="943"/>
      <c r="K15" s="943"/>
      <c r="L15" s="1300"/>
      <c r="M15" s="1300"/>
      <c r="N15" s="631"/>
      <c r="O15" s="1306" t="s">
        <v>578</v>
      </c>
      <c r="P15" s="1304" t="s">
        <v>270</v>
      </c>
      <c r="Q15" s="1305"/>
      <c r="R15" s="1308" t="s">
        <v>615</v>
      </c>
      <c r="S15" s="1309"/>
      <c r="T15" s="1310"/>
      <c r="U15" s="1312"/>
      <c r="V15" s="1306" t="s">
        <v>578</v>
      </c>
      <c r="W15" s="1304" t="s">
        <v>270</v>
      </c>
      <c r="X15" s="1305"/>
      <c r="Y15" s="1308" t="s">
        <v>615</v>
      </c>
      <c r="Z15" s="1309"/>
      <c r="AA15" s="1310"/>
      <c r="AB15" s="1312"/>
      <c r="AC15" s="1298"/>
      <c r="AD15" s="1240"/>
    </row>
    <row r="16" spans="1:41" ht="33.75" customHeight="1">
      <c r="J16" s="943"/>
      <c r="K16" s="943"/>
      <c r="L16" s="1300"/>
      <c r="M16" s="1300"/>
      <c r="N16" s="632"/>
      <c r="O16" s="1307"/>
      <c r="P16" s="719" t="s">
        <v>579</v>
      </c>
      <c r="Q16" s="719" t="s">
        <v>6</v>
      </c>
      <c r="R16" s="976" t="s">
        <v>273</v>
      </c>
      <c r="S16" s="1295" t="s">
        <v>272</v>
      </c>
      <c r="T16" s="1296"/>
      <c r="U16" s="1313"/>
      <c r="V16" s="1307"/>
      <c r="W16" s="719" t="s">
        <v>579</v>
      </c>
      <c r="X16" s="719" t="s">
        <v>6</v>
      </c>
      <c r="Y16" s="1190" t="s">
        <v>273</v>
      </c>
      <c r="Z16" s="1295" t="s">
        <v>272</v>
      </c>
      <c r="AA16" s="1296"/>
      <c r="AB16" s="1313"/>
      <c r="AC16" s="1299"/>
      <c r="AD16" s="1240"/>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318">
        <f ca="1">OFFSET(S17,0,-1)+1</f>
        <v>7</v>
      </c>
      <c r="T17" s="1318"/>
      <c r="U17" s="973">
        <f ca="1">OFFSET(U17,0,-2)+1</f>
        <v>8</v>
      </c>
      <c r="V17" s="1188">
        <f ca="1">OFFSET(V17,0,-1)+1</f>
        <v>9</v>
      </c>
      <c r="W17" s="1188">
        <f ca="1">OFFSET(W17,0,-1)+1</f>
        <v>10</v>
      </c>
      <c r="X17" s="1188">
        <f ca="1">OFFSET(X17,0,-1)+1</f>
        <v>11</v>
      </c>
      <c r="Y17" s="1188">
        <f ca="1">OFFSET(Y17,0,-1)+1</f>
        <v>12</v>
      </c>
      <c r="Z17" s="1318">
        <f ca="1">OFFSET(Z17,0,-1)+1</f>
        <v>13</v>
      </c>
      <c r="AA17" s="1318"/>
      <c r="AB17" s="1188">
        <f ca="1">OFFSET(AB17,0,-2)+1</f>
        <v>14</v>
      </c>
      <c r="AC17" s="618">
        <f ca="1">OFFSET(AC17,0,-1)</f>
        <v>14</v>
      </c>
      <c r="AD17" s="973">
        <f ca="1">OFFSET(AD17,0,-1)+1</f>
        <v>15</v>
      </c>
    </row>
    <row r="18" spans="1:43" ht="22.5">
      <c r="A18" s="1319">
        <v>1</v>
      </c>
      <c r="B18" s="963"/>
      <c r="C18" s="963"/>
      <c r="D18" s="963"/>
      <c r="E18" s="929"/>
      <c r="F18" s="974"/>
      <c r="G18" s="974"/>
      <c r="H18" s="974"/>
      <c r="I18" s="931"/>
      <c r="J18" s="927"/>
      <c r="K18" s="911"/>
      <c r="L18" s="978" t="e">
        <f ca="1">mergeValue(A18)</f>
        <v>#NAME?</v>
      </c>
      <c r="M18" s="610" t="s">
        <v>19</v>
      </c>
      <c r="N18" s="615"/>
      <c r="O18" s="1320"/>
      <c r="P18" s="1320"/>
      <c r="Q18" s="1320"/>
      <c r="R18" s="1320"/>
      <c r="S18" s="1320"/>
      <c r="T18" s="1320"/>
      <c r="U18" s="1320"/>
      <c r="V18" s="1320"/>
      <c r="W18" s="1320"/>
      <c r="X18" s="1320"/>
      <c r="Y18" s="1320"/>
      <c r="Z18" s="1320"/>
      <c r="AA18" s="1320"/>
      <c r="AB18" s="1320"/>
      <c r="AC18" s="1320"/>
      <c r="AD18" s="1131" t="s">
        <v>718</v>
      </c>
      <c r="AF18" s="777"/>
      <c r="AG18" s="777" t="str">
        <f t="shared" ref="AG18:AG28" si="0">IF(M18="","",M18 )</f>
        <v>Наименование тарифа</v>
      </c>
      <c r="AH18" s="777"/>
      <c r="AI18" s="777"/>
      <c r="AJ18" s="777"/>
      <c r="AP18" s="956"/>
      <c r="AQ18" s="956"/>
    </row>
    <row r="19" spans="1:43" hidden="1">
      <c r="A19" s="1319"/>
      <c r="B19" s="1319">
        <v>1</v>
      </c>
      <c r="C19" s="963"/>
      <c r="D19" s="963"/>
      <c r="E19" s="974"/>
      <c r="F19" s="974"/>
      <c r="G19" s="974"/>
      <c r="H19" s="974"/>
      <c r="I19" s="969"/>
      <c r="J19" s="902"/>
      <c r="K19" s="905"/>
      <c r="L19" s="978" t="e">
        <f ca="1">mergeValue(A19) &amp;"."&amp; mergeValue(B19)</f>
        <v>#NAME?</v>
      </c>
      <c r="M19" s="658"/>
      <c r="N19" s="615"/>
      <c r="O19" s="1320"/>
      <c r="P19" s="1320"/>
      <c r="Q19" s="1320"/>
      <c r="R19" s="1320"/>
      <c r="S19" s="1320"/>
      <c r="T19" s="1320"/>
      <c r="U19" s="1320"/>
      <c r="V19" s="1320"/>
      <c r="W19" s="1320"/>
      <c r="X19" s="1320"/>
      <c r="Y19" s="1320"/>
      <c r="Z19" s="1320"/>
      <c r="AA19" s="1320"/>
      <c r="AB19" s="1320"/>
      <c r="AC19" s="1320"/>
      <c r="AD19" s="1131"/>
      <c r="AF19" s="777"/>
      <c r="AG19" s="777" t="str">
        <f t="shared" si="0"/>
        <v/>
      </c>
      <c r="AH19" s="777"/>
      <c r="AI19" s="777"/>
      <c r="AJ19" s="777"/>
      <c r="AP19" s="956"/>
      <c r="AQ19" s="956"/>
    </row>
    <row r="20" spans="1:43" hidden="1">
      <c r="A20" s="1319"/>
      <c r="B20" s="1319"/>
      <c r="C20" s="1319">
        <v>1</v>
      </c>
      <c r="D20" s="963"/>
      <c r="E20" s="974"/>
      <c r="F20" s="974"/>
      <c r="G20" s="974"/>
      <c r="H20" s="974"/>
      <c r="I20" s="910"/>
      <c r="J20" s="902"/>
      <c r="K20" s="905"/>
      <c r="L20" s="978" t="e">
        <f ca="1">mergeValue(A20) &amp;"."&amp; mergeValue(B20)&amp;"."&amp; mergeValue(C20)</f>
        <v>#NAME?</v>
      </c>
      <c r="M20" s="659"/>
      <c r="N20" s="615"/>
      <c r="O20" s="1320"/>
      <c r="P20" s="1320"/>
      <c r="Q20" s="1320"/>
      <c r="R20" s="1320"/>
      <c r="S20" s="1320"/>
      <c r="T20" s="1320"/>
      <c r="U20" s="1320"/>
      <c r="V20" s="1320"/>
      <c r="W20" s="1320"/>
      <c r="X20" s="1320"/>
      <c r="Y20" s="1320"/>
      <c r="Z20" s="1320"/>
      <c r="AA20" s="1320"/>
      <c r="AB20" s="1320"/>
      <c r="AC20" s="1320"/>
      <c r="AD20" s="1131"/>
      <c r="AF20" s="777"/>
      <c r="AG20" s="777" t="str">
        <f t="shared" si="0"/>
        <v/>
      </c>
      <c r="AH20" s="777"/>
      <c r="AI20" s="777"/>
      <c r="AJ20" s="777"/>
      <c r="AP20" s="956"/>
      <c r="AQ20" s="956"/>
    </row>
    <row r="21" spans="1:43" hidden="1">
      <c r="A21" s="1319"/>
      <c r="B21" s="1319"/>
      <c r="C21" s="1319"/>
      <c r="D21" s="1319">
        <v>1</v>
      </c>
      <c r="E21" s="974"/>
      <c r="F21" s="974"/>
      <c r="G21" s="974"/>
      <c r="H21" s="974"/>
      <c r="I21" s="910"/>
      <c r="J21" s="902"/>
      <c r="K21" s="905"/>
      <c r="L21" s="978" t="e">
        <f ca="1">mergeValue(A21) &amp;"."&amp; mergeValue(B21)&amp;"."&amp; mergeValue(C21)&amp;"."&amp; mergeValue(D21)</f>
        <v>#NAME?</v>
      </c>
      <c r="M21" s="660"/>
      <c r="N21" s="615"/>
      <c r="O21" s="1320"/>
      <c r="P21" s="1320"/>
      <c r="Q21" s="1320"/>
      <c r="R21" s="1320"/>
      <c r="S21" s="1320"/>
      <c r="T21" s="1320"/>
      <c r="U21" s="1320"/>
      <c r="V21" s="1320"/>
      <c r="W21" s="1320"/>
      <c r="X21" s="1320"/>
      <c r="Y21" s="1320"/>
      <c r="Z21" s="1320"/>
      <c r="AA21" s="1320"/>
      <c r="AB21" s="1320"/>
      <c r="AC21" s="1320"/>
      <c r="AD21" s="1131"/>
      <c r="AF21" s="777"/>
      <c r="AG21" s="777" t="str">
        <f t="shared" si="0"/>
        <v/>
      </c>
      <c r="AH21" s="777"/>
      <c r="AI21" s="777"/>
      <c r="AJ21" s="777"/>
      <c r="AP21" s="956"/>
      <c r="AQ21" s="956"/>
    </row>
    <row r="22" spans="1:43" ht="78.75">
      <c r="A22" s="1319"/>
      <c r="B22" s="1319"/>
      <c r="C22" s="1319"/>
      <c r="D22" s="1319"/>
      <c r="E22" s="1319">
        <v>1</v>
      </c>
      <c r="F22" s="974"/>
      <c r="G22" s="974"/>
      <c r="H22" s="963">
        <v>1</v>
      </c>
      <c r="I22" s="1319">
        <v>1</v>
      </c>
      <c r="J22" s="974"/>
      <c r="K22" s="913"/>
      <c r="L22" s="978" t="e">
        <f ca="1">mergeValue(A22) &amp;"."&amp; mergeValue(B22)&amp;"."&amp; mergeValue(C22)&amp;"."&amp; mergeValue(D22)&amp;"."&amp; mergeValue(E22)</f>
        <v>#NAME?</v>
      </c>
      <c r="M22" s="524" t="s">
        <v>8</v>
      </c>
      <c r="N22" s="615"/>
      <c r="O22" s="1321" t="s">
        <v>3</v>
      </c>
      <c r="P22" s="1321"/>
      <c r="Q22" s="1321"/>
      <c r="R22" s="1321"/>
      <c r="S22" s="1321"/>
      <c r="T22" s="1321"/>
      <c r="U22" s="1321"/>
      <c r="V22" s="1321"/>
      <c r="W22" s="1321"/>
      <c r="X22" s="1321"/>
      <c r="Y22" s="1321"/>
      <c r="Z22" s="1321"/>
      <c r="AA22" s="1321"/>
      <c r="AB22" s="1321"/>
      <c r="AC22" s="1321"/>
      <c r="AD22" s="1131" t="s">
        <v>719</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319"/>
      <c r="B23" s="1319"/>
      <c r="C23" s="1319"/>
      <c r="D23" s="1319"/>
      <c r="E23" s="1319"/>
      <c r="F23" s="1319">
        <v>1</v>
      </c>
      <c r="G23" s="963"/>
      <c r="H23" s="963"/>
      <c r="I23" s="1319"/>
      <c r="J23" s="1319">
        <v>1</v>
      </c>
      <c r="K23" s="914"/>
      <c r="L23" s="978" t="e">
        <f ca="1">mergeValue(A23) &amp;"."&amp; mergeValue(B23)&amp;"."&amp; mergeValue(C23)&amp;"."&amp; mergeValue(D23)&amp;"."&amp; mergeValue(E23)&amp;"."&amp; mergeValue(F23)</f>
        <v>#NAME?</v>
      </c>
      <c r="M23" s="525" t="s">
        <v>9</v>
      </c>
      <c r="N23" s="615"/>
      <c r="O23" s="1322" t="s">
        <v>3</v>
      </c>
      <c r="P23" s="1323"/>
      <c r="Q23" s="1323"/>
      <c r="R23" s="1323"/>
      <c r="S23" s="1323"/>
      <c r="T23" s="1323"/>
      <c r="U23" s="1323"/>
      <c r="V23" s="1323"/>
      <c r="W23" s="1323"/>
      <c r="X23" s="1323"/>
      <c r="Y23" s="1323"/>
      <c r="Z23" s="1323"/>
      <c r="AA23" s="1323"/>
      <c r="AB23" s="1323"/>
      <c r="AC23" s="1324"/>
      <c r="AD23" s="1131" t="s">
        <v>720</v>
      </c>
      <c r="AF23" s="777"/>
      <c r="AG23" s="777" t="str">
        <f t="shared" si="0"/>
        <v>Группа потребителей</v>
      </c>
      <c r="AH23" s="777"/>
      <c r="AI23" s="777"/>
      <c r="AJ23" s="777"/>
      <c r="AP23" s="956"/>
      <c r="AQ23" s="956"/>
    </row>
    <row r="24" spans="1:43" ht="122.1" customHeight="1">
      <c r="A24" s="1319"/>
      <c r="B24" s="1319"/>
      <c r="C24" s="1319"/>
      <c r="D24" s="1319"/>
      <c r="E24" s="1319"/>
      <c r="F24" s="1319"/>
      <c r="G24" s="963">
        <v>1</v>
      </c>
      <c r="H24" s="963"/>
      <c r="I24" s="1319"/>
      <c r="J24" s="1319"/>
      <c r="K24" s="914">
        <v>1</v>
      </c>
      <c r="L24" s="978" t="e">
        <f ca="1">mergeValue(A24) &amp;"."&amp; mergeValue(B24)&amp;"."&amp; mergeValue(C24)&amp;"."&amp; mergeValue(D24)&amp;"."&amp; mergeValue(E24)&amp;"."&amp; mergeValue(F24)&amp;"."&amp; mergeValue(G24)</f>
        <v>#NAME?</v>
      </c>
      <c r="M24" s="1090" t="s">
        <v>3</v>
      </c>
      <c r="N24" s="615"/>
      <c r="O24" s="649">
        <v>1602.3</v>
      </c>
      <c r="P24" s="726"/>
      <c r="Q24" s="1040"/>
      <c r="R24" s="1314" t="s">
        <v>2656</v>
      </c>
      <c r="S24" s="1315" t="s">
        <v>83</v>
      </c>
      <c r="T24" s="1314" t="s">
        <v>3388</v>
      </c>
      <c r="U24" s="1315" t="s">
        <v>83</v>
      </c>
      <c r="V24" s="649">
        <v>1874.23</v>
      </c>
      <c r="W24" s="726"/>
      <c r="X24" s="1040"/>
      <c r="Y24" s="1314" t="s">
        <v>3389</v>
      </c>
      <c r="Z24" s="1315" t="s">
        <v>83</v>
      </c>
      <c r="AA24" s="1314" t="s">
        <v>2657</v>
      </c>
      <c r="AB24" s="1315" t="s">
        <v>84</v>
      </c>
      <c r="AC24" s="726"/>
      <c r="AD24" s="1289" t="s">
        <v>721</v>
      </c>
      <c r="AE24" s="956" t="e">
        <f ca="1">strCheckDate(O25:AC25)</f>
        <v>#NAME?</v>
      </c>
      <c r="AF24" s="777"/>
      <c r="AG24" s="777" t="str">
        <f t="shared" si="0"/>
        <v>без дифференциации</v>
      </c>
      <c r="AH24" s="777"/>
      <c r="AI24" s="777"/>
      <c r="AJ24" s="777"/>
      <c r="AP24" s="956"/>
      <c r="AQ24" s="956"/>
    </row>
    <row r="25" spans="1:43" ht="11.25" hidden="1" customHeight="1">
      <c r="A25" s="1319"/>
      <c r="B25" s="1319"/>
      <c r="C25" s="1319"/>
      <c r="D25" s="1319"/>
      <c r="E25" s="1319"/>
      <c r="F25" s="1319"/>
      <c r="G25" s="963"/>
      <c r="H25" s="963"/>
      <c r="I25" s="1319"/>
      <c r="J25" s="1319"/>
      <c r="K25" s="914"/>
      <c r="L25" s="752"/>
      <c r="M25" s="615"/>
      <c r="N25" s="615"/>
      <c r="O25" s="726"/>
      <c r="P25" s="726"/>
      <c r="Q25" s="732" t="str">
        <f>R24 &amp; "-" &amp; T24</f>
        <v>01.01.2022-30.06.2022</v>
      </c>
      <c r="R25" s="1314"/>
      <c r="S25" s="1315"/>
      <c r="T25" s="1314"/>
      <c r="U25" s="1315"/>
      <c r="V25" s="726"/>
      <c r="W25" s="726"/>
      <c r="X25" s="732" t="str">
        <f>Y24 &amp; "-" &amp; AA24</f>
        <v>01.07.2022-31.12.2022</v>
      </c>
      <c r="Y25" s="1314"/>
      <c r="Z25" s="1315"/>
      <c r="AA25" s="1314"/>
      <c r="AB25" s="1315"/>
      <c r="AC25" s="726"/>
      <c r="AD25" s="1290"/>
      <c r="AF25" s="777"/>
      <c r="AG25" s="777" t="str">
        <f t="shared" si="0"/>
        <v/>
      </c>
      <c r="AH25" s="777"/>
      <c r="AI25" s="777"/>
      <c r="AJ25" s="777"/>
      <c r="AP25" s="956"/>
      <c r="AQ25" s="956"/>
    </row>
    <row r="26" spans="1:43" ht="15" customHeight="1">
      <c r="A26" s="1319"/>
      <c r="B26" s="1319"/>
      <c r="C26" s="1319"/>
      <c r="D26" s="1319"/>
      <c r="E26" s="1319"/>
      <c r="F26" s="1319"/>
      <c r="G26" s="974"/>
      <c r="H26" s="963"/>
      <c r="I26" s="1319"/>
      <c r="J26" s="1319"/>
      <c r="K26" s="913"/>
      <c r="L26" s="654"/>
      <c r="M26" s="527" t="s">
        <v>24</v>
      </c>
      <c r="N26" s="954"/>
      <c r="O26" s="954"/>
      <c r="P26" s="954"/>
      <c r="Q26" s="954"/>
      <c r="R26" s="954"/>
      <c r="S26" s="954"/>
      <c r="T26" s="954"/>
      <c r="U26" s="954"/>
      <c r="V26" s="954"/>
      <c r="W26" s="954"/>
      <c r="X26" s="954"/>
      <c r="Y26" s="954"/>
      <c r="Z26" s="954"/>
      <c r="AA26" s="954"/>
      <c r="AB26" s="954"/>
      <c r="AC26" s="725"/>
      <c r="AD26" s="1291"/>
      <c r="AF26" s="777"/>
      <c r="AG26" s="777" t="str">
        <f t="shared" si="0"/>
        <v>Добавить вид теплоносителя (параметры теплоносителя)</v>
      </c>
      <c r="AH26" s="777"/>
      <c r="AI26" s="777"/>
      <c r="AJ26" s="777"/>
      <c r="AP26" s="956"/>
      <c r="AQ26" s="956"/>
    </row>
    <row r="27" spans="1:43" ht="15" customHeight="1">
      <c r="A27" s="1319"/>
      <c r="B27" s="1319"/>
      <c r="C27" s="1319"/>
      <c r="D27" s="1319"/>
      <c r="E27" s="1319"/>
      <c r="F27" s="974"/>
      <c r="G27" s="974"/>
      <c r="H27" s="963"/>
      <c r="I27" s="1319"/>
      <c r="J27" s="974"/>
      <c r="K27" s="913"/>
      <c r="L27" s="654"/>
      <c r="M27" s="526" t="s">
        <v>10</v>
      </c>
      <c r="N27" s="954"/>
      <c r="O27" s="954"/>
      <c r="P27" s="954"/>
      <c r="Q27" s="954"/>
      <c r="R27" s="954"/>
      <c r="S27" s="954"/>
      <c r="T27" s="954"/>
      <c r="U27" s="953"/>
      <c r="V27" s="954"/>
      <c r="W27" s="954"/>
      <c r="X27" s="954"/>
      <c r="Y27" s="954"/>
      <c r="Z27" s="954"/>
      <c r="AA27" s="954"/>
      <c r="AB27" s="953"/>
      <c r="AC27" s="954"/>
      <c r="AD27" s="634"/>
      <c r="AF27" s="777"/>
      <c r="AG27" s="777" t="str">
        <f t="shared" si="0"/>
        <v>Добавить группу потребителей</v>
      </c>
      <c r="AH27" s="777"/>
      <c r="AI27" s="777"/>
      <c r="AJ27" s="777"/>
      <c r="AP27" s="956"/>
      <c r="AQ27" s="956"/>
    </row>
    <row r="28" spans="1:43" ht="15" customHeight="1">
      <c r="A28" s="1319"/>
      <c r="B28" s="1319"/>
      <c r="C28" s="1319"/>
      <c r="D28" s="1319"/>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634"/>
      <c r="AF28" s="777"/>
      <c r="AG28" s="777" t="str">
        <f t="shared" si="0"/>
        <v>Добавить схему подключения</v>
      </c>
      <c r="AH28" s="777"/>
      <c r="AI28" s="777"/>
      <c r="AJ28" s="777"/>
      <c r="AP28" s="956"/>
      <c r="AQ28" s="956"/>
    </row>
    <row r="29" spans="1:43" ht="11.25">
      <c r="A29" s="938"/>
      <c r="B29" s="938"/>
      <c r="C29" s="938"/>
      <c r="D29" s="938"/>
      <c r="E29" s="938"/>
      <c r="F29" s="938"/>
      <c r="G29" s="938"/>
      <c r="H29" s="938"/>
      <c r="I29" s="938"/>
      <c r="J29" s="938"/>
      <c r="K29" s="938"/>
      <c r="AE29" s="938"/>
      <c r="AF29" s="938"/>
      <c r="AG29" s="938"/>
      <c r="AH29" s="938"/>
      <c r="AI29" s="938"/>
      <c r="AJ29" s="938"/>
      <c r="AK29" s="938"/>
      <c r="AL29" s="938"/>
      <c r="AM29" s="938"/>
      <c r="AN29" s="938"/>
      <c r="AO29" s="938"/>
    </row>
    <row r="30" spans="1:43" ht="90" customHeight="1">
      <c r="L30" s="1">
        <v>1</v>
      </c>
      <c r="M30" s="1282" t="s">
        <v>722</v>
      </c>
      <c r="N30" s="1282"/>
      <c r="O30" s="1282"/>
      <c r="P30" s="1282"/>
      <c r="Q30" s="1282"/>
      <c r="R30" s="1282"/>
      <c r="S30" s="1282"/>
      <c r="T30" s="1282"/>
      <c r="U30" s="1282"/>
      <c r="V30" s="1282"/>
      <c r="W30" s="1282"/>
      <c r="X30" s="1282"/>
      <c r="Y30" s="1282"/>
      <c r="Z30" s="1282"/>
      <c r="AA30" s="1282"/>
      <c r="AB30" s="1282"/>
      <c r="AC30" s="1282"/>
      <c r="AD30" s="1282"/>
    </row>
  </sheetData>
  <sheetProtection algorithmName="SHA-512" hashValue="z4EldH8bdjEZgGYXvon66LUz/a0aubmLkkNORaig+vIj6Uoei74v60LERiRleW279Fcfb8ZtUGTAFWYo+gWmNQ==" saltValue="z2Z6ki2/dIYyYUpMSUs+1w==" spinCount="100000" sheet="1" objects="1" scenarios="1" formatColumns="0" formatRows="0"/>
  <dataConsolidate/>
  <mergeCells count="51">
    <mergeCell ref="Z16:AA16"/>
    <mergeCell ref="Z17:AA17"/>
    <mergeCell ref="Y24:Y25"/>
    <mergeCell ref="Z24:Z25"/>
    <mergeCell ref="AA24:AA25"/>
    <mergeCell ref="V12:AB12"/>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S17:T17"/>
    <mergeCell ref="A18:A28"/>
    <mergeCell ref="O18:AC18"/>
    <mergeCell ref="B19:B28"/>
    <mergeCell ref="O19:AC19"/>
    <mergeCell ref="C20:C28"/>
    <mergeCell ref="O20:AC20"/>
    <mergeCell ref="D21:D28"/>
    <mergeCell ref="U24:U25"/>
    <mergeCell ref="AB24:AB25"/>
    <mergeCell ref="AD24:AD26"/>
    <mergeCell ref="M30:AD30"/>
    <mergeCell ref="O21:AC21"/>
    <mergeCell ref="E22:E27"/>
    <mergeCell ref="I22:I27"/>
    <mergeCell ref="O22:AC22"/>
    <mergeCell ref="F23:F26"/>
    <mergeCell ref="J23:J26"/>
    <mergeCell ref="O23:AC23"/>
    <mergeCell ref="R24:R25"/>
    <mergeCell ref="S24:S25"/>
    <mergeCell ref="T24:T25"/>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MN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S24 U393236 WWJ24 U458772 Z65556 Z131092 Z196628 Z262164 Z327700 Z393236 Z458772 Z524308 Z589844 Z655380 Z720916 Z786452 Z851988 Z917524 Z983060 AB524308 AB589844 AB655380 AB720916 AB786452 AB851988 AB917524 AB983060 AB65556 AB131092 AB196628 AB262164 AB393236 AB327700 AB458772 AB24 Z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56 Y131092 Y196628 Y262164 Y327700 Y393236 Y458772 Y524308 Y589844 Y655380 Y720916 Y786452 Y851988 Y917524 Y983060 AA65556 AA131092 AA196628 AA262164 AA327700 AA393236 AA458772 AA524308 AA589844 AA655380 AA720916 AA786452 AA851988 AA917524 AA983060 Y24"/>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83" t="s">
        <v>470</v>
      </c>
      <c r="G2" s="1284"/>
      <c r="H2" s="1285"/>
      <c r="I2" s="609"/>
    </row>
    <row r="3" spans="1:20" ht="3" customHeight="1"/>
    <row r="4" spans="1:20" s="539" customFormat="1" ht="11.25">
      <c r="A4" s="559"/>
      <c r="B4" s="559"/>
      <c r="C4" s="559"/>
      <c r="D4" s="559"/>
      <c r="F4" s="1240" t="s">
        <v>445</v>
      </c>
      <c r="G4" s="1240"/>
      <c r="H4" s="1240"/>
      <c r="I4" s="128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8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7"/>
      <c r="B11" s="128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7"/>
      <c r="B12" s="1287"/>
      <c r="C12" s="128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7"/>
      <c r="B13" s="1287"/>
      <c r="C13" s="1287"/>
      <c r="D13" s="592">
        <v>1</v>
      </c>
      <c r="F13" s="585" t="e">
        <f ca="1">"4."&amp;mergeValue(A13) &amp;"."&amp;mergeValue(B13)&amp;"."&amp;mergeValue(C13)&amp;"."&amp;mergeValue(D13)</f>
        <v>#NAME?</v>
      </c>
      <c r="G13" s="602" t="s">
        <v>477</v>
      </c>
      <c r="H13" s="573"/>
      <c r="I13" s="1288" t="s">
        <v>569</v>
      </c>
      <c r="J13" s="584"/>
      <c r="K13" s="559"/>
      <c r="L13" s="559"/>
      <c r="M13" s="559"/>
      <c r="N13" s="559"/>
      <c r="O13" s="559"/>
      <c r="P13" s="559"/>
      <c r="Q13" s="559"/>
      <c r="R13" s="559"/>
      <c r="S13" s="559"/>
      <c r="T13" s="559"/>
    </row>
    <row r="14" spans="1:20" s="539" customFormat="1" ht="18.75">
      <c r="A14" s="1287"/>
      <c r="B14" s="1287"/>
      <c r="C14" s="1287"/>
      <c r="D14" s="592"/>
      <c r="F14" s="588"/>
      <c r="G14" s="520" t="s">
        <v>4</v>
      </c>
      <c r="H14" s="593"/>
      <c r="I14" s="1288"/>
      <c r="J14" s="584"/>
      <c r="K14" s="559"/>
      <c r="L14" s="559"/>
      <c r="M14" s="559"/>
      <c r="N14" s="559"/>
      <c r="O14" s="559"/>
      <c r="P14" s="559"/>
      <c r="Q14" s="559"/>
      <c r="R14" s="559"/>
      <c r="S14" s="559"/>
      <c r="T14" s="559"/>
    </row>
    <row r="15" spans="1:20" s="539" customFormat="1" ht="18.75">
      <c r="A15" s="1287"/>
      <c r="B15" s="1287"/>
      <c r="C15" s="592"/>
      <c r="D15" s="592"/>
      <c r="F15" s="603"/>
      <c r="G15" s="546" t="s">
        <v>401</v>
      </c>
      <c r="H15" s="604"/>
      <c r="I15" s="605"/>
      <c r="J15" s="584"/>
      <c r="K15" s="559"/>
      <c r="L15" s="559"/>
      <c r="M15" s="559"/>
      <c r="N15" s="559"/>
      <c r="O15" s="559"/>
      <c r="P15" s="559"/>
      <c r="Q15" s="559"/>
      <c r="R15" s="559"/>
      <c r="S15" s="559"/>
      <c r="T15" s="559"/>
    </row>
    <row r="16" spans="1:20" s="539" customFormat="1" ht="18.75">
      <c r="A16" s="128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82" t="s">
        <v>571</v>
      </c>
      <c r="H19" s="128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16" t="s">
        <v>717</v>
      </c>
      <c r="M5" s="1316"/>
      <c r="N5" s="1316"/>
      <c r="O5" s="1316"/>
      <c r="P5" s="1316"/>
      <c r="Q5" s="1316"/>
      <c r="R5" s="1316"/>
      <c r="S5" s="1316"/>
      <c r="T5" s="1316"/>
      <c r="U5" s="633"/>
    </row>
    <row r="6" spans="1:34" ht="3" customHeight="1">
      <c r="J6" s="499"/>
      <c r="K6" s="499"/>
      <c r="L6" s="494"/>
      <c r="M6" s="494"/>
      <c r="N6" s="494"/>
      <c r="O6" s="498"/>
      <c r="P6" s="498"/>
      <c r="Q6" s="498"/>
      <c r="R6" s="498"/>
      <c r="S6" s="498"/>
      <c r="T6" s="498"/>
      <c r="U6" s="498"/>
      <c r="V6" s="502"/>
    </row>
    <row r="7" spans="1:34" s="776" customFormat="1" ht="5.25" hidden="1">
      <c r="A7" s="1101"/>
      <c r="B7" s="1101"/>
      <c r="C7" s="1101"/>
      <c r="D7" s="1101"/>
      <c r="E7" s="1101"/>
      <c r="F7" s="1101"/>
      <c r="G7" s="1104"/>
      <c r="H7" s="1104"/>
      <c r="I7" s="747"/>
      <c r="J7" s="748"/>
      <c r="K7" s="748"/>
      <c r="L7" s="749"/>
      <c r="M7" s="1170"/>
      <c r="N7" s="749"/>
      <c r="O7" s="1326"/>
      <c r="P7" s="1326"/>
      <c r="Q7" s="779"/>
      <c r="R7" s="779"/>
      <c r="S7" s="779"/>
      <c r="T7" s="779"/>
      <c r="U7" s="780"/>
      <c r="V7" s="781"/>
      <c r="X7" s="1101"/>
      <c r="Y7" s="1101"/>
      <c r="Z7" s="1101"/>
      <c r="AA7" s="1101"/>
      <c r="AB7" s="1101"/>
      <c r="AC7" s="1101"/>
      <c r="AD7" s="1101"/>
      <c r="AE7" s="1101"/>
      <c r="AF7" s="1101"/>
      <c r="AG7" s="1101"/>
      <c r="AH7" s="1101"/>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3"/>
      <c r="B9" s="1123"/>
      <c r="C9" s="1123"/>
      <c r="D9" s="1123"/>
      <c r="E9" s="1123"/>
      <c r="F9" s="1123"/>
      <c r="G9" s="1123"/>
      <c r="H9" s="1123"/>
      <c r="L9" s="1173"/>
      <c r="M9" s="1046"/>
      <c r="O9" s="1292"/>
      <c r="P9" s="1292"/>
      <c r="Q9" s="1292"/>
      <c r="R9" s="1292"/>
      <c r="S9" s="1292"/>
      <c r="T9" s="1292"/>
      <c r="U9" s="780"/>
      <c r="V9" s="780"/>
      <c r="X9" s="1123"/>
      <c r="Y9" s="1123"/>
      <c r="Z9" s="1123"/>
      <c r="AA9" s="1123"/>
      <c r="AB9" s="1123"/>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7"/>
      <c r="O10" s="1293" t="str">
        <f>IF(datePr_ch="",IF(datePr="","",datePr),datePr_ch)</f>
        <v>28.04.2021</v>
      </c>
      <c r="P10" s="1293"/>
      <c r="Q10" s="1293"/>
      <c r="R10" s="1293"/>
      <c r="S10" s="1293"/>
      <c r="T10" s="1293"/>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7"/>
      <c r="O11" s="1293" t="str">
        <f>IF(numberPr_ch="",IF(numberPr="","",numberPr),numberPr_ch)</f>
        <v>Исх. № 3165/02-02, 3166/05-02, 3168/05-02; 3167/05-02 от 28.04.2021; Вх. № 3906, 3907, 3904, 3905 от 29.04.2021</v>
      </c>
      <c r="P11" s="1293"/>
      <c r="Q11" s="1293"/>
      <c r="R11" s="1293"/>
      <c r="S11" s="1293"/>
      <c r="T11" s="1293"/>
      <c r="U11" s="551"/>
      <c r="V11" s="551"/>
      <c r="W11" s="489"/>
      <c r="X11" s="559"/>
      <c r="Y11" s="559"/>
      <c r="Z11" s="559"/>
      <c r="AA11" s="559"/>
      <c r="AB11" s="559"/>
      <c r="AC11" s="559"/>
      <c r="AD11" s="559"/>
      <c r="AE11" s="559"/>
      <c r="AF11" s="559"/>
      <c r="AG11" s="559"/>
      <c r="AH11" s="559"/>
    </row>
    <row r="12" spans="1:34" s="746" customFormat="1" ht="5.25" hidden="1">
      <c r="A12" s="1123"/>
      <c r="B12" s="1123"/>
      <c r="C12" s="1123"/>
      <c r="D12" s="1123"/>
      <c r="E12" s="1123"/>
      <c r="F12" s="1123"/>
      <c r="G12" s="1123"/>
      <c r="H12" s="1123"/>
      <c r="L12" s="1173"/>
      <c r="M12" s="1046"/>
      <c r="O12" s="1292"/>
      <c r="P12" s="1292"/>
      <c r="Q12" s="1292"/>
      <c r="R12" s="1292"/>
      <c r="S12" s="1292"/>
      <c r="T12" s="1292"/>
      <c r="U12" s="780"/>
      <c r="V12" s="780"/>
      <c r="X12" s="1123"/>
      <c r="Y12" s="1123"/>
      <c r="Z12" s="1123"/>
      <c r="AA12" s="1123"/>
      <c r="AB12" s="1123"/>
    </row>
    <row r="13" spans="1:34" s="539" customFormat="1" ht="11.25" hidden="1">
      <c r="A13" s="559"/>
      <c r="B13" s="559"/>
      <c r="C13" s="559"/>
      <c r="D13" s="559"/>
      <c r="E13" s="559"/>
      <c r="F13" s="559"/>
      <c r="G13" s="559"/>
      <c r="H13" s="559"/>
      <c r="L13" s="1317"/>
      <c r="M13" s="1317"/>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94"/>
      <c r="P14" s="1294"/>
      <c r="Q14" s="1294"/>
      <c r="R14" s="1294"/>
      <c r="S14" s="1294"/>
      <c r="T14" s="1294"/>
      <c r="U14" s="1294"/>
    </row>
    <row r="15" spans="1:34">
      <c r="J15" s="499"/>
      <c r="K15" s="499"/>
      <c r="L15" s="1240" t="s">
        <v>445</v>
      </c>
      <c r="M15" s="1240"/>
      <c r="N15" s="1240"/>
      <c r="O15" s="1240"/>
      <c r="P15" s="1240"/>
      <c r="Q15" s="1240"/>
      <c r="R15" s="1240"/>
      <c r="S15" s="1240"/>
      <c r="T15" s="1240"/>
      <c r="U15" s="1240"/>
      <c r="V15" s="1240"/>
      <c r="W15" s="1240" t="s">
        <v>446</v>
      </c>
    </row>
    <row r="16" spans="1:34" ht="14.25" customHeight="1">
      <c r="J16" s="499"/>
      <c r="K16" s="499"/>
      <c r="L16" s="1300" t="s">
        <v>91</v>
      </c>
      <c r="M16" s="1300" t="s">
        <v>602</v>
      </c>
      <c r="N16" s="630"/>
      <c r="O16" s="1301" t="s">
        <v>604</v>
      </c>
      <c r="P16" s="1302"/>
      <c r="Q16" s="1302"/>
      <c r="R16" s="1302"/>
      <c r="S16" s="1302"/>
      <c r="T16" s="1303"/>
      <c r="U16" s="1311" t="s">
        <v>339</v>
      </c>
      <c r="V16" s="1297" t="s">
        <v>274</v>
      </c>
      <c r="W16" s="1240"/>
    </row>
    <row r="17" spans="1:36" ht="14.25" customHeight="1">
      <c r="J17" s="499"/>
      <c r="K17" s="499"/>
      <c r="L17" s="1300"/>
      <c r="M17" s="1300"/>
      <c r="N17" s="631"/>
      <c r="O17" s="1306" t="s">
        <v>578</v>
      </c>
      <c r="P17" s="1304" t="s">
        <v>270</v>
      </c>
      <c r="Q17" s="1305"/>
      <c r="R17" s="1308" t="s">
        <v>615</v>
      </c>
      <c r="S17" s="1309"/>
      <c r="T17" s="1310"/>
      <c r="U17" s="1312"/>
      <c r="V17" s="1298"/>
      <c r="W17" s="1240"/>
    </row>
    <row r="18" spans="1:36" ht="33.75" customHeight="1">
      <c r="J18" s="499"/>
      <c r="K18" s="499"/>
      <c r="L18" s="1300"/>
      <c r="M18" s="1300"/>
      <c r="N18" s="632"/>
      <c r="O18" s="1307"/>
      <c r="P18" s="505" t="s">
        <v>579</v>
      </c>
      <c r="Q18" s="505" t="s">
        <v>6</v>
      </c>
      <c r="R18" s="506" t="s">
        <v>273</v>
      </c>
      <c r="S18" s="1295" t="s">
        <v>272</v>
      </c>
      <c r="T18" s="1296"/>
      <c r="U18" s="1313"/>
      <c r="V18" s="1299"/>
      <c r="W18" s="1240"/>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18">
        <f ca="1">OFFSET(S19,0,-1)+1</f>
        <v>7</v>
      </c>
      <c r="T19" s="1318"/>
      <c r="U19" s="617">
        <f ca="1">OFFSET(U19,0,-2)+1</f>
        <v>8</v>
      </c>
      <c r="V19" s="618">
        <f ca="1">OFFSET(V19,0,-1)</f>
        <v>8</v>
      </c>
      <c r="W19" s="617">
        <f ca="1">OFFSET(W19,0,-1)+1</f>
        <v>9</v>
      </c>
    </row>
    <row r="20" spans="1:36" ht="22.5">
      <c r="A20" s="1319">
        <v>1</v>
      </c>
      <c r="B20" s="831"/>
      <c r="C20" s="831"/>
      <c r="D20" s="831"/>
      <c r="E20" s="832"/>
      <c r="F20" s="833"/>
      <c r="G20" s="833"/>
      <c r="H20" s="833"/>
      <c r="I20" s="834"/>
      <c r="J20" s="829"/>
      <c r="K20" s="836"/>
      <c r="L20" s="562" t="e">
        <f ca="1">mergeValue(A20)</f>
        <v>#NAME?</v>
      </c>
      <c r="M20" s="610" t="s">
        <v>19</v>
      </c>
      <c r="N20" s="615"/>
      <c r="O20" s="1320"/>
      <c r="P20" s="1320"/>
      <c r="Q20" s="1320"/>
      <c r="R20" s="1320"/>
      <c r="S20" s="1320"/>
      <c r="T20" s="1320"/>
      <c r="U20" s="1320"/>
      <c r="V20" s="1320"/>
      <c r="W20" s="1131" t="s">
        <v>718</v>
      </c>
      <c r="Y20" s="558"/>
      <c r="Z20" s="558" t="str">
        <f t="shared" ref="Z20:Z33" si="0">IF(M20="","",M20 )</f>
        <v>Наименование тарифа</v>
      </c>
      <c r="AA20" s="558"/>
      <c r="AB20" s="558"/>
      <c r="AC20" s="558"/>
      <c r="AI20" s="554"/>
      <c r="AJ20" s="554"/>
    </row>
    <row r="21" spans="1:36" ht="22.5">
      <c r="A21" s="1319"/>
      <c r="B21" s="1319">
        <v>1</v>
      </c>
      <c r="C21" s="831"/>
      <c r="D21" s="831"/>
      <c r="E21" s="833"/>
      <c r="F21" s="833"/>
      <c r="G21" s="833"/>
      <c r="H21" s="833"/>
      <c r="I21" s="828"/>
      <c r="J21" s="827"/>
      <c r="K21" s="830"/>
      <c r="L21" s="562" t="e">
        <f ca="1">mergeValue(A21) &amp;"."&amp; mergeValue(B21)</f>
        <v>#NAME?</v>
      </c>
      <c r="M21" s="516" t="s">
        <v>15</v>
      </c>
      <c r="N21" s="615"/>
      <c r="O21" s="1320"/>
      <c r="P21" s="1320"/>
      <c r="Q21" s="1320"/>
      <c r="R21" s="1320"/>
      <c r="S21" s="1320"/>
      <c r="T21" s="1320"/>
      <c r="U21" s="1320"/>
      <c r="V21" s="1320"/>
      <c r="W21" s="1131" t="s">
        <v>459</v>
      </c>
      <c r="Y21" s="558"/>
      <c r="Z21" s="558" t="str">
        <f t="shared" si="0"/>
        <v>Территория действия тарифа</v>
      </c>
      <c r="AA21" s="558"/>
      <c r="AB21" s="558"/>
      <c r="AC21" s="558"/>
      <c r="AI21" s="554"/>
      <c r="AJ21" s="554"/>
    </row>
    <row r="22" spans="1:36" ht="22.5">
      <c r="A22" s="1319"/>
      <c r="B22" s="1319"/>
      <c r="C22" s="1319">
        <v>1</v>
      </c>
      <c r="D22" s="831"/>
      <c r="E22" s="833"/>
      <c r="F22" s="833"/>
      <c r="G22" s="833"/>
      <c r="H22" s="833"/>
      <c r="I22" s="835"/>
      <c r="J22" s="827"/>
      <c r="K22" s="830"/>
      <c r="L22" s="562" t="e">
        <f ca="1">mergeValue(A22) &amp;"."&amp; mergeValue(B22)&amp;"."&amp; mergeValue(C22)</f>
        <v>#NAME?</v>
      </c>
      <c r="M22" s="517" t="s">
        <v>7</v>
      </c>
      <c r="N22" s="615"/>
      <c r="O22" s="1320"/>
      <c r="P22" s="1320"/>
      <c r="Q22" s="1320"/>
      <c r="R22" s="1320"/>
      <c r="S22" s="1320"/>
      <c r="T22" s="1320"/>
      <c r="U22" s="1320"/>
      <c r="V22" s="1320"/>
      <c r="W22" s="1131" t="s">
        <v>600</v>
      </c>
      <c r="Y22" s="558"/>
      <c r="Z22" s="558" t="str">
        <f t="shared" si="0"/>
        <v xml:space="preserve">Наименование системы теплоснабжения </v>
      </c>
      <c r="AA22" s="558"/>
      <c r="AB22" s="558"/>
      <c r="AC22" s="558"/>
      <c r="AI22" s="554"/>
      <c r="AJ22" s="554"/>
    </row>
    <row r="23" spans="1:36" ht="22.5">
      <c r="A23" s="1319"/>
      <c r="B23" s="1319"/>
      <c r="C23" s="1319"/>
      <c r="D23" s="1319">
        <v>1</v>
      </c>
      <c r="E23" s="833"/>
      <c r="F23" s="833"/>
      <c r="G23" s="833"/>
      <c r="H23" s="833"/>
      <c r="I23" s="835"/>
      <c r="J23" s="827"/>
      <c r="K23" s="830"/>
      <c r="L23" s="562" t="e">
        <f ca="1">mergeValue(A23) &amp;"."&amp; mergeValue(B23)&amp;"."&amp; mergeValue(C23)&amp;"."&amp; mergeValue(D23)</f>
        <v>#NAME?</v>
      </c>
      <c r="M23" s="518" t="s">
        <v>21</v>
      </c>
      <c r="N23" s="615"/>
      <c r="O23" s="1320"/>
      <c r="P23" s="1320"/>
      <c r="Q23" s="1320"/>
      <c r="R23" s="1320"/>
      <c r="S23" s="1320"/>
      <c r="T23" s="1320"/>
      <c r="U23" s="1320"/>
      <c r="V23" s="1320"/>
      <c r="W23" s="1131" t="s">
        <v>601</v>
      </c>
      <c r="Y23" s="558"/>
      <c r="Z23" s="558" t="str">
        <f t="shared" si="0"/>
        <v xml:space="preserve">Источник тепловой энергии  </v>
      </c>
      <c r="AA23" s="558"/>
      <c r="AB23" s="558"/>
      <c r="AC23" s="558"/>
      <c r="AI23" s="554"/>
      <c r="AJ23" s="554"/>
    </row>
    <row r="24" spans="1:36" ht="78.75">
      <c r="A24" s="1319"/>
      <c r="B24" s="1319"/>
      <c r="C24" s="1319"/>
      <c r="D24" s="1319"/>
      <c r="E24" s="1319">
        <v>1</v>
      </c>
      <c r="F24" s="833"/>
      <c r="G24" s="833"/>
      <c r="H24" s="831">
        <v>1</v>
      </c>
      <c r="I24" s="1319">
        <v>1</v>
      </c>
      <c r="J24" s="833"/>
      <c r="K24" s="838"/>
      <c r="L24" s="562" t="e">
        <f ca="1">mergeValue(A24) &amp;"."&amp; mergeValue(B24)&amp;"."&amp; mergeValue(C24)&amp;"."&amp; mergeValue(D24)&amp;"."&amp; mergeValue(E24)</f>
        <v>#NAME?</v>
      </c>
      <c r="M24" s="524" t="s">
        <v>8</v>
      </c>
      <c r="N24" s="615"/>
      <c r="O24" s="1321"/>
      <c r="P24" s="1321"/>
      <c r="Q24" s="1321"/>
      <c r="R24" s="1321"/>
      <c r="S24" s="1321"/>
      <c r="T24" s="1321"/>
      <c r="U24" s="1321"/>
      <c r="V24" s="1321"/>
      <c r="W24" s="1131"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9"/>
      <c r="B25" s="1319"/>
      <c r="C25" s="1319"/>
      <c r="D25" s="1319"/>
      <c r="E25" s="1319"/>
      <c r="F25" s="1319">
        <v>1</v>
      </c>
      <c r="G25" s="831"/>
      <c r="H25" s="831"/>
      <c r="I25" s="1319"/>
      <c r="J25" s="1319">
        <v>1</v>
      </c>
      <c r="K25" s="839"/>
      <c r="L25" s="562" t="e">
        <f ca="1">mergeValue(A25) &amp;"."&amp; mergeValue(B25)&amp;"."&amp; mergeValue(C25)&amp;"."&amp; mergeValue(D25)&amp;"."&amp; mergeValue(E25)&amp;"."&amp; mergeValue(F25)</f>
        <v>#NAME?</v>
      </c>
      <c r="M25" s="525" t="s">
        <v>9</v>
      </c>
      <c r="N25" s="615"/>
      <c r="O25" s="1322"/>
      <c r="P25" s="1323"/>
      <c r="Q25" s="1323"/>
      <c r="R25" s="1323"/>
      <c r="S25" s="1323"/>
      <c r="T25" s="1323"/>
      <c r="U25" s="1323"/>
      <c r="V25" s="1324"/>
      <c r="W25" s="1131" t="s">
        <v>720</v>
      </c>
      <c r="Y25" s="558"/>
      <c r="Z25" s="558" t="str">
        <f t="shared" si="0"/>
        <v>Группа потребителей</v>
      </c>
      <c r="AA25" s="558"/>
      <c r="AB25" s="558"/>
      <c r="AC25" s="558"/>
      <c r="AI25" s="554"/>
      <c r="AJ25" s="554"/>
    </row>
    <row r="26" spans="1:36" ht="122.1" customHeight="1">
      <c r="A26" s="1319"/>
      <c r="B26" s="1319"/>
      <c r="C26" s="1319"/>
      <c r="D26" s="1319"/>
      <c r="E26" s="1319"/>
      <c r="F26" s="1319"/>
      <c r="G26" s="831">
        <v>1</v>
      </c>
      <c r="H26" s="831"/>
      <c r="I26" s="1319"/>
      <c r="J26" s="1319"/>
      <c r="K26" s="839">
        <v>1</v>
      </c>
      <c r="L26" s="562" t="e">
        <f ca="1">mergeValue(A26) &amp;"."&amp; mergeValue(B26)&amp;"."&amp; mergeValue(C26)&amp;"."&amp; mergeValue(D26)&amp;"."&amp; mergeValue(E26)&amp;"."&amp; mergeValue(F26)&amp;"."&amp; mergeValue(G26)</f>
        <v>#NAME?</v>
      </c>
      <c r="M26" s="1090"/>
      <c r="N26" s="615"/>
      <c r="O26" s="532"/>
      <c r="P26" s="532"/>
      <c r="Q26" s="1040"/>
      <c r="R26" s="1314"/>
      <c r="S26" s="1315" t="s">
        <v>83</v>
      </c>
      <c r="T26" s="1314"/>
      <c r="U26" s="1315" t="s">
        <v>84</v>
      </c>
      <c r="V26" s="532"/>
      <c r="W26" s="1289" t="s">
        <v>721</v>
      </c>
      <c r="X26" s="554" t="e">
        <f ca="1">strCheckDate(O27:V27)</f>
        <v>#NAME?</v>
      </c>
      <c r="Y26" s="558"/>
      <c r="Z26" s="558" t="str">
        <f t="shared" si="0"/>
        <v/>
      </c>
      <c r="AA26" s="558"/>
      <c r="AB26" s="558"/>
      <c r="AC26" s="558"/>
      <c r="AI26" s="554"/>
      <c r="AJ26" s="554"/>
    </row>
    <row r="27" spans="1:36" ht="11.25" hidden="1">
      <c r="A27" s="1319"/>
      <c r="B27" s="1319"/>
      <c r="C27" s="1319"/>
      <c r="D27" s="1319"/>
      <c r="E27" s="1319"/>
      <c r="F27" s="1319"/>
      <c r="G27" s="831"/>
      <c r="H27" s="831"/>
      <c r="I27" s="1319"/>
      <c r="J27" s="1319"/>
      <c r="K27" s="839"/>
      <c r="L27" s="569"/>
      <c r="M27" s="615"/>
      <c r="N27" s="615"/>
      <c r="O27" s="532"/>
      <c r="P27" s="532"/>
      <c r="Q27" s="553" t="str">
        <f>R26 &amp; "-" &amp; T26</f>
        <v>-</v>
      </c>
      <c r="R27" s="1314"/>
      <c r="S27" s="1315"/>
      <c r="T27" s="1314"/>
      <c r="U27" s="1315"/>
      <c r="V27" s="532"/>
      <c r="W27" s="1290"/>
      <c r="Y27" s="558"/>
      <c r="Z27" s="558" t="str">
        <f t="shared" si="0"/>
        <v/>
      </c>
      <c r="AA27" s="558"/>
      <c r="AB27" s="558"/>
      <c r="AC27" s="558"/>
      <c r="AI27" s="554"/>
      <c r="AJ27" s="554"/>
    </row>
    <row r="28" spans="1:36" ht="15" customHeight="1">
      <c r="A28" s="1319"/>
      <c r="B28" s="1319"/>
      <c r="C28" s="1319"/>
      <c r="D28" s="1319"/>
      <c r="E28" s="1319"/>
      <c r="F28" s="1319"/>
      <c r="G28" s="833"/>
      <c r="H28" s="831"/>
      <c r="I28" s="1319"/>
      <c r="J28" s="1319"/>
      <c r="K28" s="838"/>
      <c r="L28" s="508"/>
      <c r="M28" s="527" t="s">
        <v>24</v>
      </c>
      <c r="N28" s="534"/>
      <c r="O28" s="534"/>
      <c r="P28" s="534"/>
      <c r="Q28" s="534"/>
      <c r="R28" s="534"/>
      <c r="S28" s="534"/>
      <c r="T28" s="534"/>
      <c r="U28" s="534"/>
      <c r="V28" s="530"/>
      <c r="W28" s="1291"/>
      <c r="Y28" s="558"/>
      <c r="Z28" s="558" t="str">
        <f t="shared" si="0"/>
        <v>Добавить вид теплоносителя (параметры теплоносителя)</v>
      </c>
      <c r="AA28" s="558"/>
      <c r="AB28" s="558"/>
      <c r="AC28" s="558"/>
      <c r="AI28" s="554"/>
      <c r="AJ28" s="554"/>
    </row>
    <row r="29" spans="1:36" ht="15" customHeight="1">
      <c r="A29" s="1319"/>
      <c r="B29" s="1319"/>
      <c r="C29" s="1319"/>
      <c r="D29" s="1319"/>
      <c r="E29" s="1319"/>
      <c r="F29" s="833"/>
      <c r="G29" s="833"/>
      <c r="H29" s="831"/>
      <c r="I29" s="1319"/>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9"/>
      <c r="B30" s="1319"/>
      <c r="C30" s="1319"/>
      <c r="D30" s="1319"/>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9"/>
      <c r="B31" s="1319"/>
      <c r="C31" s="1319"/>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9"/>
      <c r="B32" s="1319"/>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9"/>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82" t="s">
        <v>722</v>
      </c>
      <c r="N36" s="1282"/>
      <c r="O36" s="1282"/>
      <c r="P36" s="1282"/>
      <c r="Q36" s="1282"/>
      <c r="R36" s="1282"/>
      <c r="S36" s="1282"/>
      <c r="T36" s="1282"/>
      <c r="U36" s="1282"/>
      <c r="V36" s="1282"/>
      <c r="W36" s="1282"/>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83" t="s">
        <v>470</v>
      </c>
      <c r="G2" s="1284"/>
      <c r="H2" s="1285"/>
      <c r="I2" s="757"/>
    </row>
    <row r="3" spans="1:20" ht="3" customHeight="1"/>
    <row r="4" spans="1:20" s="539" customFormat="1" ht="11.25">
      <c r="A4" s="734"/>
      <c r="B4" s="734"/>
      <c r="C4" s="734"/>
      <c r="D4" s="734"/>
      <c r="F4" s="1240" t="s">
        <v>445</v>
      </c>
      <c r="G4" s="1240"/>
      <c r="H4" s="1240"/>
      <c r="I4" s="1286"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6"/>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28.04.2021</v>
      </c>
      <c r="I7" s="767" t="s">
        <v>472</v>
      </c>
      <c r="J7" s="584"/>
      <c r="K7" s="734"/>
      <c r="L7" s="734"/>
      <c r="M7" s="734"/>
      <c r="N7" s="734"/>
      <c r="O7" s="734"/>
      <c r="P7" s="734"/>
      <c r="Q7" s="734"/>
      <c r="R7" s="734"/>
      <c r="S7" s="734"/>
      <c r="T7" s="734"/>
    </row>
    <row r="8" spans="1:20" s="539" customFormat="1" ht="45">
      <c r="A8" s="1287">
        <v>1</v>
      </c>
      <c r="B8" s="734"/>
      <c r="C8" s="734"/>
      <c r="D8" s="734"/>
      <c r="F8" s="765" t="e">
        <f ca="1">"2." &amp;mergeValue(A8)</f>
        <v>#NAME?</v>
      </c>
      <c r="G8" s="766" t="s">
        <v>473</v>
      </c>
      <c r="H8" s="756"/>
      <c r="I8" s="767" t="s">
        <v>568</v>
      </c>
      <c r="J8" s="584"/>
      <c r="K8" s="734"/>
      <c r="L8" s="734"/>
      <c r="M8" s="734"/>
      <c r="N8" s="734"/>
      <c r="O8" s="734"/>
      <c r="P8" s="734"/>
      <c r="Q8" s="734"/>
      <c r="R8" s="734"/>
      <c r="S8" s="734"/>
      <c r="T8" s="734"/>
    </row>
    <row r="9" spans="1:20" s="539" customFormat="1" ht="22.5">
      <c r="A9" s="1287"/>
      <c r="B9" s="734"/>
      <c r="C9" s="734"/>
      <c r="D9" s="734"/>
      <c r="F9" s="765" t="e">
        <f ca="1">"3." &amp;mergeValue(A9)</f>
        <v>#NAME?</v>
      </c>
      <c r="G9" s="766" t="s">
        <v>474</v>
      </c>
      <c r="H9" s="756"/>
      <c r="I9" s="767" t="s">
        <v>566</v>
      </c>
      <c r="J9" s="584"/>
      <c r="K9" s="734"/>
      <c r="L9" s="734"/>
      <c r="M9" s="734"/>
      <c r="N9" s="734"/>
      <c r="O9" s="734"/>
      <c r="P9" s="734"/>
      <c r="Q9" s="734"/>
      <c r="R9" s="734"/>
      <c r="S9" s="734"/>
      <c r="T9" s="734"/>
    </row>
    <row r="10" spans="1:20" s="539" customFormat="1" ht="22.5">
      <c r="A10" s="1287"/>
      <c r="B10" s="734"/>
      <c r="C10" s="734"/>
      <c r="D10" s="734"/>
      <c r="F10" s="765" t="e">
        <f ca="1">"4."&amp;mergeValue(A10)</f>
        <v>#NAME?</v>
      </c>
      <c r="G10" s="766" t="s">
        <v>475</v>
      </c>
      <c r="H10" s="753" t="s">
        <v>449</v>
      </c>
      <c r="I10" s="767"/>
      <c r="J10" s="584"/>
      <c r="K10" s="734"/>
      <c r="L10" s="734"/>
      <c r="M10" s="734"/>
      <c r="N10" s="734"/>
      <c r="O10" s="734"/>
      <c r="P10" s="734"/>
      <c r="Q10" s="734"/>
      <c r="R10" s="734"/>
      <c r="S10" s="734"/>
      <c r="T10" s="734"/>
    </row>
    <row r="11" spans="1:20" s="539" customFormat="1" ht="18.75">
      <c r="A11" s="1287"/>
      <c r="B11" s="1287">
        <v>1</v>
      </c>
      <c r="C11" s="740"/>
      <c r="D11" s="740"/>
      <c r="F11" s="765" t="e">
        <f ca="1">"4."&amp;mergeValue(A11) &amp;"."&amp;mergeValue(B11)</f>
        <v>#NAME?</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87"/>
      <c r="B12" s="1287"/>
      <c r="C12" s="1287">
        <v>1</v>
      </c>
      <c r="D12" s="740"/>
      <c r="F12" s="765" t="e">
        <f ca="1">"4."&amp;mergeValue(A12) &amp;"."&amp;mergeValue(B12)&amp;"."&amp;mergeValue(C12)</f>
        <v>#NAME?</v>
      </c>
      <c r="G12" s="768" t="s">
        <v>476</v>
      </c>
      <c r="H12" s="756"/>
      <c r="I12" s="767" t="s">
        <v>479</v>
      </c>
      <c r="J12" s="584"/>
      <c r="K12" s="734"/>
      <c r="L12" s="734"/>
      <c r="M12" s="734"/>
      <c r="N12" s="734"/>
      <c r="O12" s="734"/>
      <c r="P12" s="734"/>
      <c r="Q12" s="734"/>
      <c r="R12" s="734"/>
      <c r="S12" s="734"/>
      <c r="T12" s="734"/>
    </row>
    <row r="13" spans="1:20" s="539" customFormat="1" ht="39" customHeight="1">
      <c r="A13" s="1287"/>
      <c r="B13" s="1287"/>
      <c r="C13" s="1287"/>
      <c r="D13" s="740">
        <v>1</v>
      </c>
      <c r="F13" s="765" t="e">
        <f ca="1">"4."&amp;mergeValue(A13) &amp;"."&amp;mergeValue(B13)&amp;"."&amp;mergeValue(C13)&amp;"."&amp;mergeValue(D13)</f>
        <v>#NAME?</v>
      </c>
      <c r="G13" s="769" t="s">
        <v>477</v>
      </c>
      <c r="H13" s="756"/>
      <c r="I13" s="1288" t="s">
        <v>569</v>
      </c>
      <c r="J13" s="584"/>
      <c r="K13" s="734"/>
      <c r="L13" s="734"/>
      <c r="M13" s="734"/>
      <c r="N13" s="734"/>
      <c r="O13" s="734"/>
      <c r="P13" s="734"/>
      <c r="Q13" s="734"/>
      <c r="R13" s="734"/>
      <c r="S13" s="734"/>
      <c r="T13" s="734"/>
    </row>
    <row r="14" spans="1:20" s="539" customFormat="1" ht="18.75">
      <c r="A14" s="1287"/>
      <c r="B14" s="1287"/>
      <c r="C14" s="1287"/>
      <c r="D14" s="740"/>
      <c r="F14" s="770"/>
      <c r="G14" s="722" t="s">
        <v>4</v>
      </c>
      <c r="H14" s="593"/>
      <c r="I14" s="1288"/>
      <c r="J14" s="584"/>
      <c r="K14" s="734"/>
      <c r="L14" s="734"/>
      <c r="M14" s="734"/>
      <c r="N14" s="734"/>
      <c r="O14" s="734"/>
      <c r="P14" s="734"/>
      <c r="Q14" s="734"/>
      <c r="R14" s="734"/>
      <c r="S14" s="734"/>
      <c r="T14" s="734"/>
    </row>
    <row r="15" spans="1:20" s="539" customFormat="1" ht="18.75">
      <c r="A15" s="1287"/>
      <c r="B15" s="1287"/>
      <c r="C15" s="740"/>
      <c r="D15" s="740"/>
      <c r="F15" s="603"/>
      <c r="G15" s="546" t="s">
        <v>401</v>
      </c>
      <c r="H15" s="604"/>
      <c r="I15" s="605"/>
      <c r="J15" s="584"/>
      <c r="K15" s="734"/>
      <c r="L15" s="734"/>
      <c r="M15" s="734"/>
      <c r="N15" s="734"/>
      <c r="O15" s="734"/>
      <c r="P15" s="734"/>
      <c r="Q15" s="734"/>
      <c r="R15" s="734"/>
      <c r="S15" s="734"/>
      <c r="T15" s="734"/>
    </row>
    <row r="16" spans="1:20" s="539" customFormat="1" ht="18.75">
      <c r="A16" s="1287"/>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82" t="s">
        <v>571</v>
      </c>
      <c r="H19" s="1282"/>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16" t="s">
        <v>717</v>
      </c>
      <c r="M5" s="1316"/>
      <c r="N5" s="1316"/>
      <c r="O5" s="1316"/>
      <c r="P5" s="1316"/>
      <c r="Q5" s="1316"/>
      <c r="R5" s="1316"/>
      <c r="S5" s="1316"/>
      <c r="T5" s="1316"/>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7"/>
      <c r="P7" s="1328"/>
      <c r="Q7" s="1328"/>
      <c r="R7" s="1328"/>
      <c r="S7" s="1328"/>
      <c r="T7" s="132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3"/>
      <c r="B9" s="1123"/>
      <c r="C9" s="1123"/>
      <c r="D9" s="1123"/>
      <c r="E9" s="1123"/>
      <c r="F9" s="1123"/>
      <c r="G9" s="1123"/>
      <c r="H9" s="1123"/>
      <c r="L9" s="1173"/>
      <c r="M9" s="1046"/>
      <c r="O9" s="1292"/>
      <c r="P9" s="1292"/>
      <c r="Q9" s="1292"/>
      <c r="R9" s="1292"/>
      <c r="S9" s="1292"/>
      <c r="T9" s="1292"/>
      <c r="U9" s="780"/>
      <c r="V9" s="780"/>
      <c r="X9" s="1123"/>
      <c r="Y9" s="1123"/>
      <c r="Z9" s="1123"/>
      <c r="AA9" s="1123"/>
      <c r="AB9" s="1123"/>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7"/>
      <c r="O10" s="1293" t="str">
        <f>IF(datePr_ch="",IF(datePr="","",datePr),datePr_ch)</f>
        <v>28.04.2021</v>
      </c>
      <c r="P10" s="1293"/>
      <c r="Q10" s="1293"/>
      <c r="R10" s="1293"/>
      <c r="S10" s="1293"/>
      <c r="T10" s="1293"/>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7"/>
      <c r="O11" s="1293" t="str">
        <f>IF(numberPr_ch="",IF(numberPr="","",numberPr),numberPr_ch)</f>
        <v>Исх. № 3165/02-02, 3166/05-02, 3168/05-02; 3167/05-02 от 28.04.2021; Вх. № 3906, 3907, 3904, 3905 от 29.04.2021</v>
      </c>
      <c r="P11" s="1293"/>
      <c r="Q11" s="1293"/>
      <c r="R11" s="1293"/>
      <c r="S11" s="1293"/>
      <c r="T11" s="1293"/>
      <c r="U11" s="730"/>
      <c r="V11" s="730"/>
      <c r="W11" s="489"/>
      <c r="X11" s="734"/>
      <c r="Y11" s="734"/>
      <c r="Z11" s="734"/>
      <c r="AA11" s="734"/>
      <c r="AB11" s="734"/>
      <c r="AC11" s="734"/>
      <c r="AD11" s="734"/>
      <c r="AE11" s="734"/>
      <c r="AF11" s="734"/>
      <c r="AG11" s="734"/>
      <c r="AH11" s="734"/>
    </row>
    <row r="12" spans="1:34" s="746" customFormat="1" ht="5.25" hidden="1">
      <c r="A12" s="1123"/>
      <c r="B12" s="1123"/>
      <c r="C12" s="1123"/>
      <c r="D12" s="1123"/>
      <c r="E12" s="1123"/>
      <c r="F12" s="1123"/>
      <c r="G12" s="1123"/>
      <c r="H12" s="1123"/>
      <c r="L12" s="1173"/>
      <c r="M12" s="1046"/>
      <c r="O12" s="1292"/>
      <c r="P12" s="1292"/>
      <c r="Q12" s="1292"/>
      <c r="R12" s="1292"/>
      <c r="S12" s="1292"/>
      <c r="T12" s="1292"/>
      <c r="U12" s="780"/>
      <c r="V12" s="780"/>
      <c r="X12" s="1123"/>
      <c r="Y12" s="1123"/>
      <c r="Z12" s="1123"/>
      <c r="AA12" s="1123"/>
      <c r="AB12" s="1123"/>
    </row>
    <row r="13" spans="1:34" s="539" customFormat="1" ht="11.25">
      <c r="A13" s="734"/>
      <c r="B13" s="734"/>
      <c r="C13" s="734"/>
      <c r="D13" s="734"/>
      <c r="E13" s="734"/>
      <c r="F13" s="734"/>
      <c r="G13" s="734"/>
      <c r="H13" s="734"/>
      <c r="L13" s="1317"/>
      <c r="M13" s="1317"/>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94"/>
      <c r="P14" s="1294"/>
      <c r="Q14" s="1294"/>
      <c r="R14" s="1294"/>
      <c r="S14" s="1294"/>
      <c r="T14" s="1294"/>
      <c r="U14" s="1294"/>
    </row>
    <row r="15" spans="1:34">
      <c r="J15" s="652"/>
      <c r="K15" s="652"/>
      <c r="L15" s="1240" t="s">
        <v>445</v>
      </c>
      <c r="M15" s="1240"/>
      <c r="N15" s="1240"/>
      <c r="O15" s="1240"/>
      <c r="P15" s="1240"/>
      <c r="Q15" s="1240"/>
      <c r="R15" s="1240"/>
      <c r="S15" s="1240"/>
      <c r="T15" s="1240"/>
      <c r="U15" s="1240"/>
      <c r="V15" s="1240"/>
      <c r="W15" s="1240" t="s">
        <v>446</v>
      </c>
    </row>
    <row r="16" spans="1:34" ht="14.25" customHeight="1">
      <c r="J16" s="652"/>
      <c r="K16" s="652"/>
      <c r="L16" s="1300" t="s">
        <v>91</v>
      </c>
      <c r="M16" s="1300" t="s">
        <v>602</v>
      </c>
      <c r="N16" s="630"/>
      <c r="O16" s="1301" t="s">
        <v>604</v>
      </c>
      <c r="P16" s="1302"/>
      <c r="Q16" s="1302"/>
      <c r="R16" s="1302"/>
      <c r="S16" s="1302"/>
      <c r="T16" s="1303"/>
      <c r="U16" s="1311" t="s">
        <v>339</v>
      </c>
      <c r="V16" s="1297" t="s">
        <v>274</v>
      </c>
      <c r="W16" s="1240"/>
    </row>
    <row r="17" spans="1:36" ht="14.25" customHeight="1">
      <c r="J17" s="652"/>
      <c r="K17" s="652"/>
      <c r="L17" s="1300"/>
      <c r="M17" s="1300"/>
      <c r="N17" s="631"/>
      <c r="O17" s="1306" t="s">
        <v>578</v>
      </c>
      <c r="P17" s="1304" t="s">
        <v>270</v>
      </c>
      <c r="Q17" s="1305"/>
      <c r="R17" s="1308" t="s">
        <v>615</v>
      </c>
      <c r="S17" s="1309"/>
      <c r="T17" s="1310"/>
      <c r="U17" s="1312"/>
      <c r="V17" s="1298"/>
      <c r="W17" s="1240"/>
    </row>
    <row r="18" spans="1:36" ht="33.75" customHeight="1">
      <c r="J18" s="652"/>
      <c r="K18" s="652"/>
      <c r="L18" s="1300"/>
      <c r="M18" s="1300"/>
      <c r="N18" s="632"/>
      <c r="O18" s="1307"/>
      <c r="P18" s="719" t="s">
        <v>579</v>
      </c>
      <c r="Q18" s="719" t="s">
        <v>6</v>
      </c>
      <c r="R18" s="743" t="s">
        <v>273</v>
      </c>
      <c r="S18" s="1295" t="s">
        <v>272</v>
      </c>
      <c r="T18" s="1296"/>
      <c r="U18" s="1313"/>
      <c r="V18" s="1299"/>
      <c r="W18" s="1240"/>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18">
        <f ca="1">OFFSET(S19,0,-1)+1</f>
        <v>7</v>
      </c>
      <c r="T19" s="1318"/>
      <c r="U19" s="741">
        <f ca="1">OFFSET(U19,0,-2)+1</f>
        <v>8</v>
      </c>
      <c r="V19" s="618">
        <f ca="1">OFFSET(V19,0,-1)</f>
        <v>8</v>
      </c>
      <c r="W19" s="741">
        <f ca="1">OFFSET(W19,0,-1)+1</f>
        <v>9</v>
      </c>
    </row>
    <row r="20" spans="1:36" ht="22.5">
      <c r="A20" s="1319">
        <v>1</v>
      </c>
      <c r="B20" s="831"/>
      <c r="C20" s="831"/>
      <c r="D20" s="831"/>
      <c r="E20" s="832"/>
      <c r="F20" s="833"/>
      <c r="G20" s="833"/>
      <c r="H20" s="833"/>
      <c r="I20" s="834"/>
      <c r="J20" s="829"/>
      <c r="K20" s="836"/>
      <c r="L20" s="744" t="e">
        <f ca="1">mergeValue(A20)</f>
        <v>#NAME?</v>
      </c>
      <c r="M20" s="610" t="s">
        <v>19</v>
      </c>
      <c r="N20" s="615"/>
      <c r="O20" s="1320"/>
      <c r="P20" s="1320"/>
      <c r="Q20" s="1320"/>
      <c r="R20" s="1320"/>
      <c r="S20" s="1320"/>
      <c r="T20" s="1320"/>
      <c r="U20" s="1320"/>
      <c r="V20" s="1320"/>
      <c r="W20" s="1131" t="s">
        <v>718</v>
      </c>
      <c r="Y20" s="777"/>
      <c r="Z20" s="777" t="str">
        <f t="shared" ref="Z20:Z33" si="0">IF(M20="","",M20 )</f>
        <v>Наименование тарифа</v>
      </c>
      <c r="AA20" s="777"/>
      <c r="AB20" s="777"/>
      <c r="AC20" s="777"/>
      <c r="AI20" s="759"/>
      <c r="AJ20" s="759"/>
    </row>
    <row r="21" spans="1:36" ht="22.5">
      <c r="A21" s="1319"/>
      <c r="B21" s="1319">
        <v>1</v>
      </c>
      <c r="C21" s="831"/>
      <c r="D21" s="831"/>
      <c r="E21" s="833"/>
      <c r="F21" s="833"/>
      <c r="G21" s="833"/>
      <c r="H21" s="833"/>
      <c r="I21" s="828"/>
      <c r="J21" s="827"/>
      <c r="K21" s="830"/>
      <c r="L21" s="744" t="e">
        <f ca="1">mergeValue(A21) &amp;"."&amp; mergeValue(B21)</f>
        <v>#NAME?</v>
      </c>
      <c r="M21" s="658" t="s">
        <v>15</v>
      </c>
      <c r="N21" s="615"/>
      <c r="O21" s="1320"/>
      <c r="P21" s="1320"/>
      <c r="Q21" s="1320"/>
      <c r="R21" s="1320"/>
      <c r="S21" s="1320"/>
      <c r="T21" s="1320"/>
      <c r="U21" s="1320"/>
      <c r="V21" s="1320"/>
      <c r="W21" s="1131" t="s">
        <v>459</v>
      </c>
      <c r="Y21" s="777"/>
      <c r="Z21" s="777" t="str">
        <f t="shared" si="0"/>
        <v>Территория действия тарифа</v>
      </c>
      <c r="AA21" s="777"/>
      <c r="AB21" s="777"/>
      <c r="AC21" s="777"/>
      <c r="AI21" s="759"/>
      <c r="AJ21" s="759"/>
    </row>
    <row r="22" spans="1:36" ht="22.5">
      <c r="A22" s="1319"/>
      <c r="B22" s="1319"/>
      <c r="C22" s="1319">
        <v>1</v>
      </c>
      <c r="D22" s="831"/>
      <c r="E22" s="833"/>
      <c r="F22" s="833"/>
      <c r="G22" s="833"/>
      <c r="H22" s="833"/>
      <c r="I22" s="835"/>
      <c r="J22" s="827"/>
      <c r="K22" s="830"/>
      <c r="L22" s="744" t="e">
        <f ca="1">mergeValue(A22) &amp;"."&amp; mergeValue(B22)&amp;"."&amp; mergeValue(C22)</f>
        <v>#NAME?</v>
      </c>
      <c r="M22" s="659" t="s">
        <v>7</v>
      </c>
      <c r="N22" s="615"/>
      <c r="O22" s="1320"/>
      <c r="P22" s="1320"/>
      <c r="Q22" s="1320"/>
      <c r="R22" s="1320"/>
      <c r="S22" s="1320"/>
      <c r="T22" s="1320"/>
      <c r="U22" s="1320"/>
      <c r="V22" s="1320"/>
      <c r="W22" s="1131" t="s">
        <v>600</v>
      </c>
      <c r="Y22" s="777"/>
      <c r="Z22" s="777" t="str">
        <f t="shared" si="0"/>
        <v xml:space="preserve">Наименование системы теплоснабжения </v>
      </c>
      <c r="AA22" s="777"/>
      <c r="AB22" s="777"/>
      <c r="AC22" s="777"/>
      <c r="AI22" s="759"/>
      <c r="AJ22" s="759"/>
    </row>
    <row r="23" spans="1:36" ht="22.5">
      <c r="A23" s="1319"/>
      <c r="B23" s="1319"/>
      <c r="C23" s="1319"/>
      <c r="D23" s="1319">
        <v>1</v>
      </c>
      <c r="E23" s="833"/>
      <c r="F23" s="833"/>
      <c r="G23" s="833"/>
      <c r="H23" s="833"/>
      <c r="I23" s="835"/>
      <c r="J23" s="827"/>
      <c r="K23" s="830"/>
      <c r="L23" s="744" t="e">
        <f ca="1">mergeValue(A23) &amp;"."&amp; mergeValue(B23)&amp;"."&amp; mergeValue(C23)&amp;"."&amp; mergeValue(D23)</f>
        <v>#NAME?</v>
      </c>
      <c r="M23" s="660" t="s">
        <v>21</v>
      </c>
      <c r="N23" s="615"/>
      <c r="O23" s="1320"/>
      <c r="P23" s="1320"/>
      <c r="Q23" s="1320"/>
      <c r="R23" s="1320"/>
      <c r="S23" s="1320"/>
      <c r="T23" s="1320"/>
      <c r="U23" s="1320"/>
      <c r="V23" s="1320"/>
      <c r="W23" s="1131" t="s">
        <v>601</v>
      </c>
      <c r="Y23" s="777"/>
      <c r="Z23" s="777" t="str">
        <f t="shared" si="0"/>
        <v xml:space="preserve">Источник тепловой энергии  </v>
      </c>
      <c r="AA23" s="777"/>
      <c r="AB23" s="777"/>
      <c r="AC23" s="777"/>
      <c r="AI23" s="759"/>
      <c r="AJ23" s="759"/>
    </row>
    <row r="24" spans="1:36" ht="78.75">
      <c r="A24" s="1319"/>
      <c r="B24" s="1319"/>
      <c r="C24" s="1319"/>
      <c r="D24" s="1319"/>
      <c r="E24" s="1319">
        <v>1</v>
      </c>
      <c r="F24" s="833"/>
      <c r="G24" s="833"/>
      <c r="H24" s="831">
        <v>1</v>
      </c>
      <c r="I24" s="1319">
        <v>1</v>
      </c>
      <c r="J24" s="833"/>
      <c r="K24" s="838"/>
      <c r="L24" s="744" t="e">
        <f ca="1">mergeValue(A24) &amp;"."&amp; mergeValue(B24)&amp;"."&amp; mergeValue(C24)&amp;"."&amp; mergeValue(D24)&amp;"."&amp; mergeValue(E24)</f>
        <v>#NAME?</v>
      </c>
      <c r="M24" s="524" t="s">
        <v>8</v>
      </c>
      <c r="N24" s="615"/>
      <c r="O24" s="1321"/>
      <c r="P24" s="1321"/>
      <c r="Q24" s="1321"/>
      <c r="R24" s="1321"/>
      <c r="S24" s="1321"/>
      <c r="T24" s="1321"/>
      <c r="U24" s="1321"/>
      <c r="V24" s="1321"/>
      <c r="W24" s="1131"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9"/>
      <c r="B25" s="1319"/>
      <c r="C25" s="1319"/>
      <c r="D25" s="1319"/>
      <c r="E25" s="1319"/>
      <c r="F25" s="1319">
        <v>1</v>
      </c>
      <c r="G25" s="831"/>
      <c r="H25" s="831"/>
      <c r="I25" s="1319"/>
      <c r="J25" s="1319">
        <v>1</v>
      </c>
      <c r="K25" s="839"/>
      <c r="L25" s="744" t="e">
        <f ca="1">mergeValue(A25) &amp;"."&amp; mergeValue(B25)&amp;"."&amp; mergeValue(C25)&amp;"."&amp; mergeValue(D25)&amp;"."&amp; mergeValue(E25)&amp;"."&amp; mergeValue(F25)</f>
        <v>#NAME?</v>
      </c>
      <c r="M25" s="525" t="s">
        <v>9</v>
      </c>
      <c r="N25" s="615"/>
      <c r="O25" s="1321"/>
      <c r="P25" s="1321"/>
      <c r="Q25" s="1321"/>
      <c r="R25" s="1321"/>
      <c r="S25" s="1321"/>
      <c r="T25" s="1321"/>
      <c r="U25" s="1321"/>
      <c r="V25" s="1321"/>
      <c r="W25" s="1131" t="s">
        <v>720</v>
      </c>
      <c r="Y25" s="777"/>
      <c r="Z25" s="777" t="str">
        <f t="shared" si="0"/>
        <v>Группа потребителей</v>
      </c>
      <c r="AA25" s="777"/>
      <c r="AB25" s="777"/>
      <c r="AC25" s="777"/>
      <c r="AI25" s="759"/>
      <c r="AJ25" s="759"/>
    </row>
    <row r="26" spans="1:36" ht="122.1" customHeight="1">
      <c r="A26" s="1319"/>
      <c r="B26" s="1319"/>
      <c r="C26" s="1319"/>
      <c r="D26" s="1319"/>
      <c r="E26" s="1319"/>
      <c r="F26" s="1319"/>
      <c r="G26" s="831">
        <v>1</v>
      </c>
      <c r="H26" s="831"/>
      <c r="I26" s="1319"/>
      <c r="J26" s="1319"/>
      <c r="K26" s="839">
        <v>1</v>
      </c>
      <c r="L26" s="744" t="e">
        <f ca="1">mergeValue(A26) &amp;"."&amp; mergeValue(B26)&amp;"."&amp; mergeValue(C26)&amp;"."&amp; mergeValue(D26)&amp;"."&amp; mergeValue(E26)&amp;"."&amp; mergeValue(F26)&amp;"."&amp; mergeValue(G26)</f>
        <v>#NAME?</v>
      </c>
      <c r="M26" s="1090"/>
      <c r="N26" s="615"/>
      <c r="O26" s="726"/>
      <c r="P26" s="726"/>
      <c r="Q26" s="1040"/>
      <c r="R26" s="1314"/>
      <c r="S26" s="1315" t="s">
        <v>83</v>
      </c>
      <c r="T26" s="1314"/>
      <c r="U26" s="1315" t="s">
        <v>84</v>
      </c>
      <c r="V26" s="726"/>
      <c r="W26" s="1289" t="s">
        <v>721</v>
      </c>
      <c r="X26" s="759" t="e">
        <f ca="1">strCheckDate(O27:V27)</f>
        <v>#NAME?</v>
      </c>
      <c r="Y26" s="777"/>
      <c r="Z26" s="777" t="str">
        <f t="shared" si="0"/>
        <v/>
      </c>
      <c r="AA26" s="777"/>
      <c r="AB26" s="777"/>
      <c r="AC26" s="777"/>
      <c r="AI26" s="759"/>
      <c r="AJ26" s="759"/>
    </row>
    <row r="27" spans="1:36" ht="11.25" hidden="1">
      <c r="A27" s="1319"/>
      <c r="B27" s="1319"/>
      <c r="C27" s="1319"/>
      <c r="D27" s="1319"/>
      <c r="E27" s="1319"/>
      <c r="F27" s="1319"/>
      <c r="G27" s="831"/>
      <c r="H27" s="831"/>
      <c r="I27" s="1319"/>
      <c r="J27" s="1319"/>
      <c r="K27" s="839"/>
      <c r="L27" s="752"/>
      <c r="M27" s="615"/>
      <c r="N27" s="615"/>
      <c r="O27" s="726"/>
      <c r="P27" s="726"/>
      <c r="Q27" s="732" t="str">
        <f>R26 &amp; "-" &amp; T26</f>
        <v>-</v>
      </c>
      <c r="R27" s="1314"/>
      <c r="S27" s="1315"/>
      <c r="T27" s="1314"/>
      <c r="U27" s="1315"/>
      <c r="V27" s="726"/>
      <c r="W27" s="1290"/>
      <c r="Y27" s="777"/>
      <c r="Z27" s="777" t="str">
        <f t="shared" si="0"/>
        <v/>
      </c>
      <c r="AA27" s="777"/>
      <c r="AB27" s="777"/>
      <c r="AC27" s="777"/>
      <c r="AI27" s="759"/>
      <c r="AJ27" s="759"/>
    </row>
    <row r="28" spans="1:36" ht="15" customHeight="1">
      <c r="A28" s="1319"/>
      <c r="B28" s="1319"/>
      <c r="C28" s="1319"/>
      <c r="D28" s="1319"/>
      <c r="E28" s="1319"/>
      <c r="F28" s="1319"/>
      <c r="G28" s="833"/>
      <c r="H28" s="831"/>
      <c r="I28" s="1319"/>
      <c r="J28" s="1319"/>
      <c r="K28" s="838"/>
      <c r="L28" s="654"/>
      <c r="M28" s="527" t="s">
        <v>24</v>
      </c>
      <c r="N28" s="728"/>
      <c r="O28" s="728"/>
      <c r="P28" s="728"/>
      <c r="Q28" s="728"/>
      <c r="R28" s="728"/>
      <c r="S28" s="728"/>
      <c r="T28" s="728"/>
      <c r="U28" s="728"/>
      <c r="V28" s="725"/>
      <c r="W28" s="1291"/>
      <c r="Y28" s="777"/>
      <c r="Z28" s="777" t="str">
        <f t="shared" si="0"/>
        <v>Добавить вид теплоносителя (параметры теплоносителя)</v>
      </c>
      <c r="AA28" s="777"/>
      <c r="AB28" s="777"/>
      <c r="AC28" s="777"/>
      <c r="AI28" s="759"/>
      <c r="AJ28" s="759"/>
    </row>
    <row r="29" spans="1:36" ht="15" customHeight="1">
      <c r="A29" s="1319"/>
      <c r="B29" s="1319"/>
      <c r="C29" s="1319"/>
      <c r="D29" s="1319"/>
      <c r="E29" s="1319"/>
      <c r="F29" s="833"/>
      <c r="G29" s="833"/>
      <c r="H29" s="831"/>
      <c r="I29" s="1319"/>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9"/>
      <c r="B30" s="1319"/>
      <c r="C30" s="1319"/>
      <c r="D30" s="1319"/>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9"/>
      <c r="B31" s="1319"/>
      <c r="C31" s="1319"/>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9"/>
      <c r="B32" s="1319"/>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9"/>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82" t="s">
        <v>722</v>
      </c>
      <c r="N36" s="1282"/>
      <c r="O36" s="1282"/>
      <c r="P36" s="1282"/>
      <c r="Q36" s="1282"/>
      <c r="R36" s="1282"/>
      <c r="S36" s="1282"/>
      <c r="T36" s="1282"/>
      <c r="U36" s="1282"/>
      <c r="V36" s="1282"/>
      <c r="W36" s="1282"/>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83" t="s">
        <v>470</v>
      </c>
      <c r="G2" s="1284"/>
      <c r="H2" s="1285"/>
      <c r="I2" s="609"/>
    </row>
    <row r="3" spans="1:20" ht="3" customHeight="1"/>
    <row r="4" spans="1:20" s="539" customFormat="1" ht="11.25">
      <c r="A4" s="559"/>
      <c r="B4" s="559"/>
      <c r="C4" s="559"/>
      <c r="D4" s="559"/>
      <c r="F4" s="1240" t="s">
        <v>445</v>
      </c>
      <c r="G4" s="1240"/>
      <c r="H4" s="1240"/>
      <c r="I4" s="128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8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7"/>
      <c r="B11" s="128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7"/>
      <c r="B12" s="1287"/>
      <c r="C12" s="128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7"/>
      <c r="B13" s="1287"/>
      <c r="C13" s="1287"/>
      <c r="D13" s="592">
        <v>1</v>
      </c>
      <c r="F13" s="585" t="e">
        <f ca="1">"4."&amp;mergeValue(A13) &amp;"."&amp;mergeValue(B13)&amp;"."&amp;mergeValue(C13)&amp;"."&amp;mergeValue(D13)</f>
        <v>#NAME?</v>
      </c>
      <c r="G13" s="602" t="s">
        <v>477</v>
      </c>
      <c r="H13" s="573"/>
      <c r="I13" s="1288" t="s">
        <v>569</v>
      </c>
      <c r="J13" s="584"/>
      <c r="K13" s="559"/>
      <c r="L13" s="559"/>
      <c r="M13" s="559"/>
      <c r="N13" s="559"/>
      <c r="O13" s="559"/>
      <c r="P13" s="559"/>
      <c r="Q13" s="559"/>
      <c r="R13" s="559"/>
      <c r="S13" s="559"/>
      <c r="T13" s="559"/>
    </row>
    <row r="14" spans="1:20" s="539" customFormat="1" ht="18.75">
      <c r="A14" s="1287"/>
      <c r="B14" s="1287"/>
      <c r="C14" s="1287"/>
      <c r="D14" s="592"/>
      <c r="F14" s="588"/>
      <c r="G14" s="520" t="s">
        <v>4</v>
      </c>
      <c r="H14" s="593"/>
      <c r="I14" s="1288"/>
      <c r="J14" s="584"/>
      <c r="K14" s="559"/>
      <c r="L14" s="559"/>
      <c r="M14" s="559"/>
      <c r="N14" s="559"/>
      <c r="O14" s="559"/>
      <c r="P14" s="559"/>
      <c r="Q14" s="559"/>
      <c r="R14" s="559"/>
      <c r="S14" s="559"/>
      <c r="T14" s="559"/>
    </row>
    <row r="15" spans="1:20" s="539" customFormat="1" ht="18.75">
      <c r="A15" s="1287"/>
      <c r="B15" s="1287"/>
      <c r="C15" s="592"/>
      <c r="D15" s="592"/>
      <c r="F15" s="603"/>
      <c r="G15" s="546" t="s">
        <v>401</v>
      </c>
      <c r="H15" s="604"/>
      <c r="I15" s="605"/>
      <c r="J15" s="584"/>
      <c r="K15" s="559"/>
      <c r="L15" s="559"/>
      <c r="M15" s="559"/>
      <c r="N15" s="559"/>
      <c r="O15" s="559"/>
      <c r="P15" s="559"/>
      <c r="Q15" s="559"/>
      <c r="R15" s="559"/>
      <c r="S15" s="559"/>
      <c r="T15" s="559"/>
    </row>
    <row r="16" spans="1:20" s="539" customFormat="1" ht="18.75">
      <c r="A16" s="128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82" t="s">
        <v>571</v>
      </c>
      <c r="H19" s="128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16" t="s">
        <v>717</v>
      </c>
      <c r="M5" s="1316"/>
      <c r="N5" s="1316"/>
      <c r="O5" s="1316"/>
      <c r="P5" s="1316"/>
      <c r="Q5" s="1316"/>
      <c r="R5" s="1316"/>
      <c r="S5" s="1316"/>
      <c r="T5" s="1316"/>
      <c r="U5" s="467"/>
    </row>
    <row r="6" spans="1:33" ht="3" customHeight="1">
      <c r="J6" s="451"/>
      <c r="K6" s="451"/>
      <c r="L6" s="447"/>
      <c r="M6" s="447"/>
      <c r="N6" s="447"/>
      <c r="O6" s="450"/>
      <c r="P6" s="450"/>
      <c r="Q6" s="450"/>
      <c r="R6" s="450"/>
      <c r="S6" s="450"/>
      <c r="T6" s="450"/>
      <c r="U6" s="447"/>
    </row>
    <row r="7" spans="1:33" s="746" customFormat="1" ht="5.25" hidden="1">
      <c r="A7" s="1123"/>
      <c r="B7" s="1123"/>
      <c r="C7" s="1123"/>
      <c r="D7" s="1123"/>
      <c r="E7" s="1123"/>
      <c r="F7" s="1123"/>
      <c r="G7" s="1123"/>
      <c r="H7" s="1123"/>
      <c r="L7" s="1173"/>
      <c r="M7" s="1046"/>
      <c r="O7" s="1292"/>
      <c r="P7" s="1292"/>
      <c r="Q7" s="1292"/>
      <c r="R7" s="1292"/>
      <c r="S7" s="1292"/>
      <c r="T7" s="1292"/>
      <c r="U7" s="780"/>
      <c r="V7" s="780"/>
      <c r="X7" s="1123"/>
      <c r="Y7" s="1123"/>
      <c r="Z7" s="1123"/>
      <c r="AA7" s="1123"/>
      <c r="AB7" s="1123"/>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7"/>
      <c r="O8" s="1293" t="str">
        <f>IF(datePr_ch="",IF(datePr="","",datePr),datePr_ch)</f>
        <v>28.04.2021</v>
      </c>
      <c r="P8" s="1293"/>
      <c r="Q8" s="1293"/>
      <c r="R8" s="1293"/>
      <c r="S8" s="1293"/>
      <c r="T8" s="1293"/>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7"/>
      <c r="O9" s="1293" t="str">
        <f>IF(numberPr_ch="",IF(numberPr="","",numberPr),numberPr_ch)</f>
        <v>Исх. № 3165/02-02, 3166/05-02, 3168/05-02; 3167/05-02 от 28.04.2021; Вх. № 3906, 3907, 3904, 3905 от 29.04.2021</v>
      </c>
      <c r="P9" s="1293"/>
      <c r="Q9" s="1293"/>
      <c r="R9" s="1293"/>
      <c r="S9" s="1293"/>
      <c r="T9" s="1293"/>
      <c r="U9" s="551"/>
      <c r="V9" s="551"/>
      <c r="W9" s="489"/>
      <c r="X9" s="475"/>
      <c r="Y9" s="475"/>
      <c r="Z9" s="475"/>
      <c r="AA9" s="475"/>
      <c r="AB9" s="475"/>
      <c r="AC9" s="475"/>
      <c r="AD9" s="475"/>
      <c r="AE9" s="475"/>
      <c r="AF9" s="475"/>
      <c r="AG9" s="475"/>
    </row>
    <row r="10" spans="1:33" s="746" customFormat="1" ht="5.25" hidden="1">
      <c r="A10" s="1123"/>
      <c r="B10" s="1123"/>
      <c r="C10" s="1123"/>
      <c r="D10" s="1123"/>
      <c r="E10" s="1123"/>
      <c r="F10" s="1123"/>
      <c r="G10" s="1123"/>
      <c r="H10" s="1123"/>
      <c r="L10" s="1173"/>
      <c r="M10" s="1046"/>
      <c r="O10" s="1292"/>
      <c r="P10" s="1292"/>
      <c r="Q10" s="1292"/>
      <c r="R10" s="1292"/>
      <c r="S10" s="1292"/>
      <c r="T10" s="1292"/>
      <c r="U10" s="780"/>
      <c r="V10" s="780"/>
      <c r="X10" s="1123"/>
      <c r="Y10" s="1123"/>
      <c r="Z10" s="1123"/>
      <c r="AA10" s="1123"/>
      <c r="AB10" s="1123"/>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33"/>
      <c r="P12" s="1333"/>
      <c r="Q12" s="1333"/>
      <c r="R12" s="1333"/>
      <c r="S12" s="1333"/>
      <c r="T12" s="1333"/>
      <c r="U12" s="1333"/>
    </row>
    <row r="13" spans="1:33">
      <c r="J13" s="451"/>
      <c r="K13" s="451"/>
      <c r="L13" s="1240" t="s">
        <v>445</v>
      </c>
      <c r="M13" s="1240"/>
      <c r="N13" s="1240"/>
      <c r="O13" s="1240"/>
      <c r="P13" s="1240"/>
      <c r="Q13" s="1240"/>
      <c r="R13" s="1240"/>
      <c r="S13" s="1240"/>
      <c r="T13" s="1240"/>
      <c r="U13" s="1240"/>
      <c r="V13" s="1240"/>
      <c r="W13" s="1240" t="s">
        <v>446</v>
      </c>
    </row>
    <row r="14" spans="1:33" ht="14.25" customHeight="1">
      <c r="J14" s="451"/>
      <c r="K14" s="451"/>
      <c r="L14" s="1300" t="s">
        <v>91</v>
      </c>
      <c r="M14" s="1300" t="s">
        <v>602</v>
      </c>
      <c r="N14" s="444"/>
      <c r="O14" s="1301" t="s">
        <v>604</v>
      </c>
      <c r="P14" s="1302"/>
      <c r="Q14" s="1302"/>
      <c r="R14" s="1302"/>
      <c r="S14" s="1302"/>
      <c r="T14" s="1303"/>
      <c r="U14" s="1311" t="s">
        <v>339</v>
      </c>
      <c r="V14" s="1332" t="s">
        <v>274</v>
      </c>
      <c r="W14" s="1240"/>
    </row>
    <row r="15" spans="1:33" ht="14.25" customHeight="1">
      <c r="J15" s="451"/>
      <c r="K15" s="451"/>
      <c r="L15" s="1300"/>
      <c r="M15" s="1300"/>
      <c r="N15" s="443"/>
      <c r="O15" s="1306" t="s">
        <v>603</v>
      </c>
      <c r="P15" s="624"/>
      <c r="Q15" s="624"/>
      <c r="R15" s="1309" t="s">
        <v>615</v>
      </c>
      <c r="S15" s="1309"/>
      <c r="T15" s="1310"/>
      <c r="U15" s="1312"/>
      <c r="V15" s="1332"/>
      <c r="W15" s="1240"/>
    </row>
    <row r="16" spans="1:33" ht="30.75" customHeight="1">
      <c r="J16" s="451"/>
      <c r="K16" s="451"/>
      <c r="L16" s="1300"/>
      <c r="M16" s="1300"/>
      <c r="N16" s="442"/>
      <c r="O16" s="1307"/>
      <c r="P16" s="622"/>
      <c r="Q16" s="623"/>
      <c r="R16" s="506" t="s">
        <v>273</v>
      </c>
      <c r="S16" s="1295" t="s">
        <v>272</v>
      </c>
      <c r="T16" s="1296"/>
      <c r="U16" s="1313"/>
      <c r="V16" s="1332"/>
      <c r="W16" s="1240"/>
    </row>
    <row r="17" spans="1:33">
      <c r="J17" s="451"/>
      <c r="K17" s="459">
        <v>1</v>
      </c>
      <c r="L17" s="606" t="s">
        <v>92</v>
      </c>
      <c r="M17" s="606" t="s">
        <v>48</v>
      </c>
      <c r="N17" s="479" t="s">
        <v>48</v>
      </c>
      <c r="O17" s="607">
        <f ca="1">OFFSET(O17,0,-1)+1</f>
        <v>3</v>
      </c>
      <c r="P17" s="608">
        <f ca="1">OFFSET(P17,0,-1)</f>
        <v>3</v>
      </c>
      <c r="Q17" s="608">
        <f ca="1">OFFSET(Q17,0,-1)</f>
        <v>3</v>
      </c>
      <c r="R17" s="607">
        <f ca="1">OFFSET(R17,0,-1)+1</f>
        <v>4</v>
      </c>
      <c r="S17" s="1330">
        <f ca="1">OFFSET(S17,0,-1)+1</f>
        <v>5</v>
      </c>
      <c r="T17" s="1330"/>
      <c r="U17" s="607">
        <f ca="1">OFFSET(U17,0,-2)+1</f>
        <v>6</v>
      </c>
      <c r="V17" s="608">
        <f ca="1">OFFSET(V17,0,-1)</f>
        <v>6</v>
      </c>
      <c r="W17" s="607">
        <f ca="1">OFFSET(W17,0,-1)+1</f>
        <v>7</v>
      </c>
    </row>
    <row r="18" spans="1:33" ht="22.5">
      <c r="A18" s="1319">
        <v>1</v>
      </c>
      <c r="B18" s="849"/>
      <c r="C18" s="849"/>
      <c r="D18" s="849"/>
      <c r="E18" s="850"/>
      <c r="F18" s="851"/>
      <c r="G18" s="851"/>
      <c r="H18" s="851"/>
      <c r="I18" s="852"/>
      <c r="J18" s="847"/>
      <c r="K18" s="854"/>
      <c r="L18" s="562" t="e">
        <f ca="1">mergeValue(A18)</f>
        <v>#NAME?</v>
      </c>
      <c r="M18" s="610" t="s">
        <v>19</v>
      </c>
      <c r="N18" s="549"/>
      <c r="O18" s="1331"/>
      <c r="P18" s="1331"/>
      <c r="Q18" s="1331"/>
      <c r="R18" s="1331"/>
      <c r="S18" s="1331"/>
      <c r="T18" s="1331"/>
      <c r="U18" s="1331"/>
      <c r="V18" s="1331"/>
      <c r="W18" s="1131" t="s">
        <v>718</v>
      </c>
    </row>
    <row r="19" spans="1:33" ht="22.5">
      <c r="A19" s="1319"/>
      <c r="B19" s="1319">
        <v>1</v>
      </c>
      <c r="C19" s="849"/>
      <c r="D19" s="849"/>
      <c r="E19" s="851"/>
      <c r="F19" s="851"/>
      <c r="G19" s="851"/>
      <c r="H19" s="851"/>
      <c r="I19" s="846"/>
      <c r="J19" s="845"/>
      <c r="K19" s="848"/>
      <c r="L19" s="562" t="e">
        <f ca="1">mergeValue(A19) &amp;"."&amp; mergeValue(B19)</f>
        <v>#NAME?</v>
      </c>
      <c r="M19" s="516" t="s">
        <v>15</v>
      </c>
      <c r="N19" s="549"/>
      <c r="O19" s="1331"/>
      <c r="P19" s="1331"/>
      <c r="Q19" s="1331"/>
      <c r="R19" s="1331"/>
      <c r="S19" s="1331"/>
      <c r="T19" s="1331"/>
      <c r="U19" s="1331"/>
      <c r="V19" s="1331"/>
      <c r="W19" s="1131" t="s">
        <v>459</v>
      </c>
    </row>
    <row r="20" spans="1:33" ht="22.5">
      <c r="A20" s="1319"/>
      <c r="B20" s="1319"/>
      <c r="C20" s="1319">
        <v>1</v>
      </c>
      <c r="D20" s="849"/>
      <c r="E20" s="851"/>
      <c r="F20" s="851"/>
      <c r="G20" s="851"/>
      <c r="H20" s="851"/>
      <c r="I20" s="853"/>
      <c r="J20" s="845"/>
      <c r="K20" s="848"/>
      <c r="L20" s="562" t="e">
        <f ca="1">mergeValue(A20) &amp;"."&amp; mergeValue(B20)&amp;"."&amp; mergeValue(C20)</f>
        <v>#NAME?</v>
      </c>
      <c r="M20" s="517" t="s">
        <v>7</v>
      </c>
      <c r="N20" s="549"/>
      <c r="O20" s="1331"/>
      <c r="P20" s="1331"/>
      <c r="Q20" s="1331"/>
      <c r="R20" s="1331"/>
      <c r="S20" s="1331"/>
      <c r="T20" s="1331"/>
      <c r="U20" s="1331"/>
      <c r="V20" s="1331"/>
      <c r="W20" s="1131" t="s">
        <v>600</v>
      </c>
    </row>
    <row r="21" spans="1:33" ht="22.5">
      <c r="A21" s="1319"/>
      <c r="B21" s="1319"/>
      <c r="C21" s="1319"/>
      <c r="D21" s="1319">
        <v>1</v>
      </c>
      <c r="E21" s="851"/>
      <c r="F21" s="851"/>
      <c r="G21" s="851"/>
      <c r="H21" s="851"/>
      <c r="I21" s="853"/>
      <c r="J21" s="845"/>
      <c r="K21" s="848"/>
      <c r="L21" s="562" t="e">
        <f ca="1">mergeValue(A21) &amp;"."&amp; mergeValue(B21)&amp;"."&amp; mergeValue(C21)&amp;"."&amp; mergeValue(D21)</f>
        <v>#NAME?</v>
      </c>
      <c r="M21" s="518" t="s">
        <v>21</v>
      </c>
      <c r="N21" s="549"/>
      <c r="O21" s="1331"/>
      <c r="P21" s="1331"/>
      <c r="Q21" s="1331"/>
      <c r="R21" s="1331"/>
      <c r="S21" s="1331"/>
      <c r="T21" s="1331"/>
      <c r="U21" s="1331"/>
      <c r="V21" s="1331"/>
      <c r="W21" s="1131" t="s">
        <v>601</v>
      </c>
    </row>
    <row r="22" spans="1:33" ht="78.75">
      <c r="A22" s="1319"/>
      <c r="B22" s="1319"/>
      <c r="C22" s="1319"/>
      <c r="D22" s="1319"/>
      <c r="E22" s="1319">
        <v>1</v>
      </c>
      <c r="F22" s="851"/>
      <c r="G22" s="851"/>
      <c r="H22" s="849">
        <v>1</v>
      </c>
      <c r="I22" s="1319">
        <v>1</v>
      </c>
      <c r="J22" s="851"/>
      <c r="K22" s="856"/>
      <c r="L22" s="562" t="e">
        <f ca="1">mergeValue(A22) &amp;"."&amp; mergeValue(B22)&amp;"."&amp; mergeValue(C22)&amp;"."&amp; mergeValue(D22)&amp;"."&amp; mergeValue(E22)</f>
        <v>#NAME?</v>
      </c>
      <c r="M22" s="524" t="s">
        <v>8</v>
      </c>
      <c r="N22" s="550"/>
      <c r="O22" s="1321"/>
      <c r="P22" s="1321"/>
      <c r="Q22" s="1321"/>
      <c r="R22" s="1321"/>
      <c r="S22" s="1321"/>
      <c r="T22" s="1321"/>
      <c r="U22" s="1321"/>
      <c r="V22" s="1321"/>
      <c r="W22" s="1131" t="s">
        <v>719</v>
      </c>
    </row>
    <row r="23" spans="1:33" ht="33.75">
      <c r="A23" s="1319"/>
      <c r="B23" s="1319"/>
      <c r="C23" s="1319"/>
      <c r="D23" s="1319"/>
      <c r="E23" s="1319"/>
      <c r="F23" s="1319">
        <v>1</v>
      </c>
      <c r="G23" s="849"/>
      <c r="H23" s="849"/>
      <c r="I23" s="1319"/>
      <c r="J23" s="1319">
        <v>1</v>
      </c>
      <c r="K23" s="857"/>
      <c r="L23" s="562" t="e">
        <f ca="1">mergeValue(A23) &amp;"."&amp; mergeValue(B23)&amp;"."&amp; mergeValue(C23)&amp;"."&amp; mergeValue(D23)&amp;"."&amp; mergeValue(E23)&amp;"."&amp; mergeValue(F23)</f>
        <v>#NAME?</v>
      </c>
      <c r="M23" s="525" t="s">
        <v>9</v>
      </c>
      <c r="N23" s="550"/>
      <c r="O23" s="1322"/>
      <c r="P23" s="1323"/>
      <c r="Q23" s="1323"/>
      <c r="R23" s="1323"/>
      <c r="S23" s="1323"/>
      <c r="T23" s="1323"/>
      <c r="U23" s="1323"/>
      <c r="V23" s="1324"/>
      <c r="W23" s="1131" t="s">
        <v>720</v>
      </c>
      <c r="Y23" s="474" t="e">
        <f ca="1">strCheckUnique(Z23:Z26)</f>
        <v>#NAME?</v>
      </c>
      <c r="AA23" s="474" t="str">
        <f>IF(O23="","",O23 &amp; ":_")</f>
        <v/>
      </c>
    </row>
    <row r="24" spans="1:33" ht="122.1" customHeight="1">
      <c r="A24" s="1319"/>
      <c r="B24" s="1319"/>
      <c r="C24" s="1319"/>
      <c r="D24" s="1319"/>
      <c r="E24" s="1319"/>
      <c r="F24" s="1319"/>
      <c r="G24" s="849">
        <v>1</v>
      </c>
      <c r="H24" s="849"/>
      <c r="I24" s="1319"/>
      <c r="J24" s="1319"/>
      <c r="K24" s="857">
        <v>1</v>
      </c>
      <c r="L24" s="562" t="e">
        <f ca="1">mergeValue(A24) &amp;"."&amp; mergeValue(B24)&amp;"."&amp; mergeValue(C24)&amp;"."&amp; mergeValue(D24)&amp;"."&amp; mergeValue(E24)&amp;"."&amp; mergeValue(F24)&amp;"."&amp; mergeValue(G24)</f>
        <v>#NAME?</v>
      </c>
      <c r="M24" s="1090"/>
      <c r="N24" s="555"/>
      <c r="O24" s="1105"/>
      <c r="P24" s="532"/>
      <c r="Q24" s="532"/>
      <c r="R24" s="1325"/>
      <c r="S24" s="1315" t="s">
        <v>83</v>
      </c>
      <c r="T24" s="1325"/>
      <c r="U24" s="1315" t="s">
        <v>84</v>
      </c>
      <c r="V24" s="547"/>
      <c r="W24" s="1289" t="s">
        <v>721</v>
      </c>
      <c r="X24" s="470" t="e">
        <f ca="1">strCheckDate(O25:V25)</f>
        <v>#NAME?</v>
      </c>
      <c r="Y24" s="474"/>
      <c r="Z24" s="474" t="str">
        <f>IF(M24="","",M24 )</f>
        <v/>
      </c>
      <c r="AA24" s="474"/>
      <c r="AB24" s="474"/>
      <c r="AC24" s="474"/>
    </row>
    <row r="25" spans="1:33" ht="11.25" hidden="1">
      <c r="A25" s="1319"/>
      <c r="B25" s="1319"/>
      <c r="C25" s="1319"/>
      <c r="D25" s="1319"/>
      <c r="E25" s="1319"/>
      <c r="F25" s="1319"/>
      <c r="G25" s="849"/>
      <c r="H25" s="849"/>
      <c r="I25" s="1319"/>
      <c r="J25" s="1319"/>
      <c r="K25" s="857"/>
      <c r="L25" s="569"/>
      <c r="M25" s="615"/>
      <c r="N25" s="555"/>
      <c r="O25" s="553"/>
      <c r="P25" s="532"/>
      <c r="Q25" s="553" t="str">
        <f>R24 &amp; "-" &amp; T24</f>
        <v>-</v>
      </c>
      <c r="R25" s="1314"/>
      <c r="S25" s="1315"/>
      <c r="T25" s="1314"/>
      <c r="U25" s="1315"/>
      <c r="V25" s="547"/>
      <c r="W25" s="1290"/>
    </row>
    <row r="26" spans="1:33" s="445" customFormat="1" ht="15" customHeight="1">
      <c r="A26" s="1319"/>
      <c r="B26" s="1319"/>
      <c r="C26" s="1319"/>
      <c r="D26" s="1319"/>
      <c r="E26" s="1319"/>
      <c r="F26" s="1319"/>
      <c r="G26" s="851"/>
      <c r="H26" s="849"/>
      <c r="I26" s="1319"/>
      <c r="J26" s="1319"/>
      <c r="K26" s="856"/>
      <c r="L26" s="508"/>
      <c r="M26" s="527" t="s">
        <v>24</v>
      </c>
      <c r="N26" s="521"/>
      <c r="O26" s="515"/>
      <c r="P26" s="515"/>
      <c r="Q26" s="515"/>
      <c r="R26" s="542"/>
      <c r="S26" s="534"/>
      <c r="T26" s="533"/>
      <c r="U26" s="521"/>
      <c r="V26" s="530"/>
      <c r="W26" s="1291"/>
      <c r="X26" s="471"/>
      <c r="Y26" s="471"/>
      <c r="Z26" s="471"/>
      <c r="AA26" s="471"/>
      <c r="AB26" s="471"/>
      <c r="AC26" s="471"/>
      <c r="AD26" s="471"/>
      <c r="AE26" s="471"/>
      <c r="AF26" s="471"/>
      <c r="AG26" s="471"/>
    </row>
    <row r="27" spans="1:33" s="445" customFormat="1" ht="15" customHeight="1">
      <c r="A27" s="1319"/>
      <c r="B27" s="1319"/>
      <c r="C27" s="1319"/>
      <c r="D27" s="1319"/>
      <c r="E27" s="1319"/>
      <c r="F27" s="851"/>
      <c r="G27" s="851"/>
      <c r="H27" s="849"/>
      <c r="I27" s="1319"/>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9"/>
      <c r="B28" s="1319"/>
      <c r="C28" s="1319"/>
      <c r="D28" s="1319"/>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9"/>
      <c r="B29" s="1319"/>
      <c r="C29" s="1319"/>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9"/>
      <c r="B30" s="1319"/>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9"/>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82" t="s">
        <v>722</v>
      </c>
      <c r="N34" s="1282"/>
      <c r="O34" s="1282"/>
      <c r="P34" s="1282"/>
      <c r="Q34" s="1282"/>
      <c r="R34" s="1282"/>
      <c r="S34" s="1282"/>
      <c r="T34" s="1282"/>
      <c r="U34" s="1282"/>
      <c r="V34" s="1282"/>
      <c r="W34" s="1282"/>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83" t="s">
        <v>470</v>
      </c>
      <c r="G2" s="1284"/>
      <c r="H2" s="1285"/>
      <c r="I2" s="609"/>
    </row>
    <row r="3" spans="1:20" ht="3" customHeight="1"/>
    <row r="4" spans="1:20" s="539" customFormat="1" ht="11.25">
      <c r="A4" s="559"/>
      <c r="B4" s="559"/>
      <c r="C4" s="559"/>
      <c r="D4" s="559"/>
      <c r="F4" s="1240" t="s">
        <v>445</v>
      </c>
      <c r="G4" s="1240"/>
      <c r="H4" s="1240"/>
      <c r="I4" s="128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8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7"/>
      <c r="B11" s="128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7"/>
      <c r="B12" s="1287"/>
      <c r="C12" s="128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7"/>
      <c r="B13" s="1287"/>
      <c r="C13" s="1287"/>
      <c r="D13" s="592">
        <v>1</v>
      </c>
      <c r="F13" s="585" t="e">
        <f ca="1">"4."&amp;mergeValue(A13) &amp;"."&amp;mergeValue(B13)&amp;"."&amp;mergeValue(C13)&amp;"."&amp;mergeValue(D13)</f>
        <v>#NAME?</v>
      </c>
      <c r="G13" s="602" t="s">
        <v>477</v>
      </c>
      <c r="H13" s="573"/>
      <c r="I13" s="1288" t="s">
        <v>569</v>
      </c>
      <c r="J13" s="584"/>
      <c r="K13" s="559"/>
      <c r="L13" s="559"/>
      <c r="M13" s="559"/>
      <c r="N13" s="559"/>
      <c r="O13" s="559"/>
      <c r="P13" s="559"/>
      <c r="Q13" s="559"/>
      <c r="R13" s="559"/>
      <c r="S13" s="559"/>
      <c r="T13" s="559"/>
    </row>
    <row r="14" spans="1:20" s="539" customFormat="1" ht="18.75">
      <c r="A14" s="1287"/>
      <c r="B14" s="1287"/>
      <c r="C14" s="1287"/>
      <c r="D14" s="592"/>
      <c r="F14" s="588"/>
      <c r="G14" s="520" t="s">
        <v>4</v>
      </c>
      <c r="H14" s="593"/>
      <c r="I14" s="1288"/>
      <c r="J14" s="584"/>
      <c r="K14" s="559"/>
      <c r="L14" s="559"/>
      <c r="M14" s="559"/>
      <c r="N14" s="559"/>
      <c r="O14" s="559"/>
      <c r="P14" s="559"/>
      <c r="Q14" s="559"/>
      <c r="R14" s="559"/>
      <c r="S14" s="559"/>
      <c r="T14" s="559"/>
    </row>
    <row r="15" spans="1:20" s="539" customFormat="1" ht="18.75">
      <c r="A15" s="1287"/>
      <c r="B15" s="1287"/>
      <c r="C15" s="592"/>
      <c r="D15" s="592"/>
      <c r="F15" s="603"/>
      <c r="G15" s="546" t="s">
        <v>401</v>
      </c>
      <c r="H15" s="604"/>
      <c r="I15" s="605"/>
      <c r="J15" s="584"/>
      <c r="K15" s="559"/>
      <c r="L15" s="559"/>
      <c r="M15" s="559"/>
      <c r="N15" s="559"/>
      <c r="O15" s="559"/>
      <c r="P15" s="559"/>
      <c r="Q15" s="559"/>
      <c r="R15" s="559"/>
      <c r="S15" s="559"/>
      <c r="T15" s="559"/>
    </row>
    <row r="16" spans="1:20" s="539" customFormat="1" ht="18.75">
      <c r="A16" s="128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82" t="s">
        <v>571</v>
      </c>
      <c r="H19" s="128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7" t="e">
        <f ca="1">"Код отчёта: " &amp; GetCode()</f>
        <v>#NAME?</v>
      </c>
      <c r="C2" s="1207"/>
      <c r="D2" s="1207"/>
      <c r="E2" s="1207"/>
      <c r="F2" s="1207"/>
      <c r="G2" s="1207"/>
      <c r="Q2" s="223"/>
      <c r="R2" s="223"/>
      <c r="S2" s="223"/>
      <c r="T2" s="223"/>
      <c r="U2" s="223"/>
      <c r="V2" s="223"/>
      <c r="W2" s="223"/>
    </row>
    <row r="3" spans="1:27" ht="18" customHeight="1">
      <c r="B3" s="1208" t="e">
        <f ca="1">"Версия " &amp; GetVersion()</f>
        <v>#NAME?</v>
      </c>
      <c r="C3" s="1208"/>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2" t="s">
        <v>676</v>
      </c>
      <c r="C5" s="1213"/>
      <c r="D5" s="1213"/>
      <c r="E5" s="1213"/>
      <c r="F5" s="1213"/>
      <c r="G5" s="1213"/>
      <c r="H5" s="1213"/>
      <c r="I5" s="1213"/>
      <c r="J5" s="1213"/>
      <c r="K5" s="1213"/>
      <c r="L5" s="1213"/>
      <c r="M5" s="1213"/>
      <c r="N5" s="1213"/>
      <c r="O5" s="1213"/>
      <c r="P5" s="1213"/>
      <c r="Q5" s="1213"/>
      <c r="R5" s="1213"/>
      <c r="S5" s="1213"/>
      <c r="T5" s="1213"/>
      <c r="U5" s="1213"/>
      <c r="V5" s="1213"/>
      <c r="W5" s="1213"/>
      <c r="X5" s="1213"/>
      <c r="Y5" s="1213"/>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9" t="s">
        <v>567</v>
      </c>
      <c r="F7" s="1209"/>
      <c r="G7" s="1209"/>
      <c r="H7" s="1209"/>
      <c r="I7" s="1209"/>
      <c r="J7" s="1209"/>
      <c r="K7" s="1209"/>
      <c r="L7" s="1209"/>
      <c r="M7" s="1209"/>
      <c r="N7" s="1209"/>
      <c r="O7" s="1209"/>
      <c r="P7" s="1209"/>
      <c r="Q7" s="1209"/>
      <c r="R7" s="1209"/>
      <c r="S7" s="1209"/>
      <c r="T7" s="1209"/>
      <c r="U7" s="1209"/>
      <c r="V7" s="1209"/>
      <c r="W7" s="1209"/>
      <c r="X7" s="1209"/>
      <c r="Y7" s="56"/>
    </row>
    <row r="8" spans="1:27" ht="15" customHeight="1">
      <c r="A8" s="40"/>
      <c r="B8" s="75"/>
      <c r="C8" s="74"/>
      <c r="D8" s="57"/>
      <c r="E8" s="1209"/>
      <c r="F8" s="1209"/>
      <c r="G8" s="1209"/>
      <c r="H8" s="1209"/>
      <c r="I8" s="1209"/>
      <c r="J8" s="1209"/>
      <c r="K8" s="1209"/>
      <c r="L8" s="1209"/>
      <c r="M8" s="1209"/>
      <c r="N8" s="1209"/>
      <c r="O8" s="1209"/>
      <c r="P8" s="1209"/>
      <c r="Q8" s="1209"/>
      <c r="R8" s="1209"/>
      <c r="S8" s="1209"/>
      <c r="T8" s="1209"/>
      <c r="U8" s="1209"/>
      <c r="V8" s="1209"/>
      <c r="W8" s="1209"/>
      <c r="X8" s="1209"/>
      <c r="Y8" s="56"/>
    </row>
    <row r="9" spans="1:27" ht="15" customHeight="1">
      <c r="A9" s="40"/>
      <c r="B9" s="75"/>
      <c r="C9" s="74"/>
      <c r="D9" s="57"/>
      <c r="E9" s="1209"/>
      <c r="F9" s="1209"/>
      <c r="G9" s="1209"/>
      <c r="H9" s="1209"/>
      <c r="I9" s="1209"/>
      <c r="J9" s="1209"/>
      <c r="K9" s="1209"/>
      <c r="L9" s="1209"/>
      <c r="M9" s="1209"/>
      <c r="N9" s="1209"/>
      <c r="O9" s="1209"/>
      <c r="P9" s="1209"/>
      <c r="Q9" s="1209"/>
      <c r="R9" s="1209"/>
      <c r="S9" s="1209"/>
      <c r="T9" s="1209"/>
      <c r="U9" s="1209"/>
      <c r="V9" s="1209"/>
      <c r="W9" s="1209"/>
      <c r="X9" s="1209"/>
      <c r="Y9" s="56"/>
    </row>
    <row r="10" spans="1:27" ht="10.5" customHeight="1">
      <c r="A10" s="40"/>
      <c r="B10" s="75"/>
      <c r="C10" s="74"/>
      <c r="D10" s="57"/>
      <c r="E10" s="1209"/>
      <c r="F10" s="1209"/>
      <c r="G10" s="1209"/>
      <c r="H10" s="1209"/>
      <c r="I10" s="1209"/>
      <c r="J10" s="1209"/>
      <c r="K10" s="1209"/>
      <c r="L10" s="1209"/>
      <c r="M10" s="1209"/>
      <c r="N10" s="1209"/>
      <c r="O10" s="1209"/>
      <c r="P10" s="1209"/>
      <c r="Q10" s="1209"/>
      <c r="R10" s="1209"/>
      <c r="S10" s="1209"/>
      <c r="T10" s="1209"/>
      <c r="U10" s="1209"/>
      <c r="V10" s="1209"/>
      <c r="W10" s="1209"/>
      <c r="X10" s="1209"/>
      <c r="Y10" s="56"/>
    </row>
    <row r="11" spans="1:27" ht="27" customHeight="1">
      <c r="A11" s="40"/>
      <c r="B11" s="75"/>
      <c r="C11" s="74"/>
      <c r="D11" s="57"/>
      <c r="E11" s="1209"/>
      <c r="F11" s="1209"/>
      <c r="G11" s="1209"/>
      <c r="H11" s="1209"/>
      <c r="I11" s="1209"/>
      <c r="J11" s="1209"/>
      <c r="K11" s="1209"/>
      <c r="L11" s="1209"/>
      <c r="M11" s="1209"/>
      <c r="N11" s="1209"/>
      <c r="O11" s="1209"/>
      <c r="P11" s="1209"/>
      <c r="Q11" s="1209"/>
      <c r="R11" s="1209"/>
      <c r="S11" s="1209"/>
      <c r="T11" s="1209"/>
      <c r="U11" s="1209"/>
      <c r="V11" s="1209"/>
      <c r="W11" s="1209"/>
      <c r="X11" s="1209"/>
      <c r="Y11" s="56"/>
    </row>
    <row r="12" spans="1:27" ht="12" customHeight="1">
      <c r="A12" s="40"/>
      <c r="B12" s="75"/>
      <c r="C12" s="74"/>
      <c r="D12" s="57"/>
      <c r="E12" s="1209"/>
      <c r="F12" s="1209"/>
      <c r="G12" s="1209"/>
      <c r="H12" s="1209"/>
      <c r="I12" s="1209"/>
      <c r="J12" s="1209"/>
      <c r="K12" s="1209"/>
      <c r="L12" s="1209"/>
      <c r="M12" s="1209"/>
      <c r="N12" s="1209"/>
      <c r="O12" s="1209"/>
      <c r="P12" s="1209"/>
      <c r="Q12" s="1209"/>
      <c r="R12" s="1209"/>
      <c r="S12" s="1209"/>
      <c r="T12" s="1209"/>
      <c r="U12" s="1209"/>
      <c r="V12" s="1209"/>
      <c r="W12" s="1209"/>
      <c r="X12" s="1209"/>
      <c r="Y12" s="56"/>
    </row>
    <row r="13" spans="1:27" ht="38.25" customHeight="1">
      <c r="A13" s="40"/>
      <c r="B13" s="75"/>
      <c r="C13" s="74"/>
      <c r="D13" s="57"/>
      <c r="E13" s="1209"/>
      <c r="F13" s="1209"/>
      <c r="G13" s="1209"/>
      <c r="H13" s="1209"/>
      <c r="I13" s="1209"/>
      <c r="J13" s="1209"/>
      <c r="K13" s="1209"/>
      <c r="L13" s="1209"/>
      <c r="M13" s="1209"/>
      <c r="N13" s="1209"/>
      <c r="O13" s="1209"/>
      <c r="P13" s="1209"/>
      <c r="Q13" s="1209"/>
      <c r="R13" s="1209"/>
      <c r="S13" s="1209"/>
      <c r="T13" s="1209"/>
      <c r="U13" s="1209"/>
      <c r="V13" s="1209"/>
      <c r="W13" s="1209"/>
      <c r="X13" s="1209"/>
      <c r="Y13" s="70"/>
    </row>
    <row r="14" spans="1:27" ht="15" customHeight="1">
      <c r="A14" s="40"/>
      <c r="B14" s="75"/>
      <c r="C14" s="74"/>
      <c r="D14" s="57"/>
      <c r="E14" s="1209"/>
      <c r="F14" s="1209"/>
      <c r="G14" s="1209"/>
      <c r="H14" s="1209"/>
      <c r="I14" s="1209"/>
      <c r="J14" s="1209"/>
      <c r="K14" s="1209"/>
      <c r="L14" s="1209"/>
      <c r="M14" s="1209"/>
      <c r="N14" s="1209"/>
      <c r="O14" s="1209"/>
      <c r="P14" s="1209"/>
      <c r="Q14" s="1209"/>
      <c r="R14" s="1209"/>
      <c r="S14" s="1209"/>
      <c r="T14" s="1209"/>
      <c r="U14" s="1209"/>
      <c r="V14" s="1209"/>
      <c r="W14" s="1209"/>
      <c r="X14" s="1209"/>
      <c r="Y14" s="56"/>
    </row>
    <row r="15" spans="1:27" ht="15">
      <c r="A15" s="40"/>
      <c r="B15" s="75"/>
      <c r="C15" s="74"/>
      <c r="D15" s="57"/>
      <c r="E15" s="1209"/>
      <c r="F15" s="1209"/>
      <c r="G15" s="1209"/>
      <c r="H15" s="1209"/>
      <c r="I15" s="1209"/>
      <c r="J15" s="1209"/>
      <c r="K15" s="1209"/>
      <c r="L15" s="1209"/>
      <c r="M15" s="1209"/>
      <c r="N15" s="1209"/>
      <c r="O15" s="1209"/>
      <c r="P15" s="1209"/>
      <c r="Q15" s="1209"/>
      <c r="R15" s="1209"/>
      <c r="S15" s="1209"/>
      <c r="T15" s="1209"/>
      <c r="U15" s="1209"/>
      <c r="V15" s="1209"/>
      <c r="W15" s="1209"/>
      <c r="X15" s="1209"/>
      <c r="Y15" s="56"/>
    </row>
    <row r="16" spans="1:27" ht="15">
      <c r="A16" s="40"/>
      <c r="B16" s="75"/>
      <c r="C16" s="74"/>
      <c r="D16" s="57"/>
      <c r="E16" s="1209"/>
      <c r="F16" s="1209"/>
      <c r="G16" s="1209"/>
      <c r="H16" s="1209"/>
      <c r="I16" s="1209"/>
      <c r="J16" s="1209"/>
      <c r="K16" s="1209"/>
      <c r="L16" s="1209"/>
      <c r="M16" s="1209"/>
      <c r="N16" s="1209"/>
      <c r="O16" s="1209"/>
      <c r="P16" s="1209"/>
      <c r="Q16" s="1209"/>
      <c r="R16" s="1209"/>
      <c r="S16" s="1209"/>
      <c r="T16" s="1209"/>
      <c r="U16" s="1209"/>
      <c r="V16" s="1209"/>
      <c r="W16" s="1209"/>
      <c r="X16" s="1209"/>
      <c r="Y16" s="56"/>
    </row>
    <row r="17" spans="1:25" ht="15" customHeight="1">
      <c r="A17" s="40"/>
      <c r="B17" s="75"/>
      <c r="C17" s="74"/>
      <c r="D17" s="57"/>
      <c r="E17" s="1209"/>
      <c r="F17" s="1209"/>
      <c r="G17" s="1209"/>
      <c r="H17" s="1209"/>
      <c r="I17" s="1209"/>
      <c r="J17" s="1209"/>
      <c r="K17" s="1209"/>
      <c r="L17" s="1209"/>
      <c r="M17" s="1209"/>
      <c r="N17" s="1209"/>
      <c r="O17" s="1209"/>
      <c r="P17" s="1209"/>
      <c r="Q17" s="1209"/>
      <c r="R17" s="1209"/>
      <c r="S17" s="1209"/>
      <c r="T17" s="1209"/>
      <c r="U17" s="1209"/>
      <c r="V17" s="1209"/>
      <c r="W17" s="1209"/>
      <c r="X17" s="1209"/>
      <c r="Y17" s="56"/>
    </row>
    <row r="18" spans="1:25" ht="15">
      <c r="A18" s="40"/>
      <c r="B18" s="75"/>
      <c r="C18" s="74"/>
      <c r="D18" s="57"/>
      <c r="E18" s="1209"/>
      <c r="F18" s="1209"/>
      <c r="G18" s="1209"/>
      <c r="H18" s="1209"/>
      <c r="I18" s="1209"/>
      <c r="J18" s="1209"/>
      <c r="K18" s="1209"/>
      <c r="L18" s="1209"/>
      <c r="M18" s="1209"/>
      <c r="N18" s="1209"/>
      <c r="O18" s="1209"/>
      <c r="P18" s="1209"/>
      <c r="Q18" s="1209"/>
      <c r="R18" s="1209"/>
      <c r="S18" s="1209"/>
      <c r="T18" s="1209"/>
      <c r="U18" s="1209"/>
      <c r="V18" s="1209"/>
      <c r="W18" s="1209"/>
      <c r="X18" s="1209"/>
      <c r="Y18" s="56"/>
    </row>
    <row r="19" spans="1:25" ht="59.25" customHeight="1">
      <c r="A19" s="40"/>
      <c r="B19" s="75"/>
      <c r="C19" s="74"/>
      <c r="D19" s="63"/>
      <c r="E19" s="1209"/>
      <c r="F19" s="1209"/>
      <c r="G19" s="1209"/>
      <c r="H19" s="1209"/>
      <c r="I19" s="1209"/>
      <c r="J19" s="1209"/>
      <c r="K19" s="1209"/>
      <c r="L19" s="1209"/>
      <c r="M19" s="1209"/>
      <c r="N19" s="1209"/>
      <c r="O19" s="1209"/>
      <c r="P19" s="1209"/>
      <c r="Q19" s="1209"/>
      <c r="R19" s="1209"/>
      <c r="S19" s="1209"/>
      <c r="T19" s="1209"/>
      <c r="U19" s="1209"/>
      <c r="V19" s="1209"/>
      <c r="W19" s="1209"/>
      <c r="X19" s="1209"/>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5" t="s">
        <v>253</v>
      </c>
      <c r="G21" s="1216"/>
      <c r="H21" s="1216"/>
      <c r="I21" s="1216"/>
      <c r="J21" s="1216"/>
      <c r="K21" s="1216"/>
      <c r="L21" s="1216"/>
      <c r="M21" s="1216"/>
      <c r="N21" s="57"/>
      <c r="O21" s="68" t="s">
        <v>236</v>
      </c>
      <c r="P21" s="1217" t="s">
        <v>237</v>
      </c>
      <c r="Q21" s="1218"/>
      <c r="R21" s="1218"/>
      <c r="S21" s="1218"/>
      <c r="T21" s="1218"/>
      <c r="U21" s="1218"/>
      <c r="V21" s="1218"/>
      <c r="W21" s="1218"/>
      <c r="X21" s="1218"/>
      <c r="Y21" s="56"/>
    </row>
    <row r="22" spans="1:25" ht="14.25" hidden="1" customHeight="1">
      <c r="A22" s="40"/>
      <c r="B22" s="75"/>
      <c r="C22" s="74"/>
      <c r="D22" s="58"/>
      <c r="E22" s="89" t="s">
        <v>236</v>
      </c>
      <c r="F22" s="1215" t="s">
        <v>239</v>
      </c>
      <c r="G22" s="1216"/>
      <c r="H22" s="1216"/>
      <c r="I22" s="1216"/>
      <c r="J22" s="1216"/>
      <c r="K22" s="1216"/>
      <c r="L22" s="1216"/>
      <c r="M22" s="1216"/>
      <c r="N22" s="57"/>
      <c r="O22" s="71" t="s">
        <v>236</v>
      </c>
      <c r="P22" s="1217" t="s">
        <v>565</v>
      </c>
      <c r="Q22" s="1218"/>
      <c r="R22" s="1218"/>
      <c r="S22" s="1218"/>
      <c r="T22" s="1218"/>
      <c r="U22" s="1218"/>
      <c r="V22" s="1218"/>
      <c r="W22" s="1218"/>
      <c r="X22" s="1218"/>
      <c r="Y22" s="56"/>
    </row>
    <row r="23" spans="1:25" ht="27" hidden="1" customHeight="1">
      <c r="A23" s="40"/>
      <c r="B23" s="75"/>
      <c r="C23" s="74"/>
      <c r="D23" s="58"/>
      <c r="E23" s="57"/>
      <c r="F23" s="57"/>
      <c r="G23" s="57"/>
      <c r="H23" s="57"/>
      <c r="I23" s="57"/>
      <c r="J23" s="57"/>
      <c r="K23" s="57"/>
      <c r="L23" s="57"/>
      <c r="M23" s="57"/>
      <c r="N23" s="57"/>
      <c r="O23" s="57"/>
      <c r="P23" s="1210"/>
      <c r="Q23" s="1210"/>
      <c r="R23" s="1210"/>
      <c r="S23" s="1210"/>
      <c r="T23" s="1210"/>
      <c r="U23" s="1210"/>
      <c r="V23" s="1210"/>
      <c r="W23" s="1210"/>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4" t="s">
        <v>392</v>
      </c>
      <c r="F35" s="1214"/>
      <c r="G35" s="1214"/>
      <c r="H35" s="1214"/>
      <c r="I35" s="1214"/>
      <c r="J35" s="1214"/>
      <c r="K35" s="1214"/>
      <c r="L35" s="1214"/>
      <c r="M35" s="1214"/>
      <c r="N35" s="1214"/>
      <c r="O35" s="1214"/>
      <c r="P35" s="1214"/>
      <c r="Q35" s="1214"/>
      <c r="R35" s="1214"/>
      <c r="S35" s="1214"/>
      <c r="T35" s="1214"/>
      <c r="U35" s="1214"/>
      <c r="V35" s="1214"/>
      <c r="W35" s="1214"/>
      <c r="X35" s="1214"/>
      <c r="Y35" s="56"/>
    </row>
    <row r="36" spans="1:25" ht="38.25" hidden="1" customHeight="1">
      <c r="A36" s="40"/>
      <c r="B36" s="75"/>
      <c r="C36" s="74"/>
      <c r="D36" s="58"/>
      <c r="E36" s="1214"/>
      <c r="F36" s="1214"/>
      <c r="G36" s="1214"/>
      <c r="H36" s="1214"/>
      <c r="I36" s="1214"/>
      <c r="J36" s="1214"/>
      <c r="K36" s="1214"/>
      <c r="L36" s="1214"/>
      <c r="M36" s="1214"/>
      <c r="N36" s="1214"/>
      <c r="O36" s="1214"/>
      <c r="P36" s="1214"/>
      <c r="Q36" s="1214"/>
      <c r="R36" s="1214"/>
      <c r="S36" s="1214"/>
      <c r="T36" s="1214"/>
      <c r="U36" s="1214"/>
      <c r="V36" s="1214"/>
      <c r="W36" s="1214"/>
      <c r="X36" s="1214"/>
      <c r="Y36" s="56"/>
    </row>
    <row r="37" spans="1:25" ht="9.75" hidden="1" customHeight="1">
      <c r="A37" s="40"/>
      <c r="B37" s="75"/>
      <c r="C37" s="74"/>
      <c r="D37" s="58"/>
      <c r="E37" s="1214"/>
      <c r="F37" s="1214"/>
      <c r="G37" s="1214"/>
      <c r="H37" s="1214"/>
      <c r="I37" s="1214"/>
      <c r="J37" s="1214"/>
      <c r="K37" s="1214"/>
      <c r="L37" s="1214"/>
      <c r="M37" s="1214"/>
      <c r="N37" s="1214"/>
      <c r="O37" s="1214"/>
      <c r="P37" s="1214"/>
      <c r="Q37" s="1214"/>
      <c r="R37" s="1214"/>
      <c r="S37" s="1214"/>
      <c r="T37" s="1214"/>
      <c r="U37" s="1214"/>
      <c r="V37" s="1214"/>
      <c r="W37" s="1214"/>
      <c r="X37" s="1214"/>
      <c r="Y37" s="56"/>
    </row>
    <row r="38" spans="1:25" ht="51" hidden="1" customHeight="1">
      <c r="A38" s="40"/>
      <c r="B38" s="75"/>
      <c r="C38" s="74"/>
      <c r="D38" s="58"/>
      <c r="E38" s="1214"/>
      <c r="F38" s="1214"/>
      <c r="G38" s="1214"/>
      <c r="H38" s="1214"/>
      <c r="I38" s="1214"/>
      <c r="J38" s="1214"/>
      <c r="K38" s="1214"/>
      <c r="L38" s="1214"/>
      <c r="M38" s="1214"/>
      <c r="N38" s="1214"/>
      <c r="O38" s="1214"/>
      <c r="P38" s="1214"/>
      <c r="Q38" s="1214"/>
      <c r="R38" s="1214"/>
      <c r="S38" s="1214"/>
      <c r="T38" s="1214"/>
      <c r="U38" s="1214"/>
      <c r="V38" s="1214"/>
      <c r="W38" s="1214"/>
      <c r="X38" s="1214"/>
      <c r="Y38" s="56"/>
    </row>
    <row r="39" spans="1:25" ht="15" hidden="1" customHeight="1">
      <c r="A39" s="40"/>
      <c r="B39" s="75"/>
      <c r="C39" s="74"/>
      <c r="D39" s="58"/>
      <c r="E39" s="1214"/>
      <c r="F39" s="1214"/>
      <c r="G39" s="1214"/>
      <c r="H39" s="1214"/>
      <c r="I39" s="1214"/>
      <c r="J39" s="1214"/>
      <c r="K39" s="1214"/>
      <c r="L39" s="1214"/>
      <c r="M39" s="1214"/>
      <c r="N39" s="1214"/>
      <c r="O39" s="1214"/>
      <c r="P39" s="1214"/>
      <c r="Q39" s="1214"/>
      <c r="R39" s="1214"/>
      <c r="S39" s="1214"/>
      <c r="T39" s="1214"/>
      <c r="U39" s="1214"/>
      <c r="V39" s="1214"/>
      <c r="W39" s="1214"/>
      <c r="X39" s="1214"/>
      <c r="Y39" s="56"/>
    </row>
    <row r="40" spans="1:25" ht="12" hidden="1" customHeight="1">
      <c r="A40" s="40"/>
      <c r="B40" s="75"/>
      <c r="C40" s="74"/>
      <c r="D40" s="58"/>
      <c r="E40" s="1219"/>
      <c r="F40" s="1220"/>
      <c r="G40" s="1220"/>
      <c r="H40" s="1220"/>
      <c r="I40" s="1220"/>
      <c r="J40" s="1220"/>
      <c r="K40" s="1220"/>
      <c r="L40" s="1220"/>
      <c r="M40" s="1220"/>
      <c r="N40" s="1220"/>
      <c r="O40" s="1220"/>
      <c r="P40" s="1220"/>
      <c r="Q40" s="1220"/>
      <c r="R40" s="1220"/>
      <c r="S40" s="1220"/>
      <c r="T40" s="1220"/>
      <c r="U40" s="1220"/>
      <c r="V40" s="1220"/>
      <c r="W40" s="1220"/>
      <c r="X40" s="1220"/>
      <c r="Y40" s="56"/>
    </row>
    <row r="41" spans="1:25" ht="38.25" hidden="1" customHeight="1">
      <c r="A41" s="40"/>
      <c r="B41" s="75"/>
      <c r="C41" s="74"/>
      <c r="D41" s="58"/>
      <c r="E41" s="1214"/>
      <c r="F41" s="1214"/>
      <c r="G41" s="1214"/>
      <c r="H41" s="1214"/>
      <c r="I41" s="1214"/>
      <c r="J41" s="1214"/>
      <c r="K41" s="1214"/>
      <c r="L41" s="1214"/>
      <c r="M41" s="1214"/>
      <c r="N41" s="1214"/>
      <c r="O41" s="1214"/>
      <c r="P41" s="1214"/>
      <c r="Q41" s="1214"/>
      <c r="R41" s="1214"/>
      <c r="S41" s="1214"/>
      <c r="T41" s="1214"/>
      <c r="U41" s="1214"/>
      <c r="V41" s="1214"/>
      <c r="W41" s="1214"/>
      <c r="X41" s="1214"/>
      <c r="Y41" s="56"/>
    </row>
    <row r="42" spans="1:25" ht="15" hidden="1">
      <c r="A42" s="40"/>
      <c r="B42" s="75"/>
      <c r="C42" s="74"/>
      <c r="D42" s="58"/>
      <c r="E42" s="1214"/>
      <c r="F42" s="1214"/>
      <c r="G42" s="1214"/>
      <c r="H42" s="1214"/>
      <c r="I42" s="1214"/>
      <c r="J42" s="1214"/>
      <c r="K42" s="1214"/>
      <c r="L42" s="1214"/>
      <c r="M42" s="1214"/>
      <c r="N42" s="1214"/>
      <c r="O42" s="1214"/>
      <c r="P42" s="1214"/>
      <c r="Q42" s="1214"/>
      <c r="R42" s="1214"/>
      <c r="S42" s="1214"/>
      <c r="T42" s="1214"/>
      <c r="U42" s="1214"/>
      <c r="V42" s="1214"/>
      <c r="W42" s="1214"/>
      <c r="X42" s="1214"/>
      <c r="Y42" s="56"/>
    </row>
    <row r="43" spans="1:25" ht="15" hidden="1">
      <c r="A43" s="40"/>
      <c r="B43" s="75"/>
      <c r="C43" s="74"/>
      <c r="D43" s="58"/>
      <c r="E43" s="1214"/>
      <c r="F43" s="1214"/>
      <c r="G43" s="1214"/>
      <c r="H43" s="1214"/>
      <c r="I43" s="1214"/>
      <c r="J43" s="1214"/>
      <c r="K43" s="1214"/>
      <c r="L43" s="1214"/>
      <c r="M43" s="1214"/>
      <c r="N43" s="1214"/>
      <c r="O43" s="1214"/>
      <c r="P43" s="1214"/>
      <c r="Q43" s="1214"/>
      <c r="R43" s="1214"/>
      <c r="S43" s="1214"/>
      <c r="T43" s="1214"/>
      <c r="U43" s="1214"/>
      <c r="V43" s="1214"/>
      <c r="W43" s="1214"/>
      <c r="X43" s="1214"/>
      <c r="Y43" s="56"/>
    </row>
    <row r="44" spans="1:25" ht="33.75" hidden="1" customHeight="1">
      <c r="A44" s="40"/>
      <c r="B44" s="75"/>
      <c r="C44" s="74"/>
      <c r="D44" s="63"/>
      <c r="E44" s="1214"/>
      <c r="F44" s="1214"/>
      <c r="G44" s="1214"/>
      <c r="H44" s="1214"/>
      <c r="I44" s="1214"/>
      <c r="J44" s="1214"/>
      <c r="K44" s="1214"/>
      <c r="L44" s="1214"/>
      <c r="M44" s="1214"/>
      <c r="N44" s="1214"/>
      <c r="O44" s="1214"/>
      <c r="P44" s="1214"/>
      <c r="Q44" s="1214"/>
      <c r="R44" s="1214"/>
      <c r="S44" s="1214"/>
      <c r="T44" s="1214"/>
      <c r="U44" s="1214"/>
      <c r="V44" s="1214"/>
      <c r="W44" s="1214"/>
      <c r="X44" s="1214"/>
      <c r="Y44" s="56"/>
    </row>
    <row r="45" spans="1:25" ht="15" hidden="1">
      <c r="A45" s="40"/>
      <c r="B45" s="75"/>
      <c r="C45" s="74"/>
      <c r="D45" s="63"/>
      <c r="E45" s="1214"/>
      <c r="F45" s="1214"/>
      <c r="G45" s="1214"/>
      <c r="H45" s="1214"/>
      <c r="I45" s="1214"/>
      <c r="J45" s="1214"/>
      <c r="K45" s="1214"/>
      <c r="L45" s="1214"/>
      <c r="M45" s="1214"/>
      <c r="N45" s="1214"/>
      <c r="O45" s="1214"/>
      <c r="P45" s="1214"/>
      <c r="Q45" s="1214"/>
      <c r="R45" s="1214"/>
      <c r="S45" s="1214"/>
      <c r="T45" s="1214"/>
      <c r="U45" s="1214"/>
      <c r="V45" s="1214"/>
      <c r="W45" s="1214"/>
      <c r="X45" s="1214"/>
      <c r="Y45" s="56"/>
    </row>
    <row r="46" spans="1:25" ht="24" hidden="1" customHeight="1">
      <c r="A46" s="40"/>
      <c r="B46" s="75"/>
      <c r="C46" s="74"/>
      <c r="D46" s="58"/>
      <c r="E46" s="1225" t="s">
        <v>235</v>
      </c>
      <c r="F46" s="1225"/>
      <c r="G46" s="1225"/>
      <c r="H46" s="1225"/>
      <c r="I46" s="1225"/>
      <c r="J46" s="1225"/>
      <c r="K46" s="1225"/>
      <c r="L46" s="1225"/>
      <c r="M46" s="1225"/>
      <c r="N46" s="1225"/>
      <c r="O46" s="1225"/>
      <c r="P46" s="1225"/>
      <c r="Q46" s="1225"/>
      <c r="R46" s="1225"/>
      <c r="S46" s="1225"/>
      <c r="T46" s="1225"/>
      <c r="U46" s="1225"/>
      <c r="V46" s="1225"/>
      <c r="W46" s="1225"/>
      <c r="X46" s="1225"/>
      <c r="Y46" s="56"/>
    </row>
    <row r="47" spans="1:25" ht="37.5" hidden="1" customHeight="1">
      <c r="A47" s="40"/>
      <c r="B47" s="75"/>
      <c r="C47" s="74"/>
      <c r="D47" s="58"/>
      <c r="E47" s="1225"/>
      <c r="F47" s="1225"/>
      <c r="G47" s="1225"/>
      <c r="H47" s="1225"/>
      <c r="I47" s="1225"/>
      <c r="J47" s="1225"/>
      <c r="K47" s="1225"/>
      <c r="L47" s="1225"/>
      <c r="M47" s="1225"/>
      <c r="N47" s="1225"/>
      <c r="O47" s="1225"/>
      <c r="P47" s="1225"/>
      <c r="Q47" s="1225"/>
      <c r="R47" s="1225"/>
      <c r="S47" s="1225"/>
      <c r="T47" s="1225"/>
      <c r="U47" s="1225"/>
      <c r="V47" s="1225"/>
      <c r="W47" s="1225"/>
      <c r="X47" s="1225"/>
      <c r="Y47" s="56"/>
    </row>
    <row r="48" spans="1:25" ht="24" hidden="1" customHeight="1">
      <c r="A48" s="40"/>
      <c r="B48" s="75"/>
      <c r="C48" s="74"/>
      <c r="D48" s="58"/>
      <c r="E48" s="1225"/>
      <c r="F48" s="1225"/>
      <c r="G48" s="1225"/>
      <c r="H48" s="1225"/>
      <c r="I48" s="1225"/>
      <c r="J48" s="1225"/>
      <c r="K48" s="1225"/>
      <c r="L48" s="1225"/>
      <c r="M48" s="1225"/>
      <c r="N48" s="1225"/>
      <c r="O48" s="1225"/>
      <c r="P48" s="1225"/>
      <c r="Q48" s="1225"/>
      <c r="R48" s="1225"/>
      <c r="S48" s="1225"/>
      <c r="T48" s="1225"/>
      <c r="U48" s="1225"/>
      <c r="V48" s="1225"/>
      <c r="W48" s="1225"/>
      <c r="X48" s="1225"/>
      <c r="Y48" s="56"/>
    </row>
    <row r="49" spans="1:25" ht="51" hidden="1" customHeight="1">
      <c r="A49" s="40"/>
      <c r="B49" s="75"/>
      <c r="C49" s="74"/>
      <c r="D49" s="58"/>
      <c r="E49" s="1225"/>
      <c r="F49" s="1225"/>
      <c r="G49" s="1225"/>
      <c r="H49" s="1225"/>
      <c r="I49" s="1225"/>
      <c r="J49" s="1225"/>
      <c r="K49" s="1225"/>
      <c r="L49" s="1225"/>
      <c r="M49" s="1225"/>
      <c r="N49" s="1225"/>
      <c r="O49" s="1225"/>
      <c r="P49" s="1225"/>
      <c r="Q49" s="1225"/>
      <c r="R49" s="1225"/>
      <c r="S49" s="1225"/>
      <c r="T49" s="1225"/>
      <c r="U49" s="1225"/>
      <c r="V49" s="1225"/>
      <c r="W49" s="1225"/>
      <c r="X49" s="1225"/>
      <c r="Y49" s="56"/>
    </row>
    <row r="50" spans="1:25" ht="15" hidden="1">
      <c r="A50" s="40"/>
      <c r="B50" s="75"/>
      <c r="C50" s="74"/>
      <c r="D50" s="58"/>
      <c r="E50" s="1225"/>
      <c r="F50" s="1225"/>
      <c r="G50" s="1225"/>
      <c r="H50" s="1225"/>
      <c r="I50" s="1225"/>
      <c r="J50" s="1225"/>
      <c r="K50" s="1225"/>
      <c r="L50" s="1225"/>
      <c r="M50" s="1225"/>
      <c r="N50" s="1225"/>
      <c r="O50" s="1225"/>
      <c r="P50" s="1225"/>
      <c r="Q50" s="1225"/>
      <c r="R50" s="1225"/>
      <c r="S50" s="1225"/>
      <c r="T50" s="1225"/>
      <c r="U50" s="1225"/>
      <c r="V50" s="1225"/>
      <c r="W50" s="1225"/>
      <c r="X50" s="1225"/>
      <c r="Y50" s="56"/>
    </row>
    <row r="51" spans="1:25" ht="15" hidden="1">
      <c r="A51" s="40"/>
      <c r="B51" s="75"/>
      <c r="C51" s="74"/>
      <c r="D51" s="58"/>
      <c r="E51" s="1225"/>
      <c r="F51" s="1225"/>
      <c r="G51" s="1225"/>
      <c r="H51" s="1225"/>
      <c r="I51" s="1225"/>
      <c r="J51" s="1225"/>
      <c r="K51" s="1225"/>
      <c r="L51" s="1225"/>
      <c r="M51" s="1225"/>
      <c r="N51" s="1225"/>
      <c r="O51" s="1225"/>
      <c r="P51" s="1225"/>
      <c r="Q51" s="1225"/>
      <c r="R51" s="1225"/>
      <c r="S51" s="1225"/>
      <c r="T51" s="1225"/>
      <c r="U51" s="1225"/>
      <c r="V51" s="1225"/>
      <c r="W51" s="1225"/>
      <c r="X51" s="1225"/>
      <c r="Y51" s="56"/>
    </row>
    <row r="52" spans="1:25" ht="15" hidden="1">
      <c r="A52" s="40"/>
      <c r="B52" s="75"/>
      <c r="C52" s="74"/>
      <c r="D52" s="58"/>
      <c r="E52" s="1225"/>
      <c r="F52" s="1225"/>
      <c r="G52" s="1225"/>
      <c r="H52" s="1225"/>
      <c r="I52" s="1225"/>
      <c r="J52" s="1225"/>
      <c r="K52" s="1225"/>
      <c r="L52" s="1225"/>
      <c r="M52" s="1225"/>
      <c r="N52" s="1225"/>
      <c r="O52" s="1225"/>
      <c r="P52" s="1225"/>
      <c r="Q52" s="1225"/>
      <c r="R52" s="1225"/>
      <c r="S52" s="1225"/>
      <c r="T52" s="1225"/>
      <c r="U52" s="1225"/>
      <c r="V52" s="1225"/>
      <c r="W52" s="1225"/>
      <c r="X52" s="1225"/>
      <c r="Y52" s="56"/>
    </row>
    <row r="53" spans="1:25" ht="15" hidden="1">
      <c r="A53" s="40"/>
      <c r="B53" s="75"/>
      <c r="C53" s="74"/>
      <c r="D53" s="58"/>
      <c r="E53" s="1225"/>
      <c r="F53" s="1225"/>
      <c r="G53" s="1225"/>
      <c r="H53" s="1225"/>
      <c r="I53" s="1225"/>
      <c r="J53" s="1225"/>
      <c r="K53" s="1225"/>
      <c r="L53" s="1225"/>
      <c r="M53" s="1225"/>
      <c r="N53" s="1225"/>
      <c r="O53" s="1225"/>
      <c r="P53" s="1225"/>
      <c r="Q53" s="1225"/>
      <c r="R53" s="1225"/>
      <c r="S53" s="1225"/>
      <c r="T53" s="1225"/>
      <c r="U53" s="1225"/>
      <c r="V53" s="1225"/>
      <c r="W53" s="1225"/>
      <c r="X53" s="1225"/>
      <c r="Y53" s="56"/>
    </row>
    <row r="54" spans="1:25" ht="15" hidden="1">
      <c r="A54" s="40"/>
      <c r="B54" s="75"/>
      <c r="C54" s="74"/>
      <c r="D54" s="58"/>
      <c r="E54" s="1225"/>
      <c r="F54" s="1225"/>
      <c r="G54" s="1225"/>
      <c r="H54" s="1225"/>
      <c r="I54" s="1225"/>
      <c r="J54" s="1225"/>
      <c r="K54" s="1225"/>
      <c r="L54" s="1225"/>
      <c r="M54" s="1225"/>
      <c r="N54" s="1225"/>
      <c r="O54" s="1225"/>
      <c r="P54" s="1225"/>
      <c r="Q54" s="1225"/>
      <c r="R54" s="1225"/>
      <c r="S54" s="1225"/>
      <c r="T54" s="1225"/>
      <c r="U54" s="1225"/>
      <c r="V54" s="1225"/>
      <c r="W54" s="1225"/>
      <c r="X54" s="1225"/>
      <c r="Y54" s="56"/>
    </row>
    <row r="55" spans="1:25" ht="15" hidden="1">
      <c r="A55" s="40"/>
      <c r="B55" s="75"/>
      <c r="C55" s="74"/>
      <c r="D55" s="58"/>
      <c r="E55" s="1225"/>
      <c r="F55" s="1225"/>
      <c r="G55" s="1225"/>
      <c r="H55" s="1225"/>
      <c r="I55" s="1225"/>
      <c r="J55" s="1225"/>
      <c r="K55" s="1225"/>
      <c r="L55" s="1225"/>
      <c r="M55" s="1225"/>
      <c r="N55" s="1225"/>
      <c r="O55" s="1225"/>
      <c r="P55" s="1225"/>
      <c r="Q55" s="1225"/>
      <c r="R55" s="1225"/>
      <c r="S55" s="1225"/>
      <c r="T55" s="1225"/>
      <c r="U55" s="1225"/>
      <c r="V55" s="1225"/>
      <c r="W55" s="1225"/>
      <c r="X55" s="1225"/>
      <c r="Y55" s="56"/>
    </row>
    <row r="56" spans="1:25" ht="25.5" hidden="1" customHeight="1">
      <c r="A56" s="40"/>
      <c r="B56" s="75"/>
      <c r="C56" s="74"/>
      <c r="D56" s="63"/>
      <c r="E56" s="1225"/>
      <c r="F56" s="1225"/>
      <c r="G56" s="1225"/>
      <c r="H56" s="1225"/>
      <c r="I56" s="1225"/>
      <c r="J56" s="1225"/>
      <c r="K56" s="1225"/>
      <c r="L56" s="1225"/>
      <c r="M56" s="1225"/>
      <c r="N56" s="1225"/>
      <c r="O56" s="1225"/>
      <c r="P56" s="1225"/>
      <c r="Q56" s="1225"/>
      <c r="R56" s="1225"/>
      <c r="S56" s="1225"/>
      <c r="T56" s="1225"/>
      <c r="U56" s="1225"/>
      <c r="V56" s="1225"/>
      <c r="W56" s="1225"/>
      <c r="X56" s="1225"/>
      <c r="Y56" s="56"/>
    </row>
    <row r="57" spans="1:25" ht="15" hidden="1">
      <c r="A57" s="40"/>
      <c r="B57" s="75"/>
      <c r="C57" s="74"/>
      <c r="D57" s="63"/>
      <c r="E57" s="1225"/>
      <c r="F57" s="1225"/>
      <c r="G57" s="1225"/>
      <c r="H57" s="1225"/>
      <c r="I57" s="1225"/>
      <c r="J57" s="1225"/>
      <c r="K57" s="1225"/>
      <c r="L57" s="1225"/>
      <c r="M57" s="1225"/>
      <c r="N57" s="1225"/>
      <c r="O57" s="1225"/>
      <c r="P57" s="1225"/>
      <c r="Q57" s="1225"/>
      <c r="R57" s="1225"/>
      <c r="S57" s="1225"/>
      <c r="T57" s="1225"/>
      <c r="U57" s="1225"/>
      <c r="V57" s="1225"/>
      <c r="W57" s="1225"/>
      <c r="X57" s="1225"/>
      <c r="Y57" s="56"/>
    </row>
    <row r="58" spans="1:25" ht="15" hidden="1" customHeight="1">
      <c r="A58" s="40"/>
      <c r="B58" s="75"/>
      <c r="C58" s="74"/>
      <c r="D58" s="58"/>
      <c r="E58" s="1211" t="s">
        <v>393</v>
      </c>
      <c r="F58" s="1211"/>
      <c r="G58" s="1211"/>
      <c r="H58" s="1211"/>
      <c r="I58" s="1211"/>
      <c r="J58" s="1211"/>
      <c r="K58" s="1211"/>
      <c r="L58" s="1211"/>
      <c r="M58" s="1211"/>
      <c r="N58" s="1211"/>
      <c r="O58" s="1211"/>
      <c r="P58" s="1211"/>
      <c r="Q58" s="1211"/>
      <c r="R58" s="1211"/>
      <c r="S58" s="1211"/>
      <c r="T58" s="1211"/>
      <c r="U58" s="1211"/>
      <c r="V58" s="223"/>
      <c r="W58" s="223"/>
      <c r="X58" s="223"/>
      <c r="Y58" s="56"/>
    </row>
    <row r="59" spans="1:25" ht="15" hidden="1" customHeight="1">
      <c r="A59" s="40"/>
      <c r="B59" s="75"/>
      <c r="C59" s="74"/>
      <c r="D59" s="58"/>
      <c r="E59" s="1226"/>
      <c r="F59" s="1226"/>
      <c r="G59" s="1226"/>
      <c r="H59" s="1219"/>
      <c r="I59" s="1220"/>
      <c r="J59" s="1220"/>
      <c r="K59" s="1220"/>
      <c r="L59" s="1220"/>
      <c r="M59" s="1220"/>
      <c r="N59" s="1220"/>
      <c r="O59" s="1220"/>
      <c r="P59" s="1220"/>
      <c r="Q59" s="1220"/>
      <c r="R59" s="1220"/>
      <c r="S59" s="1220"/>
      <c r="T59" s="1220"/>
      <c r="U59" s="1220"/>
      <c r="V59" s="1220"/>
      <c r="W59" s="1220"/>
      <c r="X59" s="1220"/>
      <c r="Y59" s="56"/>
    </row>
    <row r="60" spans="1:25" ht="15" hidden="1" customHeight="1">
      <c r="A60" s="40"/>
      <c r="B60" s="75"/>
      <c r="C60" s="74"/>
      <c r="D60" s="58"/>
      <c r="E60" s="1222"/>
      <c r="F60" s="1222"/>
      <c r="G60" s="1222"/>
      <c r="H60" s="1224"/>
      <c r="I60" s="1224"/>
      <c r="J60" s="1224"/>
      <c r="K60" s="1224"/>
      <c r="L60" s="1224"/>
      <c r="M60" s="1224"/>
      <c r="N60" s="1224"/>
      <c r="O60" s="1224"/>
      <c r="P60" s="1224"/>
      <c r="Q60" s="1224"/>
      <c r="R60" s="1224"/>
      <c r="S60" s="1224"/>
      <c r="T60" s="1224"/>
      <c r="U60" s="1224"/>
      <c r="V60" s="1224"/>
      <c r="W60" s="1224"/>
      <c r="X60" s="1224"/>
      <c r="Y60" s="56"/>
    </row>
    <row r="61" spans="1:25" ht="15" hidden="1">
      <c r="A61" s="40"/>
      <c r="B61" s="75"/>
      <c r="C61" s="74"/>
      <c r="D61" s="58"/>
      <c r="E61" s="67"/>
      <c r="F61" s="65"/>
      <c r="G61" s="66"/>
      <c r="H61" s="1224"/>
      <c r="I61" s="1224"/>
      <c r="J61" s="1224"/>
      <c r="K61" s="1224"/>
      <c r="L61" s="1224"/>
      <c r="M61" s="1224"/>
      <c r="N61" s="1224"/>
      <c r="O61" s="1224"/>
      <c r="P61" s="1224"/>
      <c r="Q61" s="1224"/>
      <c r="R61" s="1224"/>
      <c r="S61" s="1224"/>
      <c r="T61" s="1224"/>
      <c r="U61" s="1224"/>
      <c r="V61" s="1224"/>
      <c r="W61" s="1224"/>
      <c r="X61" s="122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11" t="s">
        <v>394</v>
      </c>
      <c r="F70" s="1211"/>
      <c r="G70" s="1211"/>
      <c r="H70" s="1211"/>
      <c r="I70" s="1211"/>
      <c r="J70" s="1211"/>
      <c r="K70" s="1211"/>
      <c r="L70" s="1211"/>
      <c r="M70" s="1211"/>
      <c r="N70" s="1211"/>
      <c r="O70" s="1211"/>
      <c r="P70" s="1211"/>
      <c r="Q70" s="1211"/>
      <c r="R70" s="1211"/>
      <c r="S70" s="1211"/>
      <c r="T70" s="1211"/>
      <c r="U70" s="418"/>
      <c r="V70" s="418"/>
      <c r="W70" s="418"/>
      <c r="X70" s="418"/>
      <c r="Y70" s="56"/>
    </row>
    <row r="71" spans="1:25" ht="15" hidden="1">
      <c r="A71" s="40"/>
      <c r="B71" s="75"/>
      <c r="C71" s="74"/>
      <c r="D71" s="58"/>
      <c r="E71" s="1211" t="s">
        <v>564</v>
      </c>
      <c r="F71" s="1211"/>
      <c r="G71" s="1211"/>
      <c r="H71" s="1211"/>
      <c r="I71" s="1211"/>
      <c r="J71" s="1211"/>
      <c r="K71" s="1211"/>
      <c r="L71" s="1211"/>
      <c r="M71" s="1211"/>
      <c r="N71" s="1211"/>
      <c r="O71" s="1211"/>
      <c r="P71" s="1211"/>
      <c r="Q71" s="1211"/>
      <c r="R71" s="1211"/>
      <c r="S71" s="1211"/>
      <c r="T71" s="1211"/>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11" t="s">
        <v>393</v>
      </c>
      <c r="F81" s="1211"/>
      <c r="G81" s="1211"/>
      <c r="H81" s="1211"/>
      <c r="I81" s="1211"/>
      <c r="J81" s="1211"/>
      <c r="K81" s="1211"/>
      <c r="L81" s="1211"/>
      <c r="M81" s="1211"/>
      <c r="N81" s="1211"/>
      <c r="O81" s="1211"/>
      <c r="P81" s="1211"/>
      <c r="Q81" s="1211"/>
      <c r="R81" s="1211"/>
      <c r="S81" s="1211"/>
      <c r="T81" s="1211"/>
      <c r="U81" s="1211"/>
      <c r="V81" s="223"/>
      <c r="W81" s="223"/>
      <c r="X81" s="223"/>
      <c r="Y81" s="56"/>
    </row>
    <row r="82" spans="1:25" ht="15" hidden="1" customHeight="1">
      <c r="A82" s="40"/>
      <c r="B82" s="75"/>
      <c r="C82" s="74"/>
      <c r="D82" s="58"/>
      <c r="E82" s="1222"/>
      <c r="F82" s="1222"/>
      <c r="G82" s="1222"/>
      <c r="H82" s="1219"/>
      <c r="I82" s="1220"/>
      <c r="J82" s="1220"/>
      <c r="K82" s="1220"/>
      <c r="L82" s="1220"/>
      <c r="M82" s="1220"/>
      <c r="N82" s="1220"/>
      <c r="O82" s="1220"/>
      <c r="P82" s="1220"/>
      <c r="Q82" s="1220"/>
      <c r="R82" s="1220"/>
      <c r="S82" s="1220"/>
      <c r="T82" s="1220"/>
      <c r="U82" s="1220"/>
      <c r="V82" s="1220"/>
      <c r="W82" s="1220"/>
      <c r="X82" s="1220"/>
      <c r="Y82" s="56"/>
    </row>
    <row r="83" spans="1:25" ht="15" hidden="1" customHeight="1">
      <c r="A83" s="40"/>
      <c r="B83" s="75"/>
      <c r="C83" s="74"/>
      <c r="D83" s="58"/>
      <c r="Y83" s="56"/>
    </row>
    <row r="84" spans="1:25" ht="15" hidden="1" customHeight="1">
      <c r="A84" s="40"/>
      <c r="B84" s="75"/>
      <c r="C84" s="74"/>
      <c r="D84" s="58"/>
      <c r="E84" s="67"/>
      <c r="F84" s="65"/>
      <c r="G84" s="66"/>
      <c r="H84" s="1224"/>
      <c r="I84" s="1224"/>
      <c r="J84" s="1224"/>
      <c r="K84" s="1224"/>
      <c r="L84" s="1224"/>
      <c r="M84" s="1224"/>
      <c r="N84" s="1224"/>
      <c r="O84" s="1224"/>
      <c r="P84" s="1224"/>
      <c r="Q84" s="1224"/>
      <c r="R84" s="1224"/>
      <c r="S84" s="1224"/>
      <c r="T84" s="1224"/>
      <c r="U84" s="1224"/>
      <c r="V84" s="1224"/>
      <c r="W84" s="1224"/>
      <c r="X84" s="122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23" t="s">
        <v>234</v>
      </c>
      <c r="F98" s="1223"/>
      <c r="G98" s="1223"/>
      <c r="H98" s="1223"/>
      <c r="I98" s="1223"/>
      <c r="J98" s="1223"/>
      <c r="K98" s="1223"/>
      <c r="L98" s="1223"/>
      <c r="M98" s="1223"/>
      <c r="N98" s="1223"/>
      <c r="O98" s="1223"/>
      <c r="P98" s="1223"/>
      <c r="Q98" s="1223"/>
      <c r="R98" s="1223"/>
      <c r="S98" s="1223"/>
      <c r="T98" s="1223"/>
      <c r="U98" s="1223"/>
      <c r="V98" s="1223"/>
      <c r="W98" s="1223"/>
      <c r="X98" s="1223"/>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21" t="s">
        <v>233</v>
      </c>
      <c r="G100" s="1221"/>
      <c r="H100" s="1221"/>
      <c r="I100" s="1221"/>
      <c r="J100" s="1221"/>
      <c r="K100" s="1221"/>
      <c r="L100" s="1221"/>
      <c r="M100" s="1221"/>
      <c r="N100" s="1221"/>
      <c r="O100" s="1221"/>
      <c r="P100" s="1221"/>
      <c r="Q100" s="1221"/>
      <c r="R100" s="1221"/>
      <c r="S100" s="122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21" t="s">
        <v>232</v>
      </c>
      <c r="G102" s="1221"/>
      <c r="H102" s="1221"/>
      <c r="I102" s="1221"/>
      <c r="J102" s="1221"/>
      <c r="K102" s="1221"/>
      <c r="L102" s="1221"/>
      <c r="M102" s="1221"/>
      <c r="N102" s="1221"/>
      <c r="O102" s="1221"/>
      <c r="P102" s="1221"/>
      <c r="Q102" s="1221"/>
      <c r="R102" s="1221"/>
      <c r="S102" s="1221"/>
      <c r="T102" s="1221"/>
      <c r="U102" s="1221"/>
      <c r="V102" s="1221"/>
      <c r="W102" s="1221"/>
      <c r="X102" s="122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NfdqIGe9iihPQtKr3mAFKTColeHXzooLFgpCTP4kwfi82vKuOHymq7bXpybdhOd7GXJTHVdp3mEg2lzD4dXDnQ==" saltValue="SXlVS07s1PRxl/K7QiCkEA=="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16" t="s">
        <v>732</v>
      </c>
      <c r="M5" s="1316"/>
      <c r="N5" s="1316"/>
      <c r="O5" s="1316"/>
      <c r="P5" s="1316"/>
      <c r="Q5" s="1316"/>
      <c r="R5" s="1316"/>
      <c r="S5" s="1316"/>
      <c r="T5" s="1316"/>
      <c r="U5" s="548"/>
    </row>
    <row r="6" spans="1:35" ht="3" customHeight="1">
      <c r="J6" s="499"/>
      <c r="K6" s="499"/>
      <c r="L6" s="494"/>
      <c r="M6" s="494"/>
      <c r="N6" s="494"/>
      <c r="O6" s="498"/>
      <c r="P6" s="498"/>
      <c r="Q6" s="498"/>
      <c r="R6" s="498"/>
      <c r="S6" s="498"/>
      <c r="T6" s="498"/>
      <c r="U6" s="494"/>
    </row>
    <row r="7" spans="1:35" s="746" customFormat="1" ht="5.25" hidden="1">
      <c r="A7" s="1123"/>
      <c r="B7" s="1123"/>
      <c r="C7" s="1123"/>
      <c r="D7" s="1123"/>
      <c r="E7" s="1123"/>
      <c r="F7" s="1123"/>
      <c r="G7" s="1123"/>
      <c r="H7" s="1123"/>
      <c r="L7" s="1173"/>
      <c r="M7" s="1046"/>
      <c r="O7" s="1292"/>
      <c r="P7" s="1292"/>
      <c r="Q7" s="1292"/>
      <c r="R7" s="1292"/>
      <c r="S7" s="1292"/>
      <c r="T7" s="1292"/>
      <c r="U7" s="780"/>
      <c r="V7" s="780"/>
      <c r="X7" s="1123"/>
      <c r="Y7" s="1123"/>
      <c r="Z7" s="1123"/>
      <c r="AA7" s="1123"/>
      <c r="AB7" s="1123"/>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293" t="str">
        <f>IF(datePr_ch="",IF(datePr="","",datePr),datePr_ch)</f>
        <v>28.04.2021</v>
      </c>
      <c r="P8" s="1293"/>
      <c r="Q8" s="1293"/>
      <c r="R8" s="1293"/>
      <c r="S8" s="1293"/>
      <c r="T8" s="1293"/>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293" t="str">
        <f>IF(numberPr_ch="",IF(numberPr="","",numberPr),numberPr_ch)</f>
        <v>Исх. № 3165/02-02, 3166/05-02, 3168/05-02; 3167/05-02 от 28.04.2021; Вх. № 3906, 3907, 3904, 3905 от 29.04.2021</v>
      </c>
      <c r="P9" s="1293"/>
      <c r="Q9" s="1293"/>
      <c r="R9" s="1293"/>
      <c r="S9" s="1293"/>
      <c r="T9" s="1293"/>
      <c r="U9" s="635"/>
      <c r="X9" s="559"/>
      <c r="Y9" s="559"/>
      <c r="Z9" s="559"/>
      <c r="AA9" s="559"/>
      <c r="AB9" s="559"/>
      <c r="AC9" s="559"/>
      <c r="AD9" s="559"/>
      <c r="AE9" s="559"/>
      <c r="AF9" s="559"/>
      <c r="AG9" s="559"/>
      <c r="AH9" s="559"/>
      <c r="AI9" s="559"/>
    </row>
    <row r="10" spans="1:35" s="746" customFormat="1" ht="5.25" hidden="1">
      <c r="A10" s="1123"/>
      <c r="B10" s="1123"/>
      <c r="C10" s="1123"/>
      <c r="D10" s="1123"/>
      <c r="E10" s="1123"/>
      <c r="F10" s="1123"/>
      <c r="G10" s="1123"/>
      <c r="H10" s="1123"/>
      <c r="L10" s="1173"/>
      <c r="M10" s="1046"/>
      <c r="O10" s="1292"/>
      <c r="P10" s="1292"/>
      <c r="Q10" s="1292"/>
      <c r="R10" s="1292"/>
      <c r="S10" s="1292"/>
      <c r="T10" s="1292"/>
      <c r="U10" s="780"/>
      <c r="V10" s="780"/>
      <c r="X10" s="1123"/>
      <c r="Y10" s="1123"/>
      <c r="Z10" s="1123"/>
      <c r="AA10" s="1123"/>
      <c r="AB10" s="1123"/>
    </row>
    <row r="11" spans="1:35" s="539" customFormat="1" ht="11.25" hidden="1" customHeight="1">
      <c r="A11" s="559"/>
      <c r="B11" s="559"/>
      <c r="C11" s="559"/>
      <c r="D11" s="559"/>
      <c r="E11" s="559"/>
      <c r="F11" s="559"/>
      <c r="G11" s="559"/>
      <c r="H11" s="559"/>
      <c r="L11" s="1317"/>
      <c r="M11" s="1317"/>
      <c r="N11" s="536"/>
      <c r="O11" s="1334"/>
      <c r="P11" s="1334"/>
      <c r="Q11" s="1334"/>
      <c r="R11" s="1334"/>
      <c r="S11" s="1334"/>
      <c r="T11" s="1334"/>
      <c r="U11" s="557" t="s">
        <v>371</v>
      </c>
      <c r="X11" s="559"/>
      <c r="Y11" s="559"/>
      <c r="Z11" s="559"/>
      <c r="AA11" s="559"/>
      <c r="AB11" s="559"/>
      <c r="AC11" s="559"/>
      <c r="AD11" s="559"/>
      <c r="AE11" s="559"/>
      <c r="AF11" s="559"/>
      <c r="AG11" s="559"/>
      <c r="AH11" s="559"/>
      <c r="AI11" s="559"/>
    </row>
    <row r="12" spans="1:35">
      <c r="J12" s="499"/>
      <c r="K12" s="499"/>
      <c r="L12" s="494"/>
      <c r="M12" s="494"/>
      <c r="N12" s="494"/>
      <c r="O12" s="1335"/>
      <c r="P12" s="1335"/>
      <c r="Q12" s="1335"/>
      <c r="R12" s="1335"/>
      <c r="S12" s="1335"/>
      <c r="T12" s="1335"/>
      <c r="U12" s="1335"/>
    </row>
    <row r="13" spans="1:35" ht="14.25" customHeight="1">
      <c r="J13" s="499"/>
      <c r="K13" s="499"/>
      <c r="L13" s="1240" t="s">
        <v>445</v>
      </c>
      <c r="M13" s="1240"/>
      <c r="N13" s="1240"/>
      <c r="O13" s="1240"/>
      <c r="P13" s="1240"/>
      <c r="Q13" s="1240"/>
      <c r="R13" s="1240"/>
      <c r="S13" s="1240"/>
      <c r="T13" s="1240"/>
      <c r="U13" s="1240"/>
      <c r="V13" s="1240"/>
      <c r="W13" s="1240" t="s">
        <v>446</v>
      </c>
    </row>
    <row r="14" spans="1:35" ht="14.25" customHeight="1">
      <c r="J14" s="499"/>
      <c r="K14" s="499"/>
      <c r="L14" s="1300" t="s">
        <v>91</v>
      </c>
      <c r="M14" s="1300" t="s">
        <v>602</v>
      </c>
      <c r="N14" s="491"/>
      <c r="O14" s="1301" t="s">
        <v>604</v>
      </c>
      <c r="P14" s="1302"/>
      <c r="Q14" s="1302"/>
      <c r="R14" s="1302"/>
      <c r="S14" s="1302"/>
      <c r="T14" s="1303"/>
      <c r="U14" s="1311" t="s">
        <v>339</v>
      </c>
      <c r="V14" s="1297" t="s">
        <v>274</v>
      </c>
      <c r="W14" s="1240"/>
    </row>
    <row r="15" spans="1:35" ht="14.25" customHeight="1">
      <c r="J15" s="499"/>
      <c r="K15" s="499"/>
      <c r="L15" s="1300"/>
      <c r="M15" s="1300"/>
      <c r="N15" s="491"/>
      <c r="O15" s="1306" t="s">
        <v>590</v>
      </c>
      <c r="P15" s="1304"/>
      <c r="Q15" s="1305"/>
      <c r="R15" s="1309" t="s">
        <v>615</v>
      </c>
      <c r="S15" s="1309"/>
      <c r="T15" s="1310"/>
      <c r="U15" s="1312"/>
      <c r="V15" s="1298"/>
      <c r="W15" s="1240"/>
    </row>
    <row r="16" spans="1:35" ht="30" customHeight="1">
      <c r="J16" s="499"/>
      <c r="K16" s="499"/>
      <c r="L16" s="1300"/>
      <c r="M16" s="1300"/>
      <c r="N16" s="490"/>
      <c r="O16" s="1307"/>
      <c r="P16" s="505"/>
      <c r="Q16" s="505"/>
      <c r="R16" s="506" t="s">
        <v>273</v>
      </c>
      <c r="S16" s="1295" t="s">
        <v>272</v>
      </c>
      <c r="T16" s="1296"/>
      <c r="U16" s="1313"/>
      <c r="V16" s="1299"/>
      <c r="W16" s="1240"/>
    </row>
    <row r="17" spans="1:36">
      <c r="J17" s="499"/>
      <c r="K17" s="538">
        <v>1</v>
      </c>
      <c r="L17" s="616" t="s">
        <v>92</v>
      </c>
      <c r="M17" s="616" t="s">
        <v>48</v>
      </c>
      <c r="N17" s="636" t="s">
        <v>48</v>
      </c>
      <c r="O17" s="617">
        <f ca="1">OFFSET(O17,0,-1)+1</f>
        <v>3</v>
      </c>
      <c r="P17" s="618">
        <f ca="1">OFFSET(P17,0,-1)</f>
        <v>3</v>
      </c>
      <c r="Q17" s="618">
        <f ca="1">OFFSET(Q17,0,-1)</f>
        <v>3</v>
      </c>
      <c r="R17" s="617">
        <f ca="1">OFFSET(R17,0,-1)+1</f>
        <v>4</v>
      </c>
      <c r="S17" s="1318">
        <f ca="1">OFFSET(S17,0,-1)+1</f>
        <v>5</v>
      </c>
      <c r="T17" s="1318"/>
      <c r="U17" s="617">
        <f ca="1">OFFSET(U17,0,-2)+1</f>
        <v>6</v>
      </c>
      <c r="V17" s="618">
        <f ca="1">OFFSET(V17,0,-1)</f>
        <v>6</v>
      </c>
      <c r="W17" s="617">
        <f ca="1">OFFSET(W17,0,-1)+1</f>
        <v>7</v>
      </c>
    </row>
    <row r="18" spans="1:36" ht="22.5">
      <c r="A18" s="1319">
        <v>1</v>
      </c>
      <c r="B18" s="867"/>
      <c r="C18" s="867"/>
      <c r="D18" s="867"/>
      <c r="E18" s="868"/>
      <c r="F18" s="869"/>
      <c r="G18" s="867"/>
      <c r="H18" s="867"/>
      <c r="I18" s="870"/>
      <c r="J18" s="865"/>
      <c r="K18" s="874">
        <v>1</v>
      </c>
      <c r="L18" s="562" t="e">
        <f ca="1">mergeValue(A18)</f>
        <v>#NAME?</v>
      </c>
      <c r="M18" s="610" t="s">
        <v>19</v>
      </c>
      <c r="N18" s="549"/>
      <c r="O18" s="1331"/>
      <c r="P18" s="1331"/>
      <c r="Q18" s="1331"/>
      <c r="R18" s="1331"/>
      <c r="S18" s="1331"/>
      <c r="T18" s="1331"/>
      <c r="U18" s="1331"/>
      <c r="V18" s="1331"/>
      <c r="W18" s="599" t="s">
        <v>718</v>
      </c>
    </row>
    <row r="19" spans="1:36" ht="22.5">
      <c r="A19" s="1319"/>
      <c r="B19" s="1319">
        <v>1</v>
      </c>
      <c r="C19" s="867"/>
      <c r="D19" s="867"/>
      <c r="E19" s="869"/>
      <c r="F19" s="869"/>
      <c r="G19" s="867"/>
      <c r="H19" s="867"/>
      <c r="I19" s="864"/>
      <c r="J19" s="863"/>
      <c r="K19" s="874">
        <v>1</v>
      </c>
      <c r="L19" s="562" t="e">
        <f ca="1">mergeValue(A19) &amp;"."&amp; mergeValue(B19)</f>
        <v>#NAME?</v>
      </c>
      <c r="M19" s="516" t="s">
        <v>15</v>
      </c>
      <c r="N19" s="549"/>
      <c r="O19" s="1331"/>
      <c r="P19" s="1331"/>
      <c r="Q19" s="1331"/>
      <c r="R19" s="1331"/>
      <c r="S19" s="1331"/>
      <c r="T19" s="1331"/>
      <c r="U19" s="1331"/>
      <c r="V19" s="1331"/>
      <c r="W19" s="599" t="s">
        <v>459</v>
      </c>
    </row>
    <row r="20" spans="1:36" ht="22.5">
      <c r="A20" s="1319"/>
      <c r="B20" s="1319"/>
      <c r="C20" s="1319">
        <v>1</v>
      </c>
      <c r="D20" s="867"/>
      <c r="E20" s="869"/>
      <c r="F20" s="869"/>
      <c r="G20" s="867"/>
      <c r="H20" s="867"/>
      <c r="I20" s="871"/>
      <c r="J20" s="863"/>
      <c r="K20" s="874">
        <v>1</v>
      </c>
      <c r="L20" s="562" t="e">
        <f ca="1">mergeValue(A20) &amp;"."&amp; mergeValue(B20)&amp;"."&amp; mergeValue(C20)</f>
        <v>#NAME?</v>
      </c>
      <c r="M20" s="517" t="s">
        <v>7</v>
      </c>
      <c r="N20" s="549"/>
      <c r="O20" s="1331"/>
      <c r="P20" s="1331"/>
      <c r="Q20" s="1331"/>
      <c r="R20" s="1331"/>
      <c r="S20" s="1331"/>
      <c r="T20" s="1331"/>
      <c r="U20" s="1331"/>
      <c r="V20" s="1331"/>
      <c r="W20" s="599" t="s">
        <v>600</v>
      </c>
    </row>
    <row r="21" spans="1:36" ht="22.5">
      <c r="A21" s="1319"/>
      <c r="B21" s="1319"/>
      <c r="C21" s="1319"/>
      <c r="D21" s="1319">
        <v>1</v>
      </c>
      <c r="E21" s="869"/>
      <c r="F21" s="869"/>
      <c r="G21" s="867"/>
      <c r="H21" s="867"/>
      <c r="I21" s="1319">
        <v>1</v>
      </c>
      <c r="J21" s="863"/>
      <c r="K21" s="874">
        <v>1</v>
      </c>
      <c r="L21" s="562" t="e">
        <f ca="1">mergeValue(A21) &amp;"."&amp; mergeValue(B21)&amp;"."&amp; mergeValue(C21)&amp;"."&amp; mergeValue(D21)</f>
        <v>#NAME?</v>
      </c>
      <c r="M21" s="518" t="s">
        <v>21</v>
      </c>
      <c r="N21" s="549"/>
      <c r="O21" s="1331"/>
      <c r="P21" s="1331"/>
      <c r="Q21" s="1331"/>
      <c r="R21" s="1331"/>
      <c r="S21" s="1331"/>
      <c r="T21" s="1331"/>
      <c r="U21" s="1331"/>
      <c r="V21" s="1331"/>
      <c r="W21" s="599" t="s">
        <v>601</v>
      </c>
    </row>
    <row r="22" spans="1:36" ht="11.25" hidden="1" customHeight="1">
      <c r="A22" s="1319"/>
      <c r="B22" s="1319"/>
      <c r="C22" s="1319"/>
      <c r="D22" s="1319"/>
      <c r="E22" s="1319">
        <v>1</v>
      </c>
      <c r="F22" s="869"/>
      <c r="G22" s="867"/>
      <c r="H22" s="867"/>
      <c r="I22" s="1319"/>
      <c r="J22" s="869"/>
      <c r="K22" s="874">
        <v>1</v>
      </c>
      <c r="L22" s="562"/>
      <c r="M22" s="524"/>
      <c r="N22" s="550"/>
      <c r="O22" s="600"/>
      <c r="P22" s="600"/>
      <c r="Q22" s="600"/>
      <c r="R22" s="600"/>
      <c r="S22" s="600"/>
      <c r="T22" s="600"/>
      <c r="U22" s="562"/>
      <c r="V22" s="477"/>
      <c r="W22" s="529"/>
    </row>
    <row r="23" spans="1:36" ht="33.75">
      <c r="A23" s="1319"/>
      <c r="B23" s="1319"/>
      <c r="C23" s="1319"/>
      <c r="D23" s="1319"/>
      <c r="E23" s="1319"/>
      <c r="F23" s="1319">
        <v>1</v>
      </c>
      <c r="G23" s="867"/>
      <c r="H23" s="867"/>
      <c r="I23" s="1319"/>
      <c r="J23" s="1336"/>
      <c r="K23" s="874">
        <v>1</v>
      </c>
      <c r="L23" s="562" t="e">
        <f ca="1">mergeValue(A23) &amp;"."&amp; mergeValue(B23)&amp;"."&amp; mergeValue(C23)&amp;"."&amp; mergeValue(D23)&amp;"."&amp;  mergeValue(F23)</f>
        <v>#NAME?</v>
      </c>
      <c r="M23" s="524" t="s">
        <v>9</v>
      </c>
      <c r="N23" s="550"/>
      <c r="O23" s="1321"/>
      <c r="P23" s="1321"/>
      <c r="Q23" s="1321"/>
      <c r="R23" s="1321"/>
      <c r="S23" s="1321"/>
      <c r="T23" s="1321"/>
      <c r="U23" s="1321"/>
      <c r="V23" s="1321"/>
      <c r="W23" s="599" t="s">
        <v>720</v>
      </c>
      <c r="Y23" s="558" t="e">
        <f ca="1">strCheckUnique(Z23:Z26)</f>
        <v>#NAME?</v>
      </c>
      <c r="AA23" s="558"/>
    </row>
    <row r="24" spans="1:36" ht="99" customHeight="1">
      <c r="A24" s="1319"/>
      <c r="B24" s="1319"/>
      <c r="C24" s="1319"/>
      <c r="D24" s="1319"/>
      <c r="E24" s="1319"/>
      <c r="F24" s="1319"/>
      <c r="G24" s="867">
        <v>1</v>
      </c>
      <c r="H24" s="867"/>
      <c r="I24" s="1319"/>
      <c r="J24" s="1336"/>
      <c r="K24" s="866"/>
      <c r="L24" s="562" t="e">
        <f ca="1">mergeValue(A24) &amp;"."&amp; mergeValue(B24)&amp;"."&amp; mergeValue(C24)&amp;"."&amp; mergeValue(D24)&amp;"."&amp;  mergeValue(F24)&amp;"."&amp;  mergeValue(G24)</f>
        <v>#NAME?</v>
      </c>
      <c r="M24" s="1090"/>
      <c r="N24" s="555"/>
      <c r="O24" s="532"/>
      <c r="P24" s="532"/>
      <c r="Q24" s="532"/>
      <c r="R24" s="1325"/>
      <c r="S24" s="1315" t="s">
        <v>83</v>
      </c>
      <c r="T24" s="1325"/>
      <c r="U24" s="1315" t="s">
        <v>84</v>
      </c>
      <c r="V24" s="507"/>
      <c r="W24" s="1289" t="s">
        <v>733</v>
      </c>
      <c r="X24" s="554" t="e">
        <f ca="1">strCheckDate(O25:V25)</f>
        <v>#NAME?</v>
      </c>
      <c r="Y24" s="558"/>
      <c r="Z24" s="558" t="str">
        <f>IF(M24="","",M24 )</f>
        <v/>
      </c>
      <c r="AA24" s="558"/>
      <c r="AB24" s="558"/>
      <c r="AC24" s="558"/>
    </row>
    <row r="25" spans="1:36" ht="11.25" hidden="1">
      <c r="A25" s="1319"/>
      <c r="B25" s="1319"/>
      <c r="C25" s="1319"/>
      <c r="D25" s="1319"/>
      <c r="E25" s="1319"/>
      <c r="F25" s="1319"/>
      <c r="G25" s="867"/>
      <c r="H25" s="867"/>
      <c r="I25" s="1319"/>
      <c r="J25" s="1336"/>
      <c r="K25" s="874">
        <v>1</v>
      </c>
      <c r="L25" s="569"/>
      <c r="M25" s="615"/>
      <c r="N25" s="555"/>
      <c r="O25" s="532"/>
      <c r="P25" s="532"/>
      <c r="Q25" s="553" t="str">
        <f>R24 &amp; "-" &amp; T24</f>
        <v>-</v>
      </c>
      <c r="R25" s="1325"/>
      <c r="S25" s="1315"/>
      <c r="T25" s="1325"/>
      <c r="U25" s="1315"/>
      <c r="V25" s="507"/>
      <c r="W25" s="1290"/>
      <c r="Y25" s="558"/>
      <c r="Z25" s="558"/>
      <c r="AA25" s="558"/>
      <c r="AB25" s="558"/>
      <c r="AC25" s="558"/>
    </row>
    <row r="26" spans="1:36" s="492" customFormat="1" ht="15" customHeight="1">
      <c r="A26" s="1319"/>
      <c r="B26" s="1319"/>
      <c r="C26" s="1319"/>
      <c r="D26" s="1319"/>
      <c r="E26" s="1319"/>
      <c r="F26" s="1319"/>
      <c r="G26" s="867"/>
      <c r="H26" s="867"/>
      <c r="I26" s="1319"/>
      <c r="J26" s="1336"/>
      <c r="K26" s="874">
        <v>1</v>
      </c>
      <c r="L26" s="508"/>
      <c r="M26" s="526" t="s">
        <v>24</v>
      </c>
      <c r="N26" s="521"/>
      <c r="O26" s="515"/>
      <c r="P26" s="515"/>
      <c r="Q26" s="515"/>
      <c r="R26" s="542"/>
      <c r="S26" s="534"/>
      <c r="T26" s="533"/>
      <c r="U26" s="521"/>
      <c r="V26" s="530"/>
      <c r="W26" s="1291"/>
      <c r="X26" s="556"/>
      <c r="Y26" s="556"/>
      <c r="Z26" s="556"/>
      <c r="AA26" s="556"/>
      <c r="AB26" s="556"/>
      <c r="AC26" s="556"/>
      <c r="AD26" s="556"/>
      <c r="AE26" s="556"/>
      <c r="AF26" s="556"/>
      <c r="AG26" s="556"/>
      <c r="AH26" s="556"/>
      <c r="AI26" s="556"/>
    </row>
    <row r="27" spans="1:36" s="492" customFormat="1" ht="15" customHeight="1">
      <c r="A27" s="1319"/>
      <c r="B27" s="1319"/>
      <c r="C27" s="1319"/>
      <c r="D27" s="1319"/>
      <c r="E27" s="1319"/>
      <c r="F27" s="869"/>
      <c r="G27" s="869"/>
      <c r="H27" s="867"/>
      <c r="I27" s="1319"/>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19"/>
      <c r="B28" s="1319"/>
      <c r="C28" s="1319"/>
      <c r="D28" s="1319"/>
      <c r="E28" s="869"/>
      <c r="F28" s="869"/>
      <c r="G28" s="869"/>
      <c r="H28" s="867"/>
      <c r="I28" s="1319"/>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19"/>
      <c r="B29" s="1319"/>
      <c r="C29" s="1319"/>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19"/>
      <c r="B30" s="1319"/>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19"/>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82" t="s">
        <v>734</v>
      </c>
      <c r="N34" s="1282"/>
      <c r="O34" s="1282"/>
      <c r="P34" s="1282"/>
      <c r="Q34" s="1282"/>
      <c r="R34" s="1282"/>
      <c r="S34" s="1282"/>
      <c r="T34" s="1282"/>
      <c r="U34" s="1282"/>
      <c r="V34" s="1282"/>
      <c r="W34" s="1282"/>
    </row>
  </sheetData>
  <sheetProtection password="FA9C" sheet="1" objects="1" scenarios="1" formatColumns="0" formatRows="0"/>
  <dataConsolidate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21"/>
  <sheetViews>
    <sheetView showGridLines="0" topLeftCell="E1" zoomScaleNormal="100" workbookViewId="0">
      <selection activeCell="G17" sqref="G17"/>
    </sheetView>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83" t="s">
        <v>470</v>
      </c>
      <c r="G2" s="1284"/>
      <c r="H2" s="1285"/>
      <c r="I2" s="609"/>
    </row>
    <row r="3" spans="1:20" ht="3" customHeight="1"/>
    <row r="4" spans="1:20" s="539" customFormat="1" ht="11.25">
      <c r="A4" s="559"/>
      <c r="B4" s="559"/>
      <c r="C4" s="559"/>
      <c r="D4" s="559"/>
      <c r="F4" s="1240" t="s">
        <v>445</v>
      </c>
      <c r="G4" s="1240"/>
      <c r="H4" s="1240"/>
      <c r="I4" s="128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87">
        <v>1</v>
      </c>
      <c r="B8" s="559"/>
      <c r="C8" s="559"/>
      <c r="D8" s="559"/>
      <c r="F8" s="585" t="e">
        <f ca="1">"2." &amp;mergeValue(A8)</f>
        <v>#NAME?</v>
      </c>
      <c r="G8" s="601" t="s">
        <v>473</v>
      </c>
      <c r="H8" s="573" t="str">
        <f>IF('Перечень тарифов'!R26="","наименование отсутствует","" &amp; 'Перечень тарифов'!R26 &amp; "")</f>
        <v>наименование отсутствует</v>
      </c>
      <c r="I8" s="550" t="s">
        <v>568</v>
      </c>
      <c r="J8" s="584"/>
      <c r="K8" s="559"/>
      <c r="L8" s="559"/>
      <c r="M8" s="559"/>
      <c r="N8" s="559"/>
      <c r="O8" s="559"/>
      <c r="P8" s="559"/>
      <c r="Q8" s="559"/>
      <c r="R8" s="559"/>
      <c r="S8" s="559"/>
      <c r="T8" s="559"/>
    </row>
    <row r="9" spans="1:20" s="539" customFormat="1" ht="22.5">
      <c r="A9" s="1287"/>
      <c r="B9" s="559"/>
      <c r="C9" s="559"/>
      <c r="D9" s="559"/>
      <c r="F9" s="585" t="e">
        <f ca="1">"3." &amp;mergeValue(A9)</f>
        <v>#NAME?</v>
      </c>
      <c r="G9" s="601" t="s">
        <v>474</v>
      </c>
      <c r="H9" s="573" t="str">
        <f>IF('Перечень тарифов'!F26="","наименование отсутствует","" &amp; 'Перечень тарифов'!F26 &amp; "")</f>
        <v>Передача. Тепловая энергия</v>
      </c>
      <c r="I9" s="550" t="s">
        <v>566</v>
      </c>
      <c r="J9" s="584"/>
      <c r="K9" s="559"/>
      <c r="L9" s="559"/>
      <c r="M9" s="559"/>
      <c r="N9" s="559"/>
      <c r="O9" s="559"/>
      <c r="P9" s="559"/>
      <c r="Q9" s="559"/>
      <c r="R9" s="559"/>
      <c r="S9" s="559"/>
      <c r="T9" s="559"/>
    </row>
    <row r="10" spans="1:20" s="539" customFormat="1" ht="22.5">
      <c r="A10" s="128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7"/>
      <c r="B11" s="128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7"/>
      <c r="B12" s="1287"/>
      <c r="C12" s="1287">
        <v>1</v>
      </c>
      <c r="D12" s="592"/>
      <c r="F12" s="585" t="e">
        <f ca="1">"4."&amp;mergeValue(A12) &amp;"."&amp;mergeValue(B12)&amp;"."&amp;mergeValue(C12)</f>
        <v>#NAME?</v>
      </c>
      <c r="G12" s="591" t="s">
        <v>476</v>
      </c>
      <c r="H12" s="573" t="str">
        <f>IF(Территории!H13="","","" &amp; Территории!H13 &amp; "")</f>
        <v>Город Казань</v>
      </c>
      <c r="I12" s="550" t="s">
        <v>479</v>
      </c>
      <c r="J12" s="584"/>
      <c r="K12" s="559"/>
      <c r="L12" s="559"/>
      <c r="M12" s="559"/>
      <c r="N12" s="559"/>
      <c r="O12" s="559"/>
      <c r="P12" s="559"/>
      <c r="Q12" s="559"/>
      <c r="R12" s="559"/>
      <c r="S12" s="559"/>
      <c r="T12" s="559"/>
    </row>
    <row r="13" spans="1:20" s="539" customFormat="1" ht="56.25">
      <c r="A13" s="1287"/>
      <c r="B13" s="1287"/>
      <c r="C13" s="1287"/>
      <c r="D13" s="592">
        <v>1</v>
      </c>
      <c r="F13" s="585" t="e">
        <f ca="1">"4."&amp;mergeValue(A13) &amp;"."&amp;mergeValue(B13)&amp;"."&amp;mergeValue(C13)&amp;"."&amp;mergeValue(D13)</f>
        <v>#NAME?</v>
      </c>
      <c r="G13" s="602" t="s">
        <v>477</v>
      </c>
      <c r="H13" s="573" t="str">
        <f>IF(Территории!R14="","","" &amp; Территории!R14 &amp; "")</f>
        <v>Город Казань (92701000)</v>
      </c>
      <c r="I13" s="1186" t="s">
        <v>569</v>
      </c>
      <c r="J13" s="584"/>
      <c r="K13" s="559"/>
      <c r="L13" s="559"/>
      <c r="M13" s="559"/>
      <c r="N13" s="559"/>
      <c r="O13" s="559"/>
      <c r="P13" s="559"/>
      <c r="Q13" s="559"/>
      <c r="R13" s="559"/>
      <c r="S13" s="559"/>
      <c r="T13" s="559"/>
    </row>
    <row r="14" spans="1:20" s="1098" customFormat="1" ht="45">
      <c r="A14" s="1287">
        <v>2</v>
      </c>
      <c r="B14" s="1103"/>
      <c r="C14" s="1103"/>
      <c r="D14" s="1103"/>
      <c r="F14" s="1125" t="e">
        <f ca="1">"2." &amp;mergeValue(A14)</f>
        <v>#NAME?</v>
      </c>
      <c r="G14" s="1134" t="s">
        <v>473</v>
      </c>
      <c r="H14" s="1189" t="str">
        <f>IF('Перечень тарифов'!R30="","наименование отсутствует","" &amp; 'Перечень тарифов'!R30 &amp; "")</f>
        <v>наименование отсутствует</v>
      </c>
      <c r="I14" s="1099" t="s">
        <v>568</v>
      </c>
      <c r="J14" s="1124"/>
      <c r="K14" s="1103"/>
      <c r="L14" s="1103"/>
      <c r="M14" s="1103"/>
      <c r="N14" s="1103"/>
      <c r="O14" s="1103"/>
      <c r="P14" s="1103"/>
      <c r="Q14" s="1103"/>
      <c r="R14" s="1103"/>
      <c r="S14" s="1103"/>
      <c r="T14" s="1103"/>
    </row>
    <row r="15" spans="1:20" s="1098" customFormat="1" ht="22.5">
      <c r="A15" s="1287"/>
      <c r="B15" s="1103"/>
      <c r="C15" s="1103"/>
      <c r="D15" s="1103"/>
      <c r="F15" s="1125" t="e">
        <f ca="1">"3." &amp;mergeValue(A15)</f>
        <v>#NAME?</v>
      </c>
      <c r="G15" s="1134" t="s">
        <v>474</v>
      </c>
      <c r="H15" s="1189" t="str">
        <f>IF('Перечень тарифов'!F26="","наименование отсутствует","" &amp; 'Перечень тарифов'!F26 &amp; "")</f>
        <v>Передача. Тепловая энергия</v>
      </c>
      <c r="I15" s="1099" t="s">
        <v>566</v>
      </c>
      <c r="J15" s="1124"/>
      <c r="K15" s="1103"/>
      <c r="L15" s="1103"/>
      <c r="M15" s="1103"/>
      <c r="N15" s="1103"/>
      <c r="O15" s="1103"/>
      <c r="P15" s="1103"/>
      <c r="Q15" s="1103"/>
      <c r="R15" s="1103"/>
      <c r="S15" s="1103"/>
      <c r="T15" s="1103"/>
    </row>
    <row r="16" spans="1:20" s="1098" customFormat="1" ht="22.5">
      <c r="A16" s="1287"/>
      <c r="B16" s="1103"/>
      <c r="C16" s="1103"/>
      <c r="D16" s="1103"/>
      <c r="F16" s="1125" t="e">
        <f ca="1">"4."&amp;mergeValue(A16)</f>
        <v>#NAME?</v>
      </c>
      <c r="G16" s="1134" t="s">
        <v>475</v>
      </c>
      <c r="H16" s="1196" t="s">
        <v>449</v>
      </c>
      <c r="I16" s="1099"/>
      <c r="J16" s="1124"/>
      <c r="K16" s="1103"/>
      <c r="L16" s="1103"/>
      <c r="M16" s="1103"/>
      <c r="N16" s="1103"/>
      <c r="O16" s="1103"/>
      <c r="P16" s="1103"/>
      <c r="Q16" s="1103"/>
      <c r="R16" s="1103"/>
      <c r="S16" s="1103"/>
      <c r="T16" s="1103"/>
    </row>
    <row r="17" spans="1:20" s="1098" customFormat="1" ht="18.75">
      <c r="A17" s="1287"/>
      <c r="B17" s="1287">
        <v>1</v>
      </c>
      <c r="C17" s="1185"/>
      <c r="D17" s="1185"/>
      <c r="F17" s="1125" t="e">
        <f ca="1">"4."&amp;mergeValue(A17) &amp;"."&amp;mergeValue(B17)</f>
        <v>#NAME?</v>
      </c>
      <c r="G17" s="1120" t="s">
        <v>570</v>
      </c>
      <c r="H17" s="1189" t="str">
        <f>IF(region_name="","",region_name)</f>
        <v>Республика Татарстан</v>
      </c>
      <c r="I17" s="1099" t="s">
        <v>478</v>
      </c>
      <c r="J17" s="1124"/>
      <c r="K17" s="1103"/>
      <c r="L17" s="1103"/>
      <c r="M17" s="1103"/>
      <c r="N17" s="1103"/>
      <c r="O17" s="1103"/>
      <c r="P17" s="1103"/>
      <c r="Q17" s="1103"/>
      <c r="R17" s="1103"/>
      <c r="S17" s="1103"/>
      <c r="T17" s="1103"/>
    </row>
    <row r="18" spans="1:20" s="1098" customFormat="1" ht="22.5">
      <c r="A18" s="1287"/>
      <c r="B18" s="1287"/>
      <c r="C18" s="1287">
        <v>1</v>
      </c>
      <c r="D18" s="1185"/>
      <c r="F18" s="1125" t="e">
        <f ca="1">"4."&amp;mergeValue(A18) &amp;"."&amp;mergeValue(B18)&amp;"."&amp;mergeValue(C18)</f>
        <v>#NAME?</v>
      </c>
      <c r="G18" s="1129" t="s">
        <v>476</v>
      </c>
      <c r="H18" s="1189" t="str">
        <f>IF(Территории!H13="","","" &amp; Территории!H13 &amp; "")</f>
        <v>Город Казань</v>
      </c>
      <c r="I18" s="1099" t="s">
        <v>479</v>
      </c>
      <c r="J18" s="1124"/>
      <c r="K18" s="1103"/>
      <c r="L18" s="1103"/>
      <c r="M18" s="1103"/>
      <c r="N18" s="1103"/>
      <c r="O18" s="1103"/>
      <c r="P18" s="1103"/>
      <c r="Q18" s="1103"/>
      <c r="R18" s="1103"/>
      <c r="S18" s="1103"/>
      <c r="T18" s="1103"/>
    </row>
    <row r="19" spans="1:20" s="1098" customFormat="1" ht="56.25">
      <c r="A19" s="1287"/>
      <c r="B19" s="1287"/>
      <c r="C19" s="1287"/>
      <c r="D19" s="1185">
        <v>1</v>
      </c>
      <c r="F19" s="1125" t="e">
        <f ca="1">"4."&amp;mergeValue(A19) &amp;"."&amp;mergeValue(B19)&amp;"."&amp;mergeValue(C19)&amp;"."&amp;mergeValue(D19)</f>
        <v>#NAME?</v>
      </c>
      <c r="G19" s="1137" t="s">
        <v>477</v>
      </c>
      <c r="H19" s="1189" t="str">
        <f>IF(Территории!R14="","","" &amp; Территории!R14 &amp; "")</f>
        <v>Город Казань (92701000)</v>
      </c>
      <c r="I19" s="1186" t="s">
        <v>569</v>
      </c>
      <c r="J19" s="1124"/>
      <c r="K19" s="1103"/>
      <c r="L19" s="1103"/>
      <c r="M19" s="1103"/>
      <c r="N19" s="1103"/>
      <c r="O19" s="1103"/>
      <c r="P19" s="1103"/>
      <c r="Q19" s="1103"/>
      <c r="R19" s="1103"/>
      <c r="S19" s="1103"/>
      <c r="T19" s="1103"/>
    </row>
    <row r="20" spans="1:20" s="582" customFormat="1" ht="3" customHeight="1">
      <c r="A20" s="583"/>
      <c r="B20" s="583"/>
      <c r="C20" s="583"/>
      <c r="D20" s="583"/>
      <c r="F20" s="594"/>
      <c r="G20" s="595"/>
      <c r="H20" s="596"/>
      <c r="I20" s="597"/>
      <c r="J20" s="583"/>
      <c r="K20" s="583"/>
      <c r="L20" s="583"/>
      <c r="M20" s="583"/>
      <c r="N20" s="583"/>
      <c r="O20" s="583"/>
      <c r="P20" s="583"/>
      <c r="Q20" s="583"/>
      <c r="R20" s="583"/>
      <c r="S20" s="583"/>
      <c r="T20" s="583"/>
    </row>
    <row r="21" spans="1:20" s="582" customFormat="1" ht="15" customHeight="1">
      <c r="A21" s="583"/>
      <c r="B21" s="583"/>
      <c r="C21" s="583"/>
      <c r="D21" s="583"/>
      <c r="F21" s="581"/>
      <c r="G21" s="1282" t="s">
        <v>571</v>
      </c>
      <c r="H21" s="1282"/>
      <c r="I21" s="563"/>
      <c r="J21" s="583"/>
      <c r="K21" s="583"/>
      <c r="L21" s="583"/>
      <c r="M21" s="583"/>
      <c r="N21" s="583"/>
      <c r="O21" s="583"/>
      <c r="P21" s="583"/>
      <c r="Q21" s="583"/>
      <c r="R21" s="583"/>
      <c r="S21" s="583"/>
      <c r="T21" s="583"/>
    </row>
  </sheetData>
  <sheetProtection algorithmName="SHA-512" hashValue="sZf2dZARWFWT4AJQCyE7dnmN6yv1OsSwBCclgWWe5gxh/p1SFgH77/Q71AOase4FfNwsOJk47TB0h7fpv1igCw==" saltValue="thGK0bqBgajS3lgcNCMyhw=="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O41"/>
  <sheetViews>
    <sheetView showGridLines="0" topLeftCell="I4" zoomScaleNormal="100" workbookViewId="0">
      <selection activeCell="O34" sqref="O34:AC34"/>
    </sheetView>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5" width="18.85546875" style="446" customWidth="1"/>
    <col min="16" max="17" width="23.7109375" style="446" hidden="1" customWidth="1"/>
    <col min="18" max="18" width="11.7109375" style="446" customWidth="1"/>
    <col min="19" max="19" width="3.7109375" style="446" customWidth="1"/>
    <col min="20" max="20" width="11.7109375" style="446" customWidth="1"/>
    <col min="21" max="21" width="8.5703125" style="446" customWidth="1"/>
    <col min="22" max="22" width="18.570312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446" customWidth="1"/>
    <col min="30" max="30" width="115.7109375" style="446" customWidth="1"/>
    <col min="31" max="33" width="10.5703125" style="470"/>
    <col min="34" max="34" width="10.140625" style="470" customWidth="1"/>
    <col min="35" max="41" width="10.5703125" style="470"/>
    <col min="42" max="263" width="10.5703125" style="446"/>
    <col min="264" max="271" width="0" style="446" hidden="1" customWidth="1"/>
    <col min="272" max="274" width="3.7109375" style="446" customWidth="1"/>
    <col min="275" max="275" width="12.7109375" style="446" customWidth="1"/>
    <col min="276" max="276" width="47.42578125" style="446" customWidth="1"/>
    <col min="277" max="280" width="0" style="446" hidden="1" customWidth="1"/>
    <col min="281" max="281" width="11.7109375" style="446" customWidth="1"/>
    <col min="282" max="282" width="6.42578125" style="446" bestFit="1" customWidth="1"/>
    <col min="283" max="283" width="11.7109375" style="446" customWidth="1"/>
    <col min="284" max="284" width="0" style="446" hidden="1" customWidth="1"/>
    <col min="285" max="285" width="3.7109375" style="446" customWidth="1"/>
    <col min="286" max="286" width="11.140625" style="446" bestFit="1" customWidth="1"/>
    <col min="287" max="289" width="10.5703125" style="446"/>
    <col min="290" max="290" width="10.140625" style="446" customWidth="1"/>
    <col min="291" max="519" width="10.5703125" style="446"/>
    <col min="520" max="527" width="0" style="446" hidden="1" customWidth="1"/>
    <col min="528" max="530" width="3.7109375" style="446" customWidth="1"/>
    <col min="531" max="531" width="12.7109375" style="446" customWidth="1"/>
    <col min="532" max="532" width="47.42578125" style="446" customWidth="1"/>
    <col min="533" max="536" width="0" style="446" hidden="1" customWidth="1"/>
    <col min="537" max="537" width="11.7109375" style="446" customWidth="1"/>
    <col min="538" max="538" width="6.42578125" style="446" bestFit="1" customWidth="1"/>
    <col min="539" max="539" width="11.7109375" style="446" customWidth="1"/>
    <col min="540" max="540" width="0" style="446" hidden="1" customWidth="1"/>
    <col min="541" max="541" width="3.7109375" style="446" customWidth="1"/>
    <col min="542" max="542" width="11.140625" style="446" bestFit="1" customWidth="1"/>
    <col min="543" max="545" width="10.5703125" style="446"/>
    <col min="546" max="546" width="10.140625" style="446" customWidth="1"/>
    <col min="547" max="775" width="10.5703125" style="446"/>
    <col min="776" max="783" width="0" style="446" hidden="1" customWidth="1"/>
    <col min="784" max="786" width="3.7109375" style="446" customWidth="1"/>
    <col min="787" max="787" width="12.7109375" style="446" customWidth="1"/>
    <col min="788" max="788" width="47.42578125" style="446" customWidth="1"/>
    <col min="789" max="792" width="0" style="446" hidden="1" customWidth="1"/>
    <col min="793" max="793" width="11.7109375" style="446" customWidth="1"/>
    <col min="794" max="794" width="6.42578125" style="446" bestFit="1" customWidth="1"/>
    <col min="795" max="795" width="11.7109375" style="446" customWidth="1"/>
    <col min="796" max="796" width="0" style="446" hidden="1" customWidth="1"/>
    <col min="797" max="797" width="3.7109375" style="446" customWidth="1"/>
    <col min="798" max="798" width="11.140625" style="446" bestFit="1" customWidth="1"/>
    <col min="799" max="801" width="10.5703125" style="446"/>
    <col min="802" max="802" width="10.140625" style="446" customWidth="1"/>
    <col min="803" max="1031" width="10.5703125" style="446"/>
    <col min="1032" max="1039" width="0" style="446" hidden="1" customWidth="1"/>
    <col min="1040" max="1042" width="3.7109375" style="446" customWidth="1"/>
    <col min="1043" max="1043" width="12.7109375" style="446" customWidth="1"/>
    <col min="1044" max="1044" width="47.42578125" style="446" customWidth="1"/>
    <col min="1045" max="1048" width="0" style="446" hidden="1" customWidth="1"/>
    <col min="1049" max="1049" width="11.7109375" style="446" customWidth="1"/>
    <col min="1050" max="1050" width="6.42578125" style="446" bestFit="1" customWidth="1"/>
    <col min="1051" max="1051" width="11.7109375" style="446" customWidth="1"/>
    <col min="1052" max="1052" width="0" style="446" hidden="1" customWidth="1"/>
    <col min="1053" max="1053" width="3.7109375" style="446" customWidth="1"/>
    <col min="1054" max="1054" width="11.140625" style="446" bestFit="1" customWidth="1"/>
    <col min="1055" max="1057" width="10.5703125" style="446"/>
    <col min="1058" max="1058" width="10.140625" style="446" customWidth="1"/>
    <col min="1059" max="1287" width="10.5703125" style="446"/>
    <col min="1288" max="1295" width="0" style="446" hidden="1" customWidth="1"/>
    <col min="1296" max="1298" width="3.7109375" style="446" customWidth="1"/>
    <col min="1299" max="1299" width="12.7109375" style="446" customWidth="1"/>
    <col min="1300" max="1300" width="47.42578125" style="446" customWidth="1"/>
    <col min="1301" max="1304" width="0" style="446" hidden="1" customWidth="1"/>
    <col min="1305" max="1305" width="11.7109375" style="446" customWidth="1"/>
    <col min="1306" max="1306" width="6.42578125" style="446" bestFit="1" customWidth="1"/>
    <col min="1307" max="1307" width="11.7109375" style="446" customWidth="1"/>
    <col min="1308" max="1308" width="0" style="446" hidden="1" customWidth="1"/>
    <col min="1309" max="1309" width="3.7109375" style="446" customWidth="1"/>
    <col min="1310" max="1310" width="11.140625" style="446" bestFit="1" customWidth="1"/>
    <col min="1311" max="1313" width="10.5703125" style="446"/>
    <col min="1314" max="1314" width="10.140625" style="446" customWidth="1"/>
    <col min="1315" max="1543" width="10.5703125" style="446"/>
    <col min="1544" max="1551" width="0" style="446" hidden="1" customWidth="1"/>
    <col min="1552" max="1554" width="3.7109375" style="446" customWidth="1"/>
    <col min="1555" max="1555" width="12.7109375" style="446" customWidth="1"/>
    <col min="1556" max="1556" width="47.42578125" style="446" customWidth="1"/>
    <col min="1557" max="1560" width="0" style="446" hidden="1" customWidth="1"/>
    <col min="1561" max="1561" width="11.7109375" style="446" customWidth="1"/>
    <col min="1562" max="1562" width="6.42578125" style="446" bestFit="1" customWidth="1"/>
    <col min="1563" max="1563" width="11.7109375" style="446" customWidth="1"/>
    <col min="1564" max="1564" width="0" style="446" hidden="1" customWidth="1"/>
    <col min="1565" max="1565" width="3.7109375" style="446" customWidth="1"/>
    <col min="1566" max="1566" width="11.140625" style="446" bestFit="1" customWidth="1"/>
    <col min="1567" max="1569" width="10.5703125" style="446"/>
    <col min="1570" max="1570" width="10.140625" style="446" customWidth="1"/>
    <col min="1571" max="1799" width="10.5703125" style="446"/>
    <col min="1800" max="1807" width="0" style="446" hidden="1" customWidth="1"/>
    <col min="1808" max="1810" width="3.7109375" style="446" customWidth="1"/>
    <col min="1811" max="1811" width="12.7109375" style="446" customWidth="1"/>
    <col min="1812" max="1812" width="47.42578125" style="446" customWidth="1"/>
    <col min="1813" max="1816" width="0" style="446" hidden="1" customWidth="1"/>
    <col min="1817" max="1817" width="11.7109375" style="446" customWidth="1"/>
    <col min="1818" max="1818" width="6.42578125" style="446" bestFit="1" customWidth="1"/>
    <col min="1819" max="1819" width="11.7109375" style="446" customWidth="1"/>
    <col min="1820" max="1820" width="0" style="446" hidden="1" customWidth="1"/>
    <col min="1821" max="1821" width="3.7109375" style="446" customWidth="1"/>
    <col min="1822" max="1822" width="11.140625" style="446" bestFit="1" customWidth="1"/>
    <col min="1823" max="1825" width="10.5703125" style="446"/>
    <col min="1826" max="1826" width="10.140625" style="446" customWidth="1"/>
    <col min="1827" max="2055" width="10.5703125" style="446"/>
    <col min="2056" max="2063" width="0" style="446" hidden="1" customWidth="1"/>
    <col min="2064" max="2066" width="3.7109375" style="446" customWidth="1"/>
    <col min="2067" max="2067" width="12.7109375" style="446" customWidth="1"/>
    <col min="2068" max="2068" width="47.42578125" style="446" customWidth="1"/>
    <col min="2069" max="2072" width="0" style="446" hidden="1" customWidth="1"/>
    <col min="2073" max="2073" width="11.7109375" style="446" customWidth="1"/>
    <col min="2074" max="2074" width="6.42578125" style="446" bestFit="1" customWidth="1"/>
    <col min="2075" max="2075" width="11.7109375" style="446" customWidth="1"/>
    <col min="2076" max="2076" width="0" style="446" hidden="1" customWidth="1"/>
    <col min="2077" max="2077" width="3.7109375" style="446" customWidth="1"/>
    <col min="2078" max="2078" width="11.140625" style="446" bestFit="1" customWidth="1"/>
    <col min="2079" max="2081" width="10.5703125" style="446"/>
    <col min="2082" max="2082" width="10.140625" style="446" customWidth="1"/>
    <col min="2083" max="2311" width="10.5703125" style="446"/>
    <col min="2312" max="2319" width="0" style="446" hidden="1" customWidth="1"/>
    <col min="2320" max="2322" width="3.7109375" style="446" customWidth="1"/>
    <col min="2323" max="2323" width="12.7109375" style="446" customWidth="1"/>
    <col min="2324" max="2324" width="47.42578125" style="446" customWidth="1"/>
    <col min="2325" max="2328" width="0" style="446" hidden="1" customWidth="1"/>
    <col min="2329" max="2329" width="11.7109375" style="446" customWidth="1"/>
    <col min="2330" max="2330" width="6.42578125" style="446" bestFit="1" customWidth="1"/>
    <col min="2331" max="2331" width="11.7109375" style="446" customWidth="1"/>
    <col min="2332" max="2332" width="0" style="446" hidden="1" customWidth="1"/>
    <col min="2333" max="2333" width="3.7109375" style="446" customWidth="1"/>
    <col min="2334" max="2334" width="11.140625" style="446" bestFit="1" customWidth="1"/>
    <col min="2335" max="2337" width="10.5703125" style="446"/>
    <col min="2338" max="2338" width="10.140625" style="446" customWidth="1"/>
    <col min="2339" max="2567" width="10.5703125" style="446"/>
    <col min="2568" max="2575" width="0" style="446" hidden="1" customWidth="1"/>
    <col min="2576" max="2578" width="3.7109375" style="446" customWidth="1"/>
    <col min="2579" max="2579" width="12.7109375" style="446" customWidth="1"/>
    <col min="2580" max="2580" width="47.42578125" style="446" customWidth="1"/>
    <col min="2581" max="2584" width="0" style="446" hidden="1" customWidth="1"/>
    <col min="2585" max="2585" width="11.7109375" style="446" customWidth="1"/>
    <col min="2586" max="2586" width="6.42578125" style="446" bestFit="1" customWidth="1"/>
    <col min="2587" max="2587" width="11.7109375" style="446" customWidth="1"/>
    <col min="2588" max="2588" width="0" style="446" hidden="1" customWidth="1"/>
    <col min="2589" max="2589" width="3.7109375" style="446" customWidth="1"/>
    <col min="2590" max="2590" width="11.140625" style="446" bestFit="1" customWidth="1"/>
    <col min="2591" max="2593" width="10.5703125" style="446"/>
    <col min="2594" max="2594" width="10.140625" style="446" customWidth="1"/>
    <col min="2595" max="2823" width="10.5703125" style="446"/>
    <col min="2824" max="2831" width="0" style="446" hidden="1" customWidth="1"/>
    <col min="2832" max="2834" width="3.7109375" style="446" customWidth="1"/>
    <col min="2835" max="2835" width="12.7109375" style="446" customWidth="1"/>
    <col min="2836" max="2836" width="47.42578125" style="446" customWidth="1"/>
    <col min="2837" max="2840" width="0" style="446" hidden="1" customWidth="1"/>
    <col min="2841" max="2841" width="11.7109375" style="446" customWidth="1"/>
    <col min="2842" max="2842" width="6.42578125" style="446" bestFit="1" customWidth="1"/>
    <col min="2843" max="2843" width="11.7109375" style="446" customWidth="1"/>
    <col min="2844" max="2844" width="0" style="446" hidden="1" customWidth="1"/>
    <col min="2845" max="2845" width="3.7109375" style="446" customWidth="1"/>
    <col min="2846" max="2846" width="11.140625" style="446" bestFit="1" customWidth="1"/>
    <col min="2847" max="2849" width="10.5703125" style="446"/>
    <col min="2850" max="2850" width="10.140625" style="446" customWidth="1"/>
    <col min="2851" max="3079" width="10.5703125" style="446"/>
    <col min="3080" max="3087" width="0" style="446" hidden="1" customWidth="1"/>
    <col min="3088" max="3090" width="3.7109375" style="446" customWidth="1"/>
    <col min="3091" max="3091" width="12.7109375" style="446" customWidth="1"/>
    <col min="3092" max="3092" width="47.42578125" style="446" customWidth="1"/>
    <col min="3093" max="3096" width="0" style="446" hidden="1" customWidth="1"/>
    <col min="3097" max="3097" width="11.7109375" style="446" customWidth="1"/>
    <col min="3098" max="3098" width="6.42578125" style="446" bestFit="1" customWidth="1"/>
    <col min="3099" max="3099" width="11.7109375" style="446" customWidth="1"/>
    <col min="3100" max="3100" width="0" style="446" hidden="1" customWidth="1"/>
    <col min="3101" max="3101" width="3.7109375" style="446" customWidth="1"/>
    <col min="3102" max="3102" width="11.140625" style="446" bestFit="1" customWidth="1"/>
    <col min="3103" max="3105" width="10.5703125" style="446"/>
    <col min="3106" max="3106" width="10.140625" style="446" customWidth="1"/>
    <col min="3107" max="3335" width="10.5703125" style="446"/>
    <col min="3336" max="3343" width="0" style="446" hidden="1" customWidth="1"/>
    <col min="3344" max="3346" width="3.7109375" style="446" customWidth="1"/>
    <col min="3347" max="3347" width="12.7109375" style="446" customWidth="1"/>
    <col min="3348" max="3348" width="47.42578125" style="446" customWidth="1"/>
    <col min="3349" max="3352" width="0" style="446" hidden="1" customWidth="1"/>
    <col min="3353" max="3353" width="11.7109375" style="446" customWidth="1"/>
    <col min="3354" max="3354" width="6.42578125" style="446" bestFit="1" customWidth="1"/>
    <col min="3355" max="3355" width="11.7109375" style="446" customWidth="1"/>
    <col min="3356" max="3356" width="0" style="446" hidden="1" customWidth="1"/>
    <col min="3357" max="3357" width="3.7109375" style="446" customWidth="1"/>
    <col min="3358" max="3358" width="11.140625" style="446" bestFit="1" customWidth="1"/>
    <col min="3359" max="3361" width="10.5703125" style="446"/>
    <col min="3362" max="3362" width="10.140625" style="446" customWidth="1"/>
    <col min="3363" max="3591" width="10.5703125" style="446"/>
    <col min="3592" max="3599" width="0" style="446" hidden="1" customWidth="1"/>
    <col min="3600" max="3602" width="3.7109375" style="446" customWidth="1"/>
    <col min="3603" max="3603" width="12.7109375" style="446" customWidth="1"/>
    <col min="3604" max="3604" width="47.42578125" style="446" customWidth="1"/>
    <col min="3605" max="3608" width="0" style="446" hidden="1" customWidth="1"/>
    <col min="3609" max="3609" width="11.7109375" style="446" customWidth="1"/>
    <col min="3610" max="3610" width="6.42578125" style="446" bestFit="1" customWidth="1"/>
    <col min="3611" max="3611" width="11.7109375" style="446" customWidth="1"/>
    <col min="3612" max="3612" width="0" style="446" hidden="1" customWidth="1"/>
    <col min="3613" max="3613" width="3.7109375" style="446" customWidth="1"/>
    <col min="3614" max="3614" width="11.140625" style="446" bestFit="1" customWidth="1"/>
    <col min="3615" max="3617" width="10.5703125" style="446"/>
    <col min="3618" max="3618" width="10.140625" style="446" customWidth="1"/>
    <col min="3619" max="3847" width="10.5703125" style="446"/>
    <col min="3848" max="3855" width="0" style="446" hidden="1" customWidth="1"/>
    <col min="3856" max="3858" width="3.7109375" style="446" customWidth="1"/>
    <col min="3859" max="3859" width="12.7109375" style="446" customWidth="1"/>
    <col min="3860" max="3860" width="47.42578125" style="446" customWidth="1"/>
    <col min="3861" max="3864" width="0" style="446" hidden="1" customWidth="1"/>
    <col min="3865" max="3865" width="11.7109375" style="446" customWidth="1"/>
    <col min="3866" max="3866" width="6.42578125" style="446" bestFit="1" customWidth="1"/>
    <col min="3867" max="3867" width="11.7109375" style="446" customWidth="1"/>
    <col min="3868" max="3868" width="0" style="446" hidden="1" customWidth="1"/>
    <col min="3869" max="3869" width="3.7109375" style="446" customWidth="1"/>
    <col min="3870" max="3870" width="11.140625" style="446" bestFit="1" customWidth="1"/>
    <col min="3871" max="3873" width="10.5703125" style="446"/>
    <col min="3874" max="3874" width="10.140625" style="446" customWidth="1"/>
    <col min="3875" max="4103" width="10.5703125" style="446"/>
    <col min="4104" max="4111" width="0" style="446" hidden="1" customWidth="1"/>
    <col min="4112" max="4114" width="3.7109375" style="446" customWidth="1"/>
    <col min="4115" max="4115" width="12.7109375" style="446" customWidth="1"/>
    <col min="4116" max="4116" width="47.42578125" style="446" customWidth="1"/>
    <col min="4117" max="4120" width="0" style="446" hidden="1" customWidth="1"/>
    <col min="4121" max="4121" width="11.7109375" style="446" customWidth="1"/>
    <col min="4122" max="4122" width="6.42578125" style="446" bestFit="1" customWidth="1"/>
    <col min="4123" max="4123" width="11.7109375" style="446" customWidth="1"/>
    <col min="4124" max="4124" width="0" style="446" hidden="1" customWidth="1"/>
    <col min="4125" max="4125" width="3.7109375" style="446" customWidth="1"/>
    <col min="4126" max="4126" width="11.140625" style="446" bestFit="1" customWidth="1"/>
    <col min="4127" max="4129" width="10.5703125" style="446"/>
    <col min="4130" max="4130" width="10.140625" style="446" customWidth="1"/>
    <col min="4131" max="4359" width="10.5703125" style="446"/>
    <col min="4360" max="4367" width="0" style="446" hidden="1" customWidth="1"/>
    <col min="4368" max="4370" width="3.7109375" style="446" customWidth="1"/>
    <col min="4371" max="4371" width="12.7109375" style="446" customWidth="1"/>
    <col min="4372" max="4372" width="47.42578125" style="446" customWidth="1"/>
    <col min="4373" max="4376" width="0" style="446" hidden="1" customWidth="1"/>
    <col min="4377" max="4377" width="11.7109375" style="446" customWidth="1"/>
    <col min="4378" max="4378" width="6.42578125" style="446" bestFit="1" customWidth="1"/>
    <col min="4379" max="4379" width="11.7109375" style="446" customWidth="1"/>
    <col min="4380" max="4380" width="0" style="446" hidden="1" customWidth="1"/>
    <col min="4381" max="4381" width="3.7109375" style="446" customWidth="1"/>
    <col min="4382" max="4382" width="11.140625" style="446" bestFit="1" customWidth="1"/>
    <col min="4383" max="4385" width="10.5703125" style="446"/>
    <col min="4386" max="4386" width="10.140625" style="446" customWidth="1"/>
    <col min="4387" max="4615" width="10.5703125" style="446"/>
    <col min="4616" max="4623" width="0" style="446" hidden="1" customWidth="1"/>
    <col min="4624" max="4626" width="3.7109375" style="446" customWidth="1"/>
    <col min="4627" max="4627" width="12.7109375" style="446" customWidth="1"/>
    <col min="4628" max="4628" width="47.42578125" style="446" customWidth="1"/>
    <col min="4629" max="4632" width="0" style="446" hidden="1" customWidth="1"/>
    <col min="4633" max="4633" width="11.7109375" style="446" customWidth="1"/>
    <col min="4634" max="4634" width="6.42578125" style="446" bestFit="1" customWidth="1"/>
    <col min="4635" max="4635" width="11.7109375" style="446" customWidth="1"/>
    <col min="4636" max="4636" width="0" style="446" hidden="1" customWidth="1"/>
    <col min="4637" max="4637" width="3.7109375" style="446" customWidth="1"/>
    <col min="4638" max="4638" width="11.140625" style="446" bestFit="1" customWidth="1"/>
    <col min="4639" max="4641" width="10.5703125" style="446"/>
    <col min="4642" max="4642" width="10.140625" style="446" customWidth="1"/>
    <col min="4643" max="4871" width="10.5703125" style="446"/>
    <col min="4872" max="4879" width="0" style="446" hidden="1" customWidth="1"/>
    <col min="4880" max="4882" width="3.7109375" style="446" customWidth="1"/>
    <col min="4883" max="4883" width="12.7109375" style="446" customWidth="1"/>
    <col min="4884" max="4884" width="47.42578125" style="446" customWidth="1"/>
    <col min="4885" max="4888" width="0" style="446" hidden="1" customWidth="1"/>
    <col min="4889" max="4889" width="11.7109375" style="446" customWidth="1"/>
    <col min="4890" max="4890" width="6.42578125" style="446" bestFit="1" customWidth="1"/>
    <col min="4891" max="4891" width="11.7109375" style="446" customWidth="1"/>
    <col min="4892" max="4892" width="0" style="446" hidden="1" customWidth="1"/>
    <col min="4893" max="4893" width="3.7109375" style="446" customWidth="1"/>
    <col min="4894" max="4894" width="11.140625" style="446" bestFit="1" customWidth="1"/>
    <col min="4895" max="4897" width="10.5703125" style="446"/>
    <col min="4898" max="4898" width="10.140625" style="446" customWidth="1"/>
    <col min="4899" max="5127" width="10.5703125" style="446"/>
    <col min="5128" max="5135" width="0" style="446" hidden="1" customWidth="1"/>
    <col min="5136" max="5138" width="3.7109375" style="446" customWidth="1"/>
    <col min="5139" max="5139" width="12.7109375" style="446" customWidth="1"/>
    <col min="5140" max="5140" width="47.42578125" style="446" customWidth="1"/>
    <col min="5141" max="5144" width="0" style="446" hidden="1" customWidth="1"/>
    <col min="5145" max="5145" width="11.7109375" style="446" customWidth="1"/>
    <col min="5146" max="5146" width="6.42578125" style="446" bestFit="1" customWidth="1"/>
    <col min="5147" max="5147" width="11.7109375" style="446" customWidth="1"/>
    <col min="5148" max="5148" width="0" style="446" hidden="1" customWidth="1"/>
    <col min="5149" max="5149" width="3.7109375" style="446" customWidth="1"/>
    <col min="5150" max="5150" width="11.140625" style="446" bestFit="1" customWidth="1"/>
    <col min="5151" max="5153" width="10.5703125" style="446"/>
    <col min="5154" max="5154" width="10.140625" style="446" customWidth="1"/>
    <col min="5155" max="5383" width="10.5703125" style="446"/>
    <col min="5384" max="5391" width="0" style="446" hidden="1" customWidth="1"/>
    <col min="5392" max="5394" width="3.7109375" style="446" customWidth="1"/>
    <col min="5395" max="5395" width="12.7109375" style="446" customWidth="1"/>
    <col min="5396" max="5396" width="47.42578125" style="446" customWidth="1"/>
    <col min="5397" max="5400" width="0" style="446" hidden="1" customWidth="1"/>
    <col min="5401" max="5401" width="11.7109375" style="446" customWidth="1"/>
    <col min="5402" max="5402" width="6.42578125" style="446" bestFit="1" customWidth="1"/>
    <col min="5403" max="5403" width="11.7109375" style="446" customWidth="1"/>
    <col min="5404" max="5404" width="0" style="446" hidden="1" customWidth="1"/>
    <col min="5405" max="5405" width="3.7109375" style="446" customWidth="1"/>
    <col min="5406" max="5406" width="11.140625" style="446" bestFit="1" customWidth="1"/>
    <col min="5407" max="5409" width="10.5703125" style="446"/>
    <col min="5410" max="5410" width="10.140625" style="446" customWidth="1"/>
    <col min="5411" max="5639" width="10.5703125" style="446"/>
    <col min="5640" max="5647" width="0" style="446" hidden="1" customWidth="1"/>
    <col min="5648" max="5650" width="3.7109375" style="446" customWidth="1"/>
    <col min="5651" max="5651" width="12.7109375" style="446" customWidth="1"/>
    <col min="5652" max="5652" width="47.42578125" style="446" customWidth="1"/>
    <col min="5653" max="5656" width="0" style="446" hidden="1" customWidth="1"/>
    <col min="5657" max="5657" width="11.7109375" style="446" customWidth="1"/>
    <col min="5658" max="5658" width="6.42578125" style="446" bestFit="1" customWidth="1"/>
    <col min="5659" max="5659" width="11.7109375" style="446" customWidth="1"/>
    <col min="5660" max="5660" width="0" style="446" hidden="1" customWidth="1"/>
    <col min="5661" max="5661" width="3.7109375" style="446" customWidth="1"/>
    <col min="5662" max="5662" width="11.140625" style="446" bestFit="1" customWidth="1"/>
    <col min="5663" max="5665" width="10.5703125" style="446"/>
    <col min="5666" max="5666" width="10.140625" style="446" customWidth="1"/>
    <col min="5667" max="5895" width="10.5703125" style="446"/>
    <col min="5896" max="5903" width="0" style="446" hidden="1" customWidth="1"/>
    <col min="5904" max="5906" width="3.7109375" style="446" customWidth="1"/>
    <col min="5907" max="5907" width="12.7109375" style="446" customWidth="1"/>
    <col min="5908" max="5908" width="47.42578125" style="446" customWidth="1"/>
    <col min="5909" max="5912" width="0" style="446" hidden="1" customWidth="1"/>
    <col min="5913" max="5913" width="11.7109375" style="446" customWidth="1"/>
    <col min="5914" max="5914" width="6.42578125" style="446" bestFit="1" customWidth="1"/>
    <col min="5915" max="5915" width="11.7109375" style="446" customWidth="1"/>
    <col min="5916" max="5916" width="0" style="446" hidden="1" customWidth="1"/>
    <col min="5917" max="5917" width="3.7109375" style="446" customWidth="1"/>
    <col min="5918" max="5918" width="11.140625" style="446" bestFit="1" customWidth="1"/>
    <col min="5919" max="5921" width="10.5703125" style="446"/>
    <col min="5922" max="5922" width="10.140625" style="446" customWidth="1"/>
    <col min="5923" max="6151" width="10.5703125" style="446"/>
    <col min="6152" max="6159" width="0" style="446" hidden="1" customWidth="1"/>
    <col min="6160" max="6162" width="3.7109375" style="446" customWidth="1"/>
    <col min="6163" max="6163" width="12.7109375" style="446" customWidth="1"/>
    <col min="6164" max="6164" width="47.42578125" style="446" customWidth="1"/>
    <col min="6165" max="6168" width="0" style="446" hidden="1" customWidth="1"/>
    <col min="6169" max="6169" width="11.7109375" style="446" customWidth="1"/>
    <col min="6170" max="6170" width="6.42578125" style="446" bestFit="1" customWidth="1"/>
    <col min="6171" max="6171" width="11.7109375" style="446" customWidth="1"/>
    <col min="6172" max="6172" width="0" style="446" hidden="1" customWidth="1"/>
    <col min="6173" max="6173" width="3.7109375" style="446" customWidth="1"/>
    <col min="6174" max="6174" width="11.140625" style="446" bestFit="1" customWidth="1"/>
    <col min="6175" max="6177" width="10.5703125" style="446"/>
    <col min="6178" max="6178" width="10.140625" style="446" customWidth="1"/>
    <col min="6179" max="6407" width="10.5703125" style="446"/>
    <col min="6408" max="6415" width="0" style="446" hidden="1" customWidth="1"/>
    <col min="6416" max="6418" width="3.7109375" style="446" customWidth="1"/>
    <col min="6419" max="6419" width="12.7109375" style="446" customWidth="1"/>
    <col min="6420" max="6420" width="47.42578125" style="446" customWidth="1"/>
    <col min="6421" max="6424" width="0" style="446" hidden="1" customWidth="1"/>
    <col min="6425" max="6425" width="11.7109375" style="446" customWidth="1"/>
    <col min="6426" max="6426" width="6.42578125" style="446" bestFit="1" customWidth="1"/>
    <col min="6427" max="6427" width="11.7109375" style="446" customWidth="1"/>
    <col min="6428" max="6428" width="0" style="446" hidden="1" customWidth="1"/>
    <col min="6429" max="6429" width="3.7109375" style="446" customWidth="1"/>
    <col min="6430" max="6430" width="11.140625" style="446" bestFit="1" customWidth="1"/>
    <col min="6431" max="6433" width="10.5703125" style="446"/>
    <col min="6434" max="6434" width="10.140625" style="446" customWidth="1"/>
    <col min="6435" max="6663" width="10.5703125" style="446"/>
    <col min="6664" max="6671" width="0" style="446" hidden="1" customWidth="1"/>
    <col min="6672" max="6674" width="3.7109375" style="446" customWidth="1"/>
    <col min="6675" max="6675" width="12.7109375" style="446" customWidth="1"/>
    <col min="6676" max="6676" width="47.42578125" style="446" customWidth="1"/>
    <col min="6677" max="6680" width="0" style="446" hidden="1" customWidth="1"/>
    <col min="6681" max="6681" width="11.7109375" style="446" customWidth="1"/>
    <col min="6682" max="6682" width="6.42578125" style="446" bestFit="1" customWidth="1"/>
    <col min="6683" max="6683" width="11.7109375" style="446" customWidth="1"/>
    <col min="6684" max="6684" width="0" style="446" hidden="1" customWidth="1"/>
    <col min="6685" max="6685" width="3.7109375" style="446" customWidth="1"/>
    <col min="6686" max="6686" width="11.140625" style="446" bestFit="1" customWidth="1"/>
    <col min="6687" max="6689" width="10.5703125" style="446"/>
    <col min="6690" max="6690" width="10.140625" style="446" customWidth="1"/>
    <col min="6691" max="6919" width="10.5703125" style="446"/>
    <col min="6920" max="6927" width="0" style="446" hidden="1" customWidth="1"/>
    <col min="6928" max="6930" width="3.7109375" style="446" customWidth="1"/>
    <col min="6931" max="6931" width="12.7109375" style="446" customWidth="1"/>
    <col min="6932" max="6932" width="47.42578125" style="446" customWidth="1"/>
    <col min="6933" max="6936" width="0" style="446" hidden="1" customWidth="1"/>
    <col min="6937" max="6937" width="11.7109375" style="446" customWidth="1"/>
    <col min="6938" max="6938" width="6.42578125" style="446" bestFit="1" customWidth="1"/>
    <col min="6939" max="6939" width="11.7109375" style="446" customWidth="1"/>
    <col min="6940" max="6940" width="0" style="446" hidden="1" customWidth="1"/>
    <col min="6941" max="6941" width="3.7109375" style="446" customWidth="1"/>
    <col min="6942" max="6942" width="11.140625" style="446" bestFit="1" customWidth="1"/>
    <col min="6943" max="6945" width="10.5703125" style="446"/>
    <col min="6946" max="6946" width="10.140625" style="446" customWidth="1"/>
    <col min="6947" max="7175" width="10.5703125" style="446"/>
    <col min="7176" max="7183" width="0" style="446" hidden="1" customWidth="1"/>
    <col min="7184" max="7186" width="3.7109375" style="446" customWidth="1"/>
    <col min="7187" max="7187" width="12.7109375" style="446" customWidth="1"/>
    <col min="7188" max="7188" width="47.42578125" style="446" customWidth="1"/>
    <col min="7189" max="7192" width="0" style="446" hidden="1" customWidth="1"/>
    <col min="7193" max="7193" width="11.7109375" style="446" customWidth="1"/>
    <col min="7194" max="7194" width="6.42578125" style="446" bestFit="1" customWidth="1"/>
    <col min="7195" max="7195" width="11.7109375" style="446" customWidth="1"/>
    <col min="7196" max="7196" width="0" style="446" hidden="1" customWidth="1"/>
    <col min="7197" max="7197" width="3.7109375" style="446" customWidth="1"/>
    <col min="7198" max="7198" width="11.140625" style="446" bestFit="1" customWidth="1"/>
    <col min="7199" max="7201" width="10.5703125" style="446"/>
    <col min="7202" max="7202" width="10.140625" style="446" customWidth="1"/>
    <col min="7203" max="7431" width="10.5703125" style="446"/>
    <col min="7432" max="7439" width="0" style="446" hidden="1" customWidth="1"/>
    <col min="7440" max="7442" width="3.7109375" style="446" customWidth="1"/>
    <col min="7443" max="7443" width="12.7109375" style="446" customWidth="1"/>
    <col min="7444" max="7444" width="47.42578125" style="446" customWidth="1"/>
    <col min="7445" max="7448" width="0" style="446" hidden="1" customWidth="1"/>
    <col min="7449" max="7449" width="11.7109375" style="446" customWidth="1"/>
    <col min="7450" max="7450" width="6.42578125" style="446" bestFit="1" customWidth="1"/>
    <col min="7451" max="7451" width="11.7109375" style="446" customWidth="1"/>
    <col min="7452" max="7452" width="0" style="446" hidden="1" customWidth="1"/>
    <col min="7453" max="7453" width="3.7109375" style="446" customWidth="1"/>
    <col min="7454" max="7454" width="11.140625" style="446" bestFit="1" customWidth="1"/>
    <col min="7455" max="7457" width="10.5703125" style="446"/>
    <col min="7458" max="7458" width="10.140625" style="446" customWidth="1"/>
    <col min="7459" max="7687" width="10.5703125" style="446"/>
    <col min="7688" max="7695" width="0" style="446" hidden="1" customWidth="1"/>
    <col min="7696" max="7698" width="3.7109375" style="446" customWidth="1"/>
    <col min="7699" max="7699" width="12.7109375" style="446" customWidth="1"/>
    <col min="7700" max="7700" width="47.42578125" style="446" customWidth="1"/>
    <col min="7701" max="7704" width="0" style="446" hidden="1" customWidth="1"/>
    <col min="7705" max="7705" width="11.7109375" style="446" customWidth="1"/>
    <col min="7706" max="7706" width="6.42578125" style="446" bestFit="1" customWidth="1"/>
    <col min="7707" max="7707" width="11.7109375" style="446" customWidth="1"/>
    <col min="7708" max="7708" width="0" style="446" hidden="1" customWidth="1"/>
    <col min="7709" max="7709" width="3.7109375" style="446" customWidth="1"/>
    <col min="7710" max="7710" width="11.140625" style="446" bestFit="1" customWidth="1"/>
    <col min="7711" max="7713" width="10.5703125" style="446"/>
    <col min="7714" max="7714" width="10.140625" style="446" customWidth="1"/>
    <col min="7715" max="7943" width="10.5703125" style="446"/>
    <col min="7944" max="7951" width="0" style="446" hidden="1" customWidth="1"/>
    <col min="7952" max="7954" width="3.7109375" style="446" customWidth="1"/>
    <col min="7955" max="7955" width="12.7109375" style="446" customWidth="1"/>
    <col min="7956" max="7956" width="47.42578125" style="446" customWidth="1"/>
    <col min="7957" max="7960" width="0" style="446" hidden="1" customWidth="1"/>
    <col min="7961" max="7961" width="11.7109375" style="446" customWidth="1"/>
    <col min="7962" max="7962" width="6.42578125" style="446" bestFit="1" customWidth="1"/>
    <col min="7963" max="7963" width="11.7109375" style="446" customWidth="1"/>
    <col min="7964" max="7964" width="0" style="446" hidden="1" customWidth="1"/>
    <col min="7965" max="7965" width="3.7109375" style="446" customWidth="1"/>
    <col min="7966" max="7966" width="11.140625" style="446" bestFit="1" customWidth="1"/>
    <col min="7967" max="7969" width="10.5703125" style="446"/>
    <col min="7970" max="7970" width="10.140625" style="446" customWidth="1"/>
    <col min="7971" max="8199" width="10.5703125" style="446"/>
    <col min="8200" max="8207" width="0" style="446" hidden="1" customWidth="1"/>
    <col min="8208" max="8210" width="3.7109375" style="446" customWidth="1"/>
    <col min="8211" max="8211" width="12.7109375" style="446" customWidth="1"/>
    <col min="8212" max="8212" width="47.42578125" style="446" customWidth="1"/>
    <col min="8213" max="8216" width="0" style="446" hidden="1" customWidth="1"/>
    <col min="8217" max="8217" width="11.7109375" style="446" customWidth="1"/>
    <col min="8218" max="8218" width="6.42578125" style="446" bestFit="1" customWidth="1"/>
    <col min="8219" max="8219" width="11.7109375" style="446" customWidth="1"/>
    <col min="8220" max="8220" width="0" style="446" hidden="1" customWidth="1"/>
    <col min="8221" max="8221" width="3.7109375" style="446" customWidth="1"/>
    <col min="8222" max="8222" width="11.140625" style="446" bestFit="1" customWidth="1"/>
    <col min="8223" max="8225" width="10.5703125" style="446"/>
    <col min="8226" max="8226" width="10.140625" style="446" customWidth="1"/>
    <col min="8227" max="8455" width="10.5703125" style="446"/>
    <col min="8456" max="8463" width="0" style="446" hidden="1" customWidth="1"/>
    <col min="8464" max="8466" width="3.7109375" style="446" customWidth="1"/>
    <col min="8467" max="8467" width="12.7109375" style="446" customWidth="1"/>
    <col min="8468" max="8468" width="47.42578125" style="446" customWidth="1"/>
    <col min="8469" max="8472" width="0" style="446" hidden="1" customWidth="1"/>
    <col min="8473" max="8473" width="11.7109375" style="446" customWidth="1"/>
    <col min="8474" max="8474" width="6.42578125" style="446" bestFit="1" customWidth="1"/>
    <col min="8475" max="8475" width="11.7109375" style="446" customWidth="1"/>
    <col min="8476" max="8476" width="0" style="446" hidden="1" customWidth="1"/>
    <col min="8477" max="8477" width="3.7109375" style="446" customWidth="1"/>
    <col min="8478" max="8478" width="11.140625" style="446" bestFit="1" customWidth="1"/>
    <col min="8479" max="8481" width="10.5703125" style="446"/>
    <col min="8482" max="8482" width="10.140625" style="446" customWidth="1"/>
    <col min="8483" max="8711" width="10.5703125" style="446"/>
    <col min="8712" max="8719" width="0" style="446" hidden="1" customWidth="1"/>
    <col min="8720" max="8722" width="3.7109375" style="446" customWidth="1"/>
    <col min="8723" max="8723" width="12.7109375" style="446" customWidth="1"/>
    <col min="8724" max="8724" width="47.42578125" style="446" customWidth="1"/>
    <col min="8725" max="8728" width="0" style="446" hidden="1" customWidth="1"/>
    <col min="8729" max="8729" width="11.7109375" style="446" customWidth="1"/>
    <col min="8730" max="8730" width="6.42578125" style="446" bestFit="1" customWidth="1"/>
    <col min="8731" max="8731" width="11.7109375" style="446" customWidth="1"/>
    <col min="8732" max="8732" width="0" style="446" hidden="1" customWidth="1"/>
    <col min="8733" max="8733" width="3.7109375" style="446" customWidth="1"/>
    <col min="8734" max="8734" width="11.140625" style="446" bestFit="1" customWidth="1"/>
    <col min="8735" max="8737" width="10.5703125" style="446"/>
    <col min="8738" max="8738" width="10.140625" style="446" customWidth="1"/>
    <col min="8739" max="8967" width="10.5703125" style="446"/>
    <col min="8968" max="8975" width="0" style="446" hidden="1" customWidth="1"/>
    <col min="8976" max="8978" width="3.7109375" style="446" customWidth="1"/>
    <col min="8979" max="8979" width="12.7109375" style="446" customWidth="1"/>
    <col min="8980" max="8980" width="47.42578125" style="446" customWidth="1"/>
    <col min="8981" max="8984" width="0" style="446" hidden="1" customWidth="1"/>
    <col min="8985" max="8985" width="11.7109375" style="446" customWidth="1"/>
    <col min="8986" max="8986" width="6.42578125" style="446" bestFit="1" customWidth="1"/>
    <col min="8987" max="8987" width="11.7109375" style="446" customWidth="1"/>
    <col min="8988" max="8988" width="0" style="446" hidden="1" customWidth="1"/>
    <col min="8989" max="8989" width="3.7109375" style="446" customWidth="1"/>
    <col min="8990" max="8990" width="11.140625" style="446" bestFit="1" customWidth="1"/>
    <col min="8991" max="8993" width="10.5703125" style="446"/>
    <col min="8994" max="8994" width="10.140625" style="446" customWidth="1"/>
    <col min="8995" max="9223" width="10.5703125" style="446"/>
    <col min="9224" max="9231" width="0" style="446" hidden="1" customWidth="1"/>
    <col min="9232" max="9234" width="3.7109375" style="446" customWidth="1"/>
    <col min="9235" max="9235" width="12.7109375" style="446" customWidth="1"/>
    <col min="9236" max="9236" width="47.42578125" style="446" customWidth="1"/>
    <col min="9237" max="9240" width="0" style="446" hidden="1" customWidth="1"/>
    <col min="9241" max="9241" width="11.7109375" style="446" customWidth="1"/>
    <col min="9242" max="9242" width="6.42578125" style="446" bestFit="1" customWidth="1"/>
    <col min="9243" max="9243" width="11.7109375" style="446" customWidth="1"/>
    <col min="9244" max="9244" width="0" style="446" hidden="1" customWidth="1"/>
    <col min="9245" max="9245" width="3.7109375" style="446" customWidth="1"/>
    <col min="9246" max="9246" width="11.140625" style="446" bestFit="1" customWidth="1"/>
    <col min="9247" max="9249" width="10.5703125" style="446"/>
    <col min="9250" max="9250" width="10.140625" style="446" customWidth="1"/>
    <col min="9251" max="9479" width="10.5703125" style="446"/>
    <col min="9480" max="9487" width="0" style="446" hidden="1" customWidth="1"/>
    <col min="9488" max="9490" width="3.7109375" style="446" customWidth="1"/>
    <col min="9491" max="9491" width="12.7109375" style="446" customWidth="1"/>
    <col min="9492" max="9492" width="47.42578125" style="446" customWidth="1"/>
    <col min="9493" max="9496" width="0" style="446" hidden="1" customWidth="1"/>
    <col min="9497" max="9497" width="11.7109375" style="446" customWidth="1"/>
    <col min="9498" max="9498" width="6.42578125" style="446" bestFit="1" customWidth="1"/>
    <col min="9499" max="9499" width="11.7109375" style="446" customWidth="1"/>
    <col min="9500" max="9500" width="0" style="446" hidden="1" customWidth="1"/>
    <col min="9501" max="9501" width="3.7109375" style="446" customWidth="1"/>
    <col min="9502" max="9502" width="11.140625" style="446" bestFit="1" customWidth="1"/>
    <col min="9503" max="9505" width="10.5703125" style="446"/>
    <col min="9506" max="9506" width="10.140625" style="446" customWidth="1"/>
    <col min="9507" max="9735" width="10.5703125" style="446"/>
    <col min="9736" max="9743" width="0" style="446" hidden="1" customWidth="1"/>
    <col min="9744" max="9746" width="3.7109375" style="446" customWidth="1"/>
    <col min="9747" max="9747" width="12.7109375" style="446" customWidth="1"/>
    <col min="9748" max="9748" width="47.42578125" style="446" customWidth="1"/>
    <col min="9749" max="9752" width="0" style="446" hidden="1" customWidth="1"/>
    <col min="9753" max="9753" width="11.7109375" style="446" customWidth="1"/>
    <col min="9754" max="9754" width="6.42578125" style="446" bestFit="1" customWidth="1"/>
    <col min="9755" max="9755" width="11.7109375" style="446" customWidth="1"/>
    <col min="9756" max="9756" width="0" style="446" hidden="1" customWidth="1"/>
    <col min="9757" max="9757" width="3.7109375" style="446" customWidth="1"/>
    <col min="9758" max="9758" width="11.140625" style="446" bestFit="1" customWidth="1"/>
    <col min="9759" max="9761" width="10.5703125" style="446"/>
    <col min="9762" max="9762" width="10.140625" style="446" customWidth="1"/>
    <col min="9763" max="9991" width="10.5703125" style="446"/>
    <col min="9992" max="9999" width="0" style="446" hidden="1" customWidth="1"/>
    <col min="10000" max="10002" width="3.7109375" style="446" customWidth="1"/>
    <col min="10003" max="10003" width="12.7109375" style="446" customWidth="1"/>
    <col min="10004" max="10004" width="47.42578125" style="446" customWidth="1"/>
    <col min="10005" max="10008" width="0" style="446" hidden="1" customWidth="1"/>
    <col min="10009" max="10009" width="11.7109375" style="446" customWidth="1"/>
    <col min="10010" max="10010" width="6.42578125" style="446" bestFit="1" customWidth="1"/>
    <col min="10011" max="10011" width="11.7109375" style="446" customWidth="1"/>
    <col min="10012" max="10012" width="0" style="446" hidden="1" customWidth="1"/>
    <col min="10013" max="10013" width="3.7109375" style="446" customWidth="1"/>
    <col min="10014" max="10014" width="11.140625" style="446" bestFit="1" customWidth="1"/>
    <col min="10015" max="10017" width="10.5703125" style="446"/>
    <col min="10018" max="10018" width="10.140625" style="446" customWidth="1"/>
    <col min="10019" max="10247" width="10.5703125" style="446"/>
    <col min="10248" max="10255" width="0" style="446" hidden="1" customWidth="1"/>
    <col min="10256" max="10258" width="3.7109375" style="446" customWidth="1"/>
    <col min="10259" max="10259" width="12.7109375" style="446" customWidth="1"/>
    <col min="10260" max="10260" width="47.42578125" style="446" customWidth="1"/>
    <col min="10261" max="10264" width="0" style="446" hidden="1" customWidth="1"/>
    <col min="10265" max="10265" width="11.7109375" style="446" customWidth="1"/>
    <col min="10266" max="10266" width="6.42578125" style="446" bestFit="1" customWidth="1"/>
    <col min="10267" max="10267" width="11.7109375" style="446" customWidth="1"/>
    <col min="10268" max="10268" width="0" style="446" hidden="1" customWidth="1"/>
    <col min="10269" max="10269" width="3.7109375" style="446" customWidth="1"/>
    <col min="10270" max="10270" width="11.140625" style="446" bestFit="1" customWidth="1"/>
    <col min="10271" max="10273" width="10.5703125" style="446"/>
    <col min="10274" max="10274" width="10.140625" style="446" customWidth="1"/>
    <col min="10275" max="10503" width="10.5703125" style="446"/>
    <col min="10504" max="10511" width="0" style="446" hidden="1" customWidth="1"/>
    <col min="10512" max="10514" width="3.7109375" style="446" customWidth="1"/>
    <col min="10515" max="10515" width="12.7109375" style="446" customWidth="1"/>
    <col min="10516" max="10516" width="47.42578125" style="446" customWidth="1"/>
    <col min="10517" max="10520" width="0" style="446" hidden="1" customWidth="1"/>
    <col min="10521" max="10521" width="11.7109375" style="446" customWidth="1"/>
    <col min="10522" max="10522" width="6.42578125" style="446" bestFit="1" customWidth="1"/>
    <col min="10523" max="10523" width="11.7109375" style="446" customWidth="1"/>
    <col min="10524" max="10524" width="0" style="446" hidden="1" customWidth="1"/>
    <col min="10525" max="10525" width="3.7109375" style="446" customWidth="1"/>
    <col min="10526" max="10526" width="11.140625" style="446" bestFit="1" customWidth="1"/>
    <col min="10527" max="10529" width="10.5703125" style="446"/>
    <col min="10530" max="10530" width="10.140625" style="446" customWidth="1"/>
    <col min="10531" max="10759" width="10.5703125" style="446"/>
    <col min="10760" max="10767" width="0" style="446" hidden="1" customWidth="1"/>
    <col min="10768" max="10770" width="3.7109375" style="446" customWidth="1"/>
    <col min="10771" max="10771" width="12.7109375" style="446" customWidth="1"/>
    <col min="10772" max="10772" width="47.42578125" style="446" customWidth="1"/>
    <col min="10773" max="10776" width="0" style="446" hidden="1" customWidth="1"/>
    <col min="10777" max="10777" width="11.7109375" style="446" customWidth="1"/>
    <col min="10778" max="10778" width="6.42578125" style="446" bestFit="1" customWidth="1"/>
    <col min="10779" max="10779" width="11.7109375" style="446" customWidth="1"/>
    <col min="10780" max="10780" width="0" style="446" hidden="1" customWidth="1"/>
    <col min="10781" max="10781" width="3.7109375" style="446" customWidth="1"/>
    <col min="10782" max="10782" width="11.140625" style="446" bestFit="1" customWidth="1"/>
    <col min="10783" max="10785" width="10.5703125" style="446"/>
    <col min="10786" max="10786" width="10.140625" style="446" customWidth="1"/>
    <col min="10787" max="11015" width="10.5703125" style="446"/>
    <col min="11016" max="11023" width="0" style="446" hidden="1" customWidth="1"/>
    <col min="11024" max="11026" width="3.7109375" style="446" customWidth="1"/>
    <col min="11027" max="11027" width="12.7109375" style="446" customWidth="1"/>
    <col min="11028" max="11028" width="47.42578125" style="446" customWidth="1"/>
    <col min="11029" max="11032" width="0" style="446" hidden="1" customWidth="1"/>
    <col min="11033" max="11033" width="11.7109375" style="446" customWidth="1"/>
    <col min="11034" max="11034" width="6.42578125" style="446" bestFit="1" customWidth="1"/>
    <col min="11035" max="11035" width="11.7109375" style="446" customWidth="1"/>
    <col min="11036" max="11036" width="0" style="446" hidden="1" customWidth="1"/>
    <col min="11037" max="11037" width="3.7109375" style="446" customWidth="1"/>
    <col min="11038" max="11038" width="11.140625" style="446" bestFit="1" customWidth="1"/>
    <col min="11039" max="11041" width="10.5703125" style="446"/>
    <col min="11042" max="11042" width="10.140625" style="446" customWidth="1"/>
    <col min="11043" max="11271" width="10.5703125" style="446"/>
    <col min="11272" max="11279" width="0" style="446" hidden="1" customWidth="1"/>
    <col min="11280" max="11282" width="3.7109375" style="446" customWidth="1"/>
    <col min="11283" max="11283" width="12.7109375" style="446" customWidth="1"/>
    <col min="11284" max="11284" width="47.42578125" style="446" customWidth="1"/>
    <col min="11285" max="11288" width="0" style="446" hidden="1" customWidth="1"/>
    <col min="11289" max="11289" width="11.7109375" style="446" customWidth="1"/>
    <col min="11290" max="11290" width="6.42578125" style="446" bestFit="1" customWidth="1"/>
    <col min="11291" max="11291" width="11.7109375" style="446" customWidth="1"/>
    <col min="11292" max="11292" width="0" style="446" hidden="1" customWidth="1"/>
    <col min="11293" max="11293" width="3.7109375" style="446" customWidth="1"/>
    <col min="11294" max="11294" width="11.140625" style="446" bestFit="1" customWidth="1"/>
    <col min="11295" max="11297" width="10.5703125" style="446"/>
    <col min="11298" max="11298" width="10.140625" style="446" customWidth="1"/>
    <col min="11299" max="11527" width="10.5703125" style="446"/>
    <col min="11528" max="11535" width="0" style="446" hidden="1" customWidth="1"/>
    <col min="11536" max="11538" width="3.7109375" style="446" customWidth="1"/>
    <col min="11539" max="11539" width="12.7109375" style="446" customWidth="1"/>
    <col min="11540" max="11540" width="47.42578125" style="446" customWidth="1"/>
    <col min="11541" max="11544" width="0" style="446" hidden="1" customWidth="1"/>
    <col min="11545" max="11545" width="11.7109375" style="446" customWidth="1"/>
    <col min="11546" max="11546" width="6.42578125" style="446" bestFit="1" customWidth="1"/>
    <col min="11547" max="11547" width="11.7109375" style="446" customWidth="1"/>
    <col min="11548" max="11548" width="0" style="446" hidden="1" customWidth="1"/>
    <col min="11549" max="11549" width="3.7109375" style="446" customWidth="1"/>
    <col min="11550" max="11550" width="11.140625" style="446" bestFit="1" customWidth="1"/>
    <col min="11551" max="11553" width="10.5703125" style="446"/>
    <col min="11554" max="11554" width="10.140625" style="446" customWidth="1"/>
    <col min="11555" max="11783" width="10.5703125" style="446"/>
    <col min="11784" max="11791" width="0" style="446" hidden="1" customWidth="1"/>
    <col min="11792" max="11794" width="3.7109375" style="446" customWidth="1"/>
    <col min="11795" max="11795" width="12.7109375" style="446" customWidth="1"/>
    <col min="11796" max="11796" width="47.42578125" style="446" customWidth="1"/>
    <col min="11797" max="11800" width="0" style="446" hidden="1" customWidth="1"/>
    <col min="11801" max="11801" width="11.7109375" style="446" customWidth="1"/>
    <col min="11802" max="11802" width="6.42578125" style="446" bestFit="1" customWidth="1"/>
    <col min="11803" max="11803" width="11.7109375" style="446" customWidth="1"/>
    <col min="11804" max="11804" width="0" style="446" hidden="1" customWidth="1"/>
    <col min="11805" max="11805" width="3.7109375" style="446" customWidth="1"/>
    <col min="11806" max="11806" width="11.140625" style="446" bestFit="1" customWidth="1"/>
    <col min="11807" max="11809" width="10.5703125" style="446"/>
    <col min="11810" max="11810" width="10.140625" style="446" customWidth="1"/>
    <col min="11811" max="12039" width="10.5703125" style="446"/>
    <col min="12040" max="12047" width="0" style="446" hidden="1" customWidth="1"/>
    <col min="12048" max="12050" width="3.7109375" style="446" customWidth="1"/>
    <col min="12051" max="12051" width="12.7109375" style="446" customWidth="1"/>
    <col min="12052" max="12052" width="47.42578125" style="446" customWidth="1"/>
    <col min="12053" max="12056" width="0" style="446" hidden="1" customWidth="1"/>
    <col min="12057" max="12057" width="11.7109375" style="446" customWidth="1"/>
    <col min="12058" max="12058" width="6.42578125" style="446" bestFit="1" customWidth="1"/>
    <col min="12059" max="12059" width="11.7109375" style="446" customWidth="1"/>
    <col min="12060" max="12060" width="0" style="446" hidden="1" customWidth="1"/>
    <col min="12061" max="12061" width="3.7109375" style="446" customWidth="1"/>
    <col min="12062" max="12062" width="11.140625" style="446" bestFit="1" customWidth="1"/>
    <col min="12063" max="12065" width="10.5703125" style="446"/>
    <col min="12066" max="12066" width="10.140625" style="446" customWidth="1"/>
    <col min="12067" max="12295" width="10.5703125" style="446"/>
    <col min="12296" max="12303" width="0" style="446" hidden="1" customWidth="1"/>
    <col min="12304" max="12306" width="3.7109375" style="446" customWidth="1"/>
    <col min="12307" max="12307" width="12.7109375" style="446" customWidth="1"/>
    <col min="12308" max="12308" width="47.42578125" style="446" customWidth="1"/>
    <col min="12309" max="12312" width="0" style="446" hidden="1" customWidth="1"/>
    <col min="12313" max="12313" width="11.7109375" style="446" customWidth="1"/>
    <col min="12314" max="12314" width="6.42578125" style="446" bestFit="1" customWidth="1"/>
    <col min="12315" max="12315" width="11.7109375" style="446" customWidth="1"/>
    <col min="12316" max="12316" width="0" style="446" hidden="1" customWidth="1"/>
    <col min="12317" max="12317" width="3.7109375" style="446" customWidth="1"/>
    <col min="12318" max="12318" width="11.140625" style="446" bestFit="1" customWidth="1"/>
    <col min="12319" max="12321" width="10.5703125" style="446"/>
    <col min="12322" max="12322" width="10.140625" style="446" customWidth="1"/>
    <col min="12323" max="12551" width="10.5703125" style="446"/>
    <col min="12552" max="12559" width="0" style="446" hidden="1" customWidth="1"/>
    <col min="12560" max="12562" width="3.7109375" style="446" customWidth="1"/>
    <col min="12563" max="12563" width="12.7109375" style="446" customWidth="1"/>
    <col min="12564" max="12564" width="47.42578125" style="446" customWidth="1"/>
    <col min="12565" max="12568" width="0" style="446" hidden="1" customWidth="1"/>
    <col min="12569" max="12569" width="11.7109375" style="446" customWidth="1"/>
    <col min="12570" max="12570" width="6.42578125" style="446" bestFit="1" customWidth="1"/>
    <col min="12571" max="12571" width="11.7109375" style="446" customWidth="1"/>
    <col min="12572" max="12572" width="0" style="446" hidden="1" customWidth="1"/>
    <col min="12573" max="12573" width="3.7109375" style="446" customWidth="1"/>
    <col min="12574" max="12574" width="11.140625" style="446" bestFit="1" customWidth="1"/>
    <col min="12575" max="12577" width="10.5703125" style="446"/>
    <col min="12578" max="12578" width="10.140625" style="446" customWidth="1"/>
    <col min="12579" max="12807" width="10.5703125" style="446"/>
    <col min="12808" max="12815" width="0" style="446" hidden="1" customWidth="1"/>
    <col min="12816" max="12818" width="3.7109375" style="446" customWidth="1"/>
    <col min="12819" max="12819" width="12.7109375" style="446" customWidth="1"/>
    <col min="12820" max="12820" width="47.42578125" style="446" customWidth="1"/>
    <col min="12821" max="12824" width="0" style="446" hidden="1" customWidth="1"/>
    <col min="12825" max="12825" width="11.7109375" style="446" customWidth="1"/>
    <col min="12826" max="12826" width="6.42578125" style="446" bestFit="1" customWidth="1"/>
    <col min="12827" max="12827" width="11.7109375" style="446" customWidth="1"/>
    <col min="12828" max="12828" width="0" style="446" hidden="1" customWidth="1"/>
    <col min="12829" max="12829" width="3.7109375" style="446" customWidth="1"/>
    <col min="12830" max="12830" width="11.140625" style="446" bestFit="1" customWidth="1"/>
    <col min="12831" max="12833" width="10.5703125" style="446"/>
    <col min="12834" max="12834" width="10.140625" style="446" customWidth="1"/>
    <col min="12835" max="13063" width="10.5703125" style="446"/>
    <col min="13064" max="13071" width="0" style="446" hidden="1" customWidth="1"/>
    <col min="13072" max="13074" width="3.7109375" style="446" customWidth="1"/>
    <col min="13075" max="13075" width="12.7109375" style="446" customWidth="1"/>
    <col min="13076" max="13076" width="47.42578125" style="446" customWidth="1"/>
    <col min="13077" max="13080" width="0" style="446" hidden="1" customWidth="1"/>
    <col min="13081" max="13081" width="11.7109375" style="446" customWidth="1"/>
    <col min="13082" max="13082" width="6.42578125" style="446" bestFit="1" customWidth="1"/>
    <col min="13083" max="13083" width="11.7109375" style="446" customWidth="1"/>
    <col min="13084" max="13084" width="0" style="446" hidden="1" customWidth="1"/>
    <col min="13085" max="13085" width="3.7109375" style="446" customWidth="1"/>
    <col min="13086" max="13086" width="11.140625" style="446" bestFit="1" customWidth="1"/>
    <col min="13087" max="13089" width="10.5703125" style="446"/>
    <col min="13090" max="13090" width="10.140625" style="446" customWidth="1"/>
    <col min="13091" max="13319" width="10.5703125" style="446"/>
    <col min="13320" max="13327" width="0" style="446" hidden="1" customWidth="1"/>
    <col min="13328" max="13330" width="3.7109375" style="446" customWidth="1"/>
    <col min="13331" max="13331" width="12.7109375" style="446" customWidth="1"/>
    <col min="13332" max="13332" width="47.42578125" style="446" customWidth="1"/>
    <col min="13333" max="13336" width="0" style="446" hidden="1" customWidth="1"/>
    <col min="13337" max="13337" width="11.7109375" style="446" customWidth="1"/>
    <col min="13338" max="13338" width="6.42578125" style="446" bestFit="1" customWidth="1"/>
    <col min="13339" max="13339" width="11.7109375" style="446" customWidth="1"/>
    <col min="13340" max="13340" width="0" style="446" hidden="1" customWidth="1"/>
    <col min="13341" max="13341" width="3.7109375" style="446" customWidth="1"/>
    <col min="13342" max="13342" width="11.140625" style="446" bestFit="1" customWidth="1"/>
    <col min="13343" max="13345" width="10.5703125" style="446"/>
    <col min="13346" max="13346" width="10.140625" style="446" customWidth="1"/>
    <col min="13347" max="13575" width="10.5703125" style="446"/>
    <col min="13576" max="13583" width="0" style="446" hidden="1" customWidth="1"/>
    <col min="13584" max="13586" width="3.7109375" style="446" customWidth="1"/>
    <col min="13587" max="13587" width="12.7109375" style="446" customWidth="1"/>
    <col min="13588" max="13588" width="47.42578125" style="446" customWidth="1"/>
    <col min="13589" max="13592" width="0" style="446" hidden="1" customWidth="1"/>
    <col min="13593" max="13593" width="11.7109375" style="446" customWidth="1"/>
    <col min="13594" max="13594" width="6.42578125" style="446" bestFit="1" customWidth="1"/>
    <col min="13595" max="13595" width="11.7109375" style="446" customWidth="1"/>
    <col min="13596" max="13596" width="0" style="446" hidden="1" customWidth="1"/>
    <col min="13597" max="13597" width="3.7109375" style="446" customWidth="1"/>
    <col min="13598" max="13598" width="11.140625" style="446" bestFit="1" customWidth="1"/>
    <col min="13599" max="13601" width="10.5703125" style="446"/>
    <col min="13602" max="13602" width="10.140625" style="446" customWidth="1"/>
    <col min="13603" max="13831" width="10.5703125" style="446"/>
    <col min="13832" max="13839" width="0" style="446" hidden="1" customWidth="1"/>
    <col min="13840" max="13842" width="3.7109375" style="446" customWidth="1"/>
    <col min="13843" max="13843" width="12.7109375" style="446" customWidth="1"/>
    <col min="13844" max="13844" width="47.42578125" style="446" customWidth="1"/>
    <col min="13845" max="13848" width="0" style="446" hidden="1" customWidth="1"/>
    <col min="13849" max="13849" width="11.7109375" style="446" customWidth="1"/>
    <col min="13850" max="13850" width="6.42578125" style="446" bestFit="1" customWidth="1"/>
    <col min="13851" max="13851" width="11.7109375" style="446" customWidth="1"/>
    <col min="13852" max="13852" width="0" style="446" hidden="1" customWidth="1"/>
    <col min="13853" max="13853" width="3.7109375" style="446" customWidth="1"/>
    <col min="13854" max="13854" width="11.140625" style="446" bestFit="1" customWidth="1"/>
    <col min="13855" max="13857" width="10.5703125" style="446"/>
    <col min="13858" max="13858" width="10.140625" style="446" customWidth="1"/>
    <col min="13859" max="14087" width="10.5703125" style="446"/>
    <col min="14088" max="14095" width="0" style="446" hidden="1" customWidth="1"/>
    <col min="14096" max="14098" width="3.7109375" style="446" customWidth="1"/>
    <col min="14099" max="14099" width="12.7109375" style="446" customWidth="1"/>
    <col min="14100" max="14100" width="47.42578125" style="446" customWidth="1"/>
    <col min="14101" max="14104" width="0" style="446" hidden="1" customWidth="1"/>
    <col min="14105" max="14105" width="11.7109375" style="446" customWidth="1"/>
    <col min="14106" max="14106" width="6.42578125" style="446" bestFit="1" customWidth="1"/>
    <col min="14107" max="14107" width="11.7109375" style="446" customWidth="1"/>
    <col min="14108" max="14108" width="0" style="446" hidden="1" customWidth="1"/>
    <col min="14109" max="14109" width="3.7109375" style="446" customWidth="1"/>
    <col min="14110" max="14110" width="11.140625" style="446" bestFit="1" customWidth="1"/>
    <col min="14111" max="14113" width="10.5703125" style="446"/>
    <col min="14114" max="14114" width="10.140625" style="446" customWidth="1"/>
    <col min="14115" max="14343" width="10.5703125" style="446"/>
    <col min="14344" max="14351" width="0" style="446" hidden="1" customWidth="1"/>
    <col min="14352" max="14354" width="3.7109375" style="446" customWidth="1"/>
    <col min="14355" max="14355" width="12.7109375" style="446" customWidth="1"/>
    <col min="14356" max="14356" width="47.42578125" style="446" customWidth="1"/>
    <col min="14357" max="14360" width="0" style="446" hidden="1" customWidth="1"/>
    <col min="14361" max="14361" width="11.7109375" style="446" customWidth="1"/>
    <col min="14362" max="14362" width="6.42578125" style="446" bestFit="1" customWidth="1"/>
    <col min="14363" max="14363" width="11.7109375" style="446" customWidth="1"/>
    <col min="14364" max="14364" width="0" style="446" hidden="1" customWidth="1"/>
    <col min="14365" max="14365" width="3.7109375" style="446" customWidth="1"/>
    <col min="14366" max="14366" width="11.140625" style="446" bestFit="1" customWidth="1"/>
    <col min="14367" max="14369" width="10.5703125" style="446"/>
    <col min="14370" max="14370" width="10.140625" style="446" customWidth="1"/>
    <col min="14371" max="14599" width="10.5703125" style="446"/>
    <col min="14600" max="14607" width="0" style="446" hidden="1" customWidth="1"/>
    <col min="14608" max="14610" width="3.7109375" style="446" customWidth="1"/>
    <col min="14611" max="14611" width="12.7109375" style="446" customWidth="1"/>
    <col min="14612" max="14612" width="47.42578125" style="446" customWidth="1"/>
    <col min="14613" max="14616" width="0" style="446" hidden="1" customWidth="1"/>
    <col min="14617" max="14617" width="11.7109375" style="446" customWidth="1"/>
    <col min="14618" max="14618" width="6.42578125" style="446" bestFit="1" customWidth="1"/>
    <col min="14619" max="14619" width="11.7109375" style="446" customWidth="1"/>
    <col min="14620" max="14620" width="0" style="446" hidden="1" customWidth="1"/>
    <col min="14621" max="14621" width="3.7109375" style="446" customWidth="1"/>
    <col min="14622" max="14622" width="11.140625" style="446" bestFit="1" customWidth="1"/>
    <col min="14623" max="14625" width="10.5703125" style="446"/>
    <col min="14626" max="14626" width="10.140625" style="446" customWidth="1"/>
    <col min="14627" max="14855" width="10.5703125" style="446"/>
    <col min="14856" max="14863" width="0" style="446" hidden="1" customWidth="1"/>
    <col min="14864" max="14866" width="3.7109375" style="446" customWidth="1"/>
    <col min="14867" max="14867" width="12.7109375" style="446" customWidth="1"/>
    <col min="14868" max="14868" width="47.42578125" style="446" customWidth="1"/>
    <col min="14869" max="14872" width="0" style="446" hidden="1" customWidth="1"/>
    <col min="14873" max="14873" width="11.7109375" style="446" customWidth="1"/>
    <col min="14874" max="14874" width="6.42578125" style="446" bestFit="1" customWidth="1"/>
    <col min="14875" max="14875" width="11.7109375" style="446" customWidth="1"/>
    <col min="14876" max="14876" width="0" style="446" hidden="1" customWidth="1"/>
    <col min="14877" max="14877" width="3.7109375" style="446" customWidth="1"/>
    <col min="14878" max="14878" width="11.140625" style="446" bestFit="1" customWidth="1"/>
    <col min="14879" max="14881" width="10.5703125" style="446"/>
    <col min="14882" max="14882" width="10.140625" style="446" customWidth="1"/>
    <col min="14883" max="15111" width="10.5703125" style="446"/>
    <col min="15112" max="15119" width="0" style="446" hidden="1" customWidth="1"/>
    <col min="15120" max="15122" width="3.7109375" style="446" customWidth="1"/>
    <col min="15123" max="15123" width="12.7109375" style="446" customWidth="1"/>
    <col min="15124" max="15124" width="47.42578125" style="446" customWidth="1"/>
    <col min="15125" max="15128" width="0" style="446" hidden="1" customWidth="1"/>
    <col min="15129" max="15129" width="11.7109375" style="446" customWidth="1"/>
    <col min="15130" max="15130" width="6.42578125" style="446" bestFit="1" customWidth="1"/>
    <col min="15131" max="15131" width="11.7109375" style="446" customWidth="1"/>
    <col min="15132" max="15132" width="0" style="446" hidden="1" customWidth="1"/>
    <col min="15133" max="15133" width="3.7109375" style="446" customWidth="1"/>
    <col min="15134" max="15134" width="11.140625" style="446" bestFit="1" customWidth="1"/>
    <col min="15135" max="15137" width="10.5703125" style="446"/>
    <col min="15138" max="15138" width="10.140625" style="446" customWidth="1"/>
    <col min="15139" max="15367" width="10.5703125" style="446"/>
    <col min="15368" max="15375" width="0" style="446" hidden="1" customWidth="1"/>
    <col min="15376" max="15378" width="3.7109375" style="446" customWidth="1"/>
    <col min="15379" max="15379" width="12.7109375" style="446" customWidth="1"/>
    <col min="15380" max="15380" width="47.42578125" style="446" customWidth="1"/>
    <col min="15381" max="15384" width="0" style="446" hidden="1" customWidth="1"/>
    <col min="15385" max="15385" width="11.7109375" style="446" customWidth="1"/>
    <col min="15386" max="15386" width="6.42578125" style="446" bestFit="1" customWidth="1"/>
    <col min="15387" max="15387" width="11.7109375" style="446" customWidth="1"/>
    <col min="15388" max="15388" width="0" style="446" hidden="1" customWidth="1"/>
    <col min="15389" max="15389" width="3.7109375" style="446" customWidth="1"/>
    <col min="15390" max="15390" width="11.140625" style="446" bestFit="1" customWidth="1"/>
    <col min="15391" max="15393" width="10.5703125" style="446"/>
    <col min="15394" max="15394" width="10.140625" style="446" customWidth="1"/>
    <col min="15395" max="15623" width="10.5703125" style="446"/>
    <col min="15624" max="15631" width="0" style="446" hidden="1" customWidth="1"/>
    <col min="15632" max="15634" width="3.7109375" style="446" customWidth="1"/>
    <col min="15635" max="15635" width="12.7109375" style="446" customWidth="1"/>
    <col min="15636" max="15636" width="47.42578125" style="446" customWidth="1"/>
    <col min="15637" max="15640" width="0" style="446" hidden="1" customWidth="1"/>
    <col min="15641" max="15641" width="11.7109375" style="446" customWidth="1"/>
    <col min="15642" max="15642" width="6.42578125" style="446" bestFit="1" customWidth="1"/>
    <col min="15643" max="15643" width="11.7109375" style="446" customWidth="1"/>
    <col min="15644" max="15644" width="0" style="446" hidden="1" customWidth="1"/>
    <col min="15645" max="15645" width="3.7109375" style="446" customWidth="1"/>
    <col min="15646" max="15646" width="11.140625" style="446" bestFit="1" customWidth="1"/>
    <col min="15647" max="15649" width="10.5703125" style="446"/>
    <col min="15650" max="15650" width="10.140625" style="446" customWidth="1"/>
    <col min="15651" max="15879" width="10.5703125" style="446"/>
    <col min="15880" max="15887" width="0" style="446" hidden="1" customWidth="1"/>
    <col min="15888" max="15890" width="3.7109375" style="446" customWidth="1"/>
    <col min="15891" max="15891" width="12.7109375" style="446" customWidth="1"/>
    <col min="15892" max="15892" width="47.42578125" style="446" customWidth="1"/>
    <col min="15893" max="15896" width="0" style="446" hidden="1" customWidth="1"/>
    <col min="15897" max="15897" width="11.7109375" style="446" customWidth="1"/>
    <col min="15898" max="15898" width="6.42578125" style="446" bestFit="1" customWidth="1"/>
    <col min="15899" max="15899" width="11.7109375" style="446" customWidth="1"/>
    <col min="15900" max="15900" width="0" style="446" hidden="1" customWidth="1"/>
    <col min="15901" max="15901" width="3.7109375" style="446" customWidth="1"/>
    <col min="15902" max="15902" width="11.140625" style="446" bestFit="1" customWidth="1"/>
    <col min="15903" max="15905" width="10.5703125" style="446"/>
    <col min="15906" max="15906" width="10.140625" style="446" customWidth="1"/>
    <col min="15907" max="16135" width="10.5703125" style="446"/>
    <col min="16136" max="16143" width="0" style="446" hidden="1" customWidth="1"/>
    <col min="16144" max="16146" width="3.7109375" style="446" customWidth="1"/>
    <col min="16147" max="16147" width="12.7109375" style="446" customWidth="1"/>
    <col min="16148" max="16148" width="47.42578125" style="446" customWidth="1"/>
    <col min="16149" max="16152" width="0" style="446" hidden="1" customWidth="1"/>
    <col min="16153" max="16153" width="11.7109375" style="446" customWidth="1"/>
    <col min="16154" max="16154" width="6.42578125" style="446" bestFit="1" customWidth="1"/>
    <col min="16155" max="16155" width="11.7109375" style="446" customWidth="1"/>
    <col min="16156" max="16156" width="0" style="446" hidden="1" customWidth="1"/>
    <col min="16157" max="16157" width="3.7109375" style="446" customWidth="1"/>
    <col min="16158" max="16158" width="11.140625" style="446" bestFit="1" customWidth="1"/>
    <col min="16159" max="16161" width="10.5703125" style="446"/>
    <col min="16162" max="16162" width="10.140625" style="446" customWidth="1"/>
    <col min="16163" max="16384" width="10.5703125" style="446"/>
  </cols>
  <sheetData>
    <row r="1" spans="1:41" hidden="1"/>
    <row r="2" spans="1:41" hidden="1"/>
    <row r="3" spans="1:41" hidden="1"/>
    <row r="4" spans="1:41" ht="3" customHeight="1">
      <c r="J4" s="451"/>
      <c r="K4" s="451"/>
      <c r="L4" s="447"/>
      <c r="M4" s="447"/>
      <c r="N4" s="447"/>
      <c r="O4" s="454"/>
      <c r="P4" s="454"/>
      <c r="Q4" s="454"/>
      <c r="R4" s="454"/>
      <c r="S4" s="454"/>
      <c r="T4" s="454"/>
      <c r="U4" s="447"/>
      <c r="V4" s="946"/>
      <c r="W4" s="946"/>
      <c r="X4" s="946"/>
      <c r="Y4" s="946"/>
      <c r="Z4" s="946"/>
      <c r="AA4" s="946"/>
      <c r="AB4" s="1075"/>
    </row>
    <row r="5" spans="1:41" ht="22.5" customHeight="1">
      <c r="J5" s="451"/>
      <c r="K5" s="451"/>
      <c r="L5" s="1316" t="s">
        <v>616</v>
      </c>
      <c r="M5" s="1316"/>
      <c r="N5" s="1316"/>
      <c r="O5" s="1316"/>
      <c r="P5" s="1316"/>
      <c r="Q5" s="1316"/>
      <c r="R5" s="1316"/>
      <c r="S5" s="1316"/>
      <c r="T5" s="1316"/>
      <c r="U5" s="467"/>
      <c r="V5" s="548"/>
      <c r="W5" s="548"/>
      <c r="X5" s="548"/>
      <c r="Y5" s="548"/>
      <c r="Z5" s="548"/>
      <c r="AA5" s="548"/>
      <c r="AB5" s="548"/>
    </row>
    <row r="6" spans="1:41" ht="3" customHeight="1">
      <c r="J6" s="451"/>
      <c r="K6" s="451"/>
      <c r="L6" s="447"/>
      <c r="M6" s="447"/>
      <c r="N6" s="447"/>
      <c r="O6" s="450"/>
      <c r="P6" s="450"/>
      <c r="Q6" s="450"/>
      <c r="R6" s="450"/>
      <c r="S6" s="450"/>
      <c r="T6" s="450"/>
      <c r="U6" s="447"/>
      <c r="V6" s="1079"/>
      <c r="W6" s="1079"/>
      <c r="X6" s="1079"/>
      <c r="Y6" s="1079"/>
      <c r="Z6" s="1079"/>
      <c r="AA6" s="1079"/>
      <c r="AB6" s="1075"/>
    </row>
    <row r="7" spans="1:41" s="746" customFormat="1" ht="11.25" hidden="1">
      <c r="A7" s="1123"/>
      <c r="B7" s="1123"/>
      <c r="C7" s="1123"/>
      <c r="D7" s="1123"/>
      <c r="E7" s="1123"/>
      <c r="F7" s="1123"/>
      <c r="G7" s="1123"/>
      <c r="H7" s="1123"/>
      <c r="L7" s="1173"/>
      <c r="M7" s="1046"/>
      <c r="O7" s="1292"/>
      <c r="P7" s="1292"/>
      <c r="Q7" s="1292"/>
      <c r="R7" s="1292"/>
      <c r="S7" s="1292"/>
      <c r="T7" s="1292"/>
      <c r="U7" s="780"/>
      <c r="V7"/>
      <c r="W7"/>
      <c r="X7"/>
      <c r="Y7"/>
      <c r="Z7"/>
      <c r="AA7"/>
      <c r="AB7"/>
      <c r="AC7" s="780"/>
      <c r="AE7" s="1123"/>
      <c r="AF7" s="1123"/>
      <c r="AG7" s="1123"/>
      <c r="AH7" s="1123"/>
      <c r="AI7" s="1123"/>
    </row>
    <row r="8" spans="1:41"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7"/>
      <c r="O8" s="1293" t="str">
        <f>IF(datePr_ch="",IF(datePr="","",datePr),datePr_ch)</f>
        <v>28.04.2021</v>
      </c>
      <c r="P8" s="1293"/>
      <c r="Q8" s="1293"/>
      <c r="R8" s="1293"/>
      <c r="S8" s="1293"/>
      <c r="T8" s="1293"/>
      <c r="U8" s="635"/>
      <c r="V8"/>
      <c r="W8"/>
      <c r="X8"/>
      <c r="Y8"/>
      <c r="Z8"/>
      <c r="AA8"/>
      <c r="AB8"/>
      <c r="AE8" s="475"/>
      <c r="AF8" s="475"/>
      <c r="AG8" s="475"/>
      <c r="AH8" s="475"/>
      <c r="AI8" s="475"/>
      <c r="AJ8" s="475"/>
      <c r="AK8" s="475"/>
      <c r="AL8" s="475"/>
      <c r="AM8" s="475"/>
      <c r="AN8" s="475"/>
      <c r="AO8" s="475"/>
    </row>
    <row r="9" spans="1:41"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7"/>
      <c r="O9" s="1293" t="str">
        <f>IF(numberPr_ch="",IF(numberPr="","",numberPr),numberPr_ch)</f>
        <v>Исх. № 3165/02-02, 3166/05-02, 3168/05-02; 3167/05-02 от 28.04.2021; Вх. № 3906, 3907, 3904, 3905 от 29.04.2021</v>
      </c>
      <c r="P9" s="1293"/>
      <c r="Q9" s="1293"/>
      <c r="R9" s="1293"/>
      <c r="S9" s="1293"/>
      <c r="T9" s="1293"/>
      <c r="U9" s="635"/>
      <c r="V9"/>
      <c r="W9"/>
      <c r="X9"/>
      <c r="Y9"/>
      <c r="Z9"/>
      <c r="AA9"/>
      <c r="AB9"/>
      <c r="AE9" s="475"/>
      <c r="AF9" s="475"/>
      <c r="AG9" s="475"/>
      <c r="AH9" s="475"/>
      <c r="AI9" s="475"/>
      <c r="AJ9" s="475"/>
      <c r="AK9" s="475"/>
      <c r="AL9" s="475"/>
      <c r="AM9" s="475"/>
      <c r="AN9" s="475"/>
      <c r="AO9" s="475"/>
    </row>
    <row r="10" spans="1:41" s="746" customFormat="1" ht="11.25" hidden="1">
      <c r="A10" s="1123"/>
      <c r="B10" s="1123"/>
      <c r="C10" s="1123"/>
      <c r="D10" s="1123"/>
      <c r="E10" s="1123"/>
      <c r="F10" s="1123"/>
      <c r="G10" s="1123"/>
      <c r="H10" s="1123"/>
      <c r="L10" s="1173"/>
      <c r="M10" s="1046"/>
      <c r="O10" s="1292"/>
      <c r="P10" s="1292"/>
      <c r="Q10" s="1292"/>
      <c r="R10" s="1292"/>
      <c r="S10" s="1292"/>
      <c r="T10" s="1292"/>
      <c r="U10" s="780"/>
      <c r="V10"/>
      <c r="W10"/>
      <c r="X10"/>
      <c r="Y10"/>
      <c r="Z10"/>
      <c r="AA10"/>
      <c r="AB10"/>
      <c r="AC10" s="780"/>
      <c r="AE10" s="1123"/>
      <c r="AF10" s="1123"/>
      <c r="AG10" s="1123"/>
      <c r="AH10" s="1123"/>
      <c r="AI10" s="1123"/>
    </row>
    <row r="11" spans="1:41" s="461" customFormat="1" ht="11.25" hidden="1">
      <c r="G11" s="460"/>
      <c r="H11" s="460"/>
      <c r="L11" s="1317"/>
      <c r="M11" s="1317"/>
      <c r="N11" s="458"/>
      <c r="O11" s="1337"/>
      <c r="P11" s="1337"/>
      <c r="Q11" s="1337"/>
      <c r="R11" s="1337"/>
      <c r="S11" s="1337"/>
      <c r="T11" s="1337"/>
      <c r="U11" s="473" t="s">
        <v>371</v>
      </c>
      <c r="V11" s="1337"/>
      <c r="W11" s="1337"/>
      <c r="X11" s="1337"/>
      <c r="Y11" s="1337"/>
      <c r="Z11" s="1337"/>
      <c r="AA11" s="1337"/>
      <c r="AB11" s="959" t="s">
        <v>371</v>
      </c>
      <c r="AE11" s="475"/>
      <c r="AF11" s="475"/>
      <c r="AG11" s="475"/>
      <c r="AH11" s="475"/>
      <c r="AI11" s="475"/>
      <c r="AJ11" s="475"/>
      <c r="AK11" s="475"/>
      <c r="AL11" s="475"/>
      <c r="AM11" s="475"/>
      <c r="AN11" s="475"/>
      <c r="AO11" s="475"/>
    </row>
    <row r="12" spans="1:41">
      <c r="J12" s="451"/>
      <c r="K12" s="451"/>
      <c r="L12" s="447"/>
      <c r="M12" s="447"/>
      <c r="N12" s="447"/>
      <c r="O12" s="1335"/>
      <c r="P12" s="1335"/>
      <c r="Q12" s="1335"/>
      <c r="R12" s="1335"/>
      <c r="S12" s="1335"/>
      <c r="T12" s="1335"/>
      <c r="U12" s="1335"/>
      <c r="V12" s="1335" t="s">
        <v>3366</v>
      </c>
      <c r="W12" s="1335"/>
      <c r="X12" s="1335"/>
      <c r="Y12" s="1335"/>
      <c r="Z12" s="1335"/>
      <c r="AA12" s="1335"/>
      <c r="AB12" s="1335"/>
    </row>
    <row r="13" spans="1:41">
      <c r="J13" s="451"/>
      <c r="K13" s="451"/>
      <c r="L13" s="1240" t="s">
        <v>445</v>
      </c>
      <c r="M13" s="1240"/>
      <c r="N13" s="1240"/>
      <c r="O13" s="1240"/>
      <c r="P13" s="1240"/>
      <c r="Q13" s="1240"/>
      <c r="R13" s="1240"/>
      <c r="S13" s="1240"/>
      <c r="T13" s="1240"/>
      <c r="U13" s="1240"/>
      <c r="V13" s="1240"/>
      <c r="W13" s="1240"/>
      <c r="X13" s="1240"/>
      <c r="Y13" s="1240"/>
      <c r="Z13" s="1240"/>
      <c r="AA13" s="1240"/>
      <c r="AB13" s="1240"/>
      <c r="AC13" s="1240"/>
      <c r="AD13" s="1240" t="s">
        <v>446</v>
      </c>
    </row>
    <row r="14" spans="1:41" ht="14.25" customHeight="1">
      <c r="J14" s="451"/>
      <c r="K14" s="451"/>
      <c r="L14" s="1300" t="s">
        <v>91</v>
      </c>
      <c r="M14" s="1300" t="s">
        <v>602</v>
      </c>
      <c r="N14" s="491"/>
      <c r="O14" s="1301" t="s">
        <v>604</v>
      </c>
      <c r="P14" s="1302"/>
      <c r="Q14" s="1302"/>
      <c r="R14" s="1302"/>
      <c r="S14" s="1302"/>
      <c r="T14" s="1303"/>
      <c r="U14" s="1311" t="s">
        <v>339</v>
      </c>
      <c r="V14" s="1301" t="s">
        <v>604</v>
      </c>
      <c r="W14" s="1302"/>
      <c r="X14" s="1302"/>
      <c r="Y14" s="1302"/>
      <c r="Z14" s="1302"/>
      <c r="AA14" s="1303"/>
      <c r="AB14" s="1311" t="s">
        <v>339</v>
      </c>
      <c r="AC14" s="1297" t="s">
        <v>274</v>
      </c>
      <c r="AD14" s="1240"/>
    </row>
    <row r="15" spans="1:41" s="493" customFormat="1" ht="14.25" customHeight="1">
      <c r="G15" s="501"/>
      <c r="H15" s="501"/>
      <c r="I15" s="501"/>
      <c r="J15" s="499"/>
      <c r="K15" s="499"/>
      <c r="L15" s="1300"/>
      <c r="M15" s="1300"/>
      <c r="N15" s="491"/>
      <c r="O15" s="1306" t="s">
        <v>578</v>
      </c>
      <c r="P15" s="1304" t="s">
        <v>270</v>
      </c>
      <c r="Q15" s="1305"/>
      <c r="R15" s="1309" t="s">
        <v>615</v>
      </c>
      <c r="S15" s="1309"/>
      <c r="T15" s="1310"/>
      <c r="U15" s="1312"/>
      <c r="V15" s="1306" t="s">
        <v>578</v>
      </c>
      <c r="W15" s="1304" t="s">
        <v>270</v>
      </c>
      <c r="X15" s="1305"/>
      <c r="Y15" s="1309" t="s">
        <v>615</v>
      </c>
      <c r="Z15" s="1309"/>
      <c r="AA15" s="1310"/>
      <c r="AB15" s="1312"/>
      <c r="AC15" s="1298"/>
      <c r="AD15" s="1240"/>
      <c r="AE15" s="554"/>
      <c r="AF15" s="554"/>
      <c r="AG15" s="554"/>
      <c r="AH15" s="554"/>
      <c r="AI15" s="554"/>
      <c r="AJ15" s="554"/>
      <c r="AK15" s="554"/>
      <c r="AL15" s="554"/>
      <c r="AM15" s="554"/>
      <c r="AN15" s="554"/>
      <c r="AO15" s="554"/>
    </row>
    <row r="16" spans="1:41" ht="33.75">
      <c r="J16" s="451"/>
      <c r="K16" s="451"/>
      <c r="L16" s="1300"/>
      <c r="M16" s="1300"/>
      <c r="N16" s="490"/>
      <c r="O16" s="1307"/>
      <c r="P16" s="505" t="s">
        <v>670</v>
      </c>
      <c r="Q16" s="505" t="s">
        <v>671</v>
      </c>
      <c r="R16" s="506" t="s">
        <v>273</v>
      </c>
      <c r="S16" s="1295" t="s">
        <v>272</v>
      </c>
      <c r="T16" s="1296"/>
      <c r="U16" s="1313"/>
      <c r="V16" s="1307"/>
      <c r="W16" s="719" t="s">
        <v>670</v>
      </c>
      <c r="X16" s="719" t="s">
        <v>671</v>
      </c>
      <c r="Y16" s="1190" t="s">
        <v>273</v>
      </c>
      <c r="Z16" s="1295" t="s">
        <v>272</v>
      </c>
      <c r="AA16" s="1296"/>
      <c r="AB16" s="1313"/>
      <c r="AC16" s="1299"/>
      <c r="AD16" s="1240"/>
    </row>
    <row r="17" spans="1:41">
      <c r="J17" s="451"/>
      <c r="K17" s="459">
        <v>1</v>
      </c>
      <c r="L17" s="448" t="s">
        <v>92</v>
      </c>
      <c r="M17" s="448" t="s">
        <v>48</v>
      </c>
      <c r="N17" s="466" t="s">
        <v>48</v>
      </c>
      <c r="O17" s="457">
        <f ca="1">OFFSET(O17,0,-1)+1</f>
        <v>3</v>
      </c>
      <c r="P17" s="457">
        <f ca="1">OFFSET(P17,0,-1)+1</f>
        <v>4</v>
      </c>
      <c r="Q17" s="457">
        <f ca="1">OFFSET(Q17,0,-1)+1</f>
        <v>5</v>
      </c>
      <c r="R17" s="457">
        <f ca="1">OFFSET(R17,0,-1)+1</f>
        <v>6</v>
      </c>
      <c r="S17" s="1318">
        <f ca="1">OFFSET(S17,0,-1)+1</f>
        <v>7</v>
      </c>
      <c r="T17" s="1318"/>
      <c r="U17" s="457">
        <f ca="1">OFFSET(U17,0,-2)+1</f>
        <v>8</v>
      </c>
      <c r="V17" s="1191">
        <f ca="1">OFFSET(V17,0,-1)+1</f>
        <v>9</v>
      </c>
      <c r="W17" s="1191">
        <f ca="1">OFFSET(W17,0,-1)+1</f>
        <v>10</v>
      </c>
      <c r="X17" s="1191">
        <f ca="1">OFFSET(X17,0,-1)+1</f>
        <v>11</v>
      </c>
      <c r="Y17" s="1191">
        <f ca="1">OFFSET(Y17,0,-1)+1</f>
        <v>12</v>
      </c>
      <c r="Z17" s="1318">
        <f ca="1">OFFSET(Z17,0,-1)+1</f>
        <v>13</v>
      </c>
      <c r="AA17" s="1318"/>
      <c r="AB17" s="1191">
        <f ca="1">OFFSET(AB17,0,-2)+1</f>
        <v>14</v>
      </c>
      <c r="AC17" s="465">
        <f ca="1">OFFSET(AC17,0,-1)</f>
        <v>14</v>
      </c>
      <c r="AD17" s="457">
        <f ca="1">OFFSET(AD17,0,-1)+1</f>
        <v>15</v>
      </c>
    </row>
    <row r="18" spans="1:41" ht="22.5">
      <c r="A18" s="1319">
        <v>1</v>
      </c>
      <c r="B18" s="888"/>
      <c r="C18" s="888"/>
      <c r="D18" s="888"/>
      <c r="E18" s="889"/>
      <c r="F18" s="890"/>
      <c r="G18" s="890"/>
      <c r="H18" s="890"/>
      <c r="I18" s="891"/>
      <c r="J18" s="886"/>
      <c r="K18" s="893"/>
      <c r="L18" s="562" t="e">
        <f ca="1">mergeValue(A18)</f>
        <v>#NAME?</v>
      </c>
      <c r="M18" s="610" t="s">
        <v>19</v>
      </c>
      <c r="N18" s="549"/>
      <c r="O18" s="1331" t="str">
        <f>IF('Перечень тарифов'!J26="","","" &amp; 'Перечень тарифов'!J26 &amp; "")</f>
        <v>Тарифы на услуги по передаче тепловой энергии, оказываемые Акционерным обществом "Казэнерго"</v>
      </c>
      <c r="P18" s="1331"/>
      <c r="Q18" s="1331"/>
      <c r="R18" s="1331"/>
      <c r="S18" s="1331"/>
      <c r="T18" s="1331"/>
      <c r="U18" s="1331"/>
      <c r="V18" s="1331"/>
      <c r="W18" s="1331"/>
      <c r="X18" s="1331"/>
      <c r="Y18" s="1331"/>
      <c r="Z18" s="1331"/>
      <c r="AA18" s="1331"/>
      <c r="AB18" s="1331"/>
      <c r="AC18" s="1331"/>
      <c r="AD18" s="1131" t="s">
        <v>718</v>
      </c>
    </row>
    <row r="19" spans="1:41" hidden="1">
      <c r="A19" s="1319"/>
      <c r="B19" s="1319">
        <v>1</v>
      </c>
      <c r="C19" s="888"/>
      <c r="D19" s="888"/>
      <c r="E19" s="890"/>
      <c r="F19" s="890"/>
      <c r="G19" s="890"/>
      <c r="H19" s="890"/>
      <c r="I19" s="885"/>
      <c r="J19" s="884"/>
      <c r="K19" s="887"/>
      <c r="L19" s="562" t="e">
        <f ca="1">mergeValue(A19) &amp;"."&amp; mergeValue(B19)</f>
        <v>#NAME?</v>
      </c>
      <c r="M19" s="516"/>
      <c r="N19" s="549"/>
      <c r="O19" s="1331"/>
      <c r="P19" s="1331"/>
      <c r="Q19" s="1331"/>
      <c r="R19" s="1331"/>
      <c r="S19" s="1331"/>
      <c r="T19" s="1331"/>
      <c r="U19" s="1331"/>
      <c r="V19" s="1331"/>
      <c r="W19" s="1331"/>
      <c r="X19" s="1331"/>
      <c r="Y19" s="1331"/>
      <c r="Z19" s="1331"/>
      <c r="AA19" s="1331"/>
      <c r="AB19" s="1331"/>
      <c r="AC19" s="1331"/>
      <c r="AD19" s="1131"/>
    </row>
    <row r="20" spans="1:41" hidden="1">
      <c r="A20" s="1319"/>
      <c r="B20" s="1319"/>
      <c r="C20" s="1319">
        <v>1</v>
      </c>
      <c r="D20" s="888"/>
      <c r="E20" s="890"/>
      <c r="F20" s="890"/>
      <c r="G20" s="890"/>
      <c r="H20" s="890"/>
      <c r="I20" s="892"/>
      <c r="J20" s="884"/>
      <c r="K20" s="887"/>
      <c r="L20" s="562" t="e">
        <f ca="1">mergeValue(A20) &amp;"."&amp; mergeValue(B20)&amp;"."&amp; mergeValue(C20)</f>
        <v>#NAME?</v>
      </c>
      <c r="M20" s="517"/>
      <c r="N20" s="549"/>
      <c r="O20" s="1331"/>
      <c r="P20" s="1331"/>
      <c r="Q20" s="1331"/>
      <c r="R20" s="1331"/>
      <c r="S20" s="1331"/>
      <c r="T20" s="1331"/>
      <c r="U20" s="1331"/>
      <c r="V20" s="1331"/>
      <c r="W20" s="1331"/>
      <c r="X20" s="1331"/>
      <c r="Y20" s="1331"/>
      <c r="Z20" s="1331"/>
      <c r="AA20" s="1331"/>
      <c r="AB20" s="1331"/>
      <c r="AC20" s="1331"/>
      <c r="AD20" s="1131"/>
    </row>
    <row r="21" spans="1:41" hidden="1">
      <c r="A21" s="1319"/>
      <c r="B21" s="1319"/>
      <c r="C21" s="1319"/>
      <c r="D21" s="1319">
        <v>1</v>
      </c>
      <c r="E21" s="890"/>
      <c r="F21" s="890"/>
      <c r="G21" s="890"/>
      <c r="H21" s="890"/>
      <c r="I21" s="892"/>
      <c r="J21" s="884"/>
      <c r="K21" s="887"/>
      <c r="L21" s="562" t="e">
        <f ca="1">mergeValue(A21) &amp;"."&amp; mergeValue(B21)&amp;"."&amp; mergeValue(C21)&amp;"."&amp; mergeValue(D21)</f>
        <v>#NAME?</v>
      </c>
      <c r="M21" s="518"/>
      <c r="N21" s="549"/>
      <c r="O21" s="1331"/>
      <c r="P21" s="1331"/>
      <c r="Q21" s="1331"/>
      <c r="R21" s="1331"/>
      <c r="S21" s="1331"/>
      <c r="T21" s="1331"/>
      <c r="U21" s="1331"/>
      <c r="V21" s="1331"/>
      <c r="W21" s="1331"/>
      <c r="X21" s="1331"/>
      <c r="Y21" s="1331"/>
      <c r="Z21" s="1331"/>
      <c r="AA21" s="1331"/>
      <c r="AB21" s="1331"/>
      <c r="AC21" s="1331"/>
      <c r="AD21" s="1131"/>
    </row>
    <row r="22" spans="1:41" ht="11.25" hidden="1" customHeight="1">
      <c r="A22" s="1319"/>
      <c r="B22" s="1319"/>
      <c r="C22" s="1319"/>
      <c r="D22" s="1319"/>
      <c r="E22" s="1319">
        <v>1</v>
      </c>
      <c r="F22" s="890"/>
      <c r="G22" s="890"/>
      <c r="H22" s="888">
        <v>1</v>
      </c>
      <c r="I22" s="1319">
        <v>1</v>
      </c>
      <c r="J22" s="890"/>
      <c r="K22" s="895"/>
      <c r="L22" s="562"/>
      <c r="M22" s="524"/>
      <c r="N22" s="550"/>
      <c r="O22" s="600"/>
      <c r="P22" s="600"/>
      <c r="Q22" s="600"/>
      <c r="R22" s="600"/>
      <c r="S22" s="600"/>
      <c r="T22" s="600"/>
      <c r="U22" s="600"/>
      <c r="V22" s="1198"/>
      <c r="W22" s="1198"/>
      <c r="X22" s="1198"/>
      <c r="Y22" s="1198"/>
      <c r="Z22" s="1198"/>
      <c r="AA22" s="1198"/>
      <c r="AB22" s="1198"/>
      <c r="AC22" s="478"/>
      <c r="AD22" s="1092"/>
    </row>
    <row r="23" spans="1:41" ht="33.75">
      <c r="A23" s="1319"/>
      <c r="B23" s="1319"/>
      <c r="C23" s="1319"/>
      <c r="D23" s="1319"/>
      <c r="E23" s="1319"/>
      <c r="F23" s="1319">
        <v>1</v>
      </c>
      <c r="G23" s="888"/>
      <c r="H23" s="888"/>
      <c r="I23" s="1319"/>
      <c r="J23" s="1319">
        <v>1</v>
      </c>
      <c r="K23" s="896"/>
      <c r="L23" s="562" t="e">
        <f ca="1">mergeValue(A23) &amp;"."&amp; mergeValue(B23)&amp;"."&amp; mergeValue(C23)&amp;"."&amp; mergeValue(D23)&amp;"."&amp;  mergeValue(F23)</f>
        <v>#NAME?</v>
      </c>
      <c r="M23" s="525" t="s">
        <v>9</v>
      </c>
      <c r="N23" s="550"/>
      <c r="O23" s="1321" t="s">
        <v>3</v>
      </c>
      <c r="P23" s="1321"/>
      <c r="Q23" s="1321"/>
      <c r="R23" s="1321"/>
      <c r="S23" s="1321"/>
      <c r="T23" s="1321"/>
      <c r="U23" s="1321"/>
      <c r="V23" s="1321"/>
      <c r="W23" s="1321"/>
      <c r="X23" s="1321"/>
      <c r="Y23" s="1321"/>
      <c r="Z23" s="1321"/>
      <c r="AA23" s="1321"/>
      <c r="AB23" s="1321"/>
      <c r="AC23" s="1321"/>
      <c r="AD23" s="1131" t="s">
        <v>720</v>
      </c>
      <c r="AF23" s="474" t="e">
        <f ca="1">strCheckUnique(AG23:AG26)</f>
        <v>#NAME?</v>
      </c>
      <c r="AH23" s="474"/>
    </row>
    <row r="24" spans="1:41" ht="99" customHeight="1">
      <c r="A24" s="1319"/>
      <c r="B24" s="1319"/>
      <c r="C24" s="1319"/>
      <c r="D24" s="1319"/>
      <c r="E24" s="1319"/>
      <c r="F24" s="1319"/>
      <c r="G24" s="888">
        <v>1</v>
      </c>
      <c r="H24" s="888"/>
      <c r="I24" s="1319"/>
      <c r="J24" s="1319"/>
      <c r="K24" s="896">
        <v>1</v>
      </c>
      <c r="L24" s="562" t="e">
        <f ca="1">mergeValue(A24) &amp;"."&amp; mergeValue(B24)&amp;"."&amp; mergeValue(C24)&amp;"."&amp; mergeValue(D24)&amp;"."&amp; mergeValue(F24)&amp;"."&amp; mergeValue(G24)</f>
        <v>#NAME?</v>
      </c>
      <c r="M24" s="1090" t="s">
        <v>3</v>
      </c>
      <c r="N24" s="555"/>
      <c r="O24" s="649">
        <v>68.56</v>
      </c>
      <c r="P24" s="532"/>
      <c r="Q24" s="1040"/>
      <c r="R24" s="1325" t="s">
        <v>2656</v>
      </c>
      <c r="S24" s="1315" t="s">
        <v>83</v>
      </c>
      <c r="T24" s="1325" t="s">
        <v>3388</v>
      </c>
      <c r="U24" s="1315" t="s">
        <v>83</v>
      </c>
      <c r="V24" s="649">
        <v>130.29</v>
      </c>
      <c r="W24" s="726"/>
      <c r="X24" s="1040"/>
      <c r="Y24" s="1325" t="s">
        <v>3389</v>
      </c>
      <c r="Z24" s="1315" t="s">
        <v>83</v>
      </c>
      <c r="AA24" s="1325" t="s">
        <v>2657</v>
      </c>
      <c r="AB24" s="1315" t="s">
        <v>84</v>
      </c>
      <c r="AC24" s="547"/>
      <c r="AD24" s="1289" t="s">
        <v>733</v>
      </c>
      <c r="AE24" s="470" t="e">
        <f ca="1">strCheckDate(O25:AC25)</f>
        <v>#NAME?</v>
      </c>
      <c r="AF24" s="474"/>
      <c r="AG24" s="474" t="str">
        <f>IF(M24="","",M24 )</f>
        <v>без дифференциации</v>
      </c>
      <c r="AH24" s="474"/>
      <c r="AI24" s="474"/>
      <c r="AJ24" s="474"/>
    </row>
    <row r="25" spans="1:41" ht="11.25" hidden="1" customHeight="1">
      <c r="A25" s="1319"/>
      <c r="B25" s="1319"/>
      <c r="C25" s="1319"/>
      <c r="D25" s="1319"/>
      <c r="E25" s="1319"/>
      <c r="F25" s="1319"/>
      <c r="G25" s="888"/>
      <c r="H25" s="888"/>
      <c r="I25" s="1319"/>
      <c r="J25" s="1319"/>
      <c r="K25" s="896"/>
      <c r="L25" s="569"/>
      <c r="M25" s="615"/>
      <c r="N25" s="555"/>
      <c r="O25" s="532"/>
      <c r="P25" s="532"/>
      <c r="Q25" s="553" t="str">
        <f>R24 &amp; "-" &amp; T24</f>
        <v>01.01.2022-30.06.2022</v>
      </c>
      <c r="R25" s="1314"/>
      <c r="S25" s="1315"/>
      <c r="T25" s="1314"/>
      <c r="U25" s="1315"/>
      <c r="V25" s="726"/>
      <c r="W25" s="726"/>
      <c r="X25" s="732" t="str">
        <f>Y24 &amp; "-" &amp; AA24</f>
        <v>01.07.2022-31.12.2022</v>
      </c>
      <c r="Y25" s="1314"/>
      <c r="Z25" s="1315"/>
      <c r="AA25" s="1314"/>
      <c r="AB25" s="1315"/>
      <c r="AC25" s="547"/>
      <c r="AD25" s="1290"/>
    </row>
    <row r="26" spans="1:41" s="445" customFormat="1" ht="15" customHeight="1">
      <c r="A26" s="1319"/>
      <c r="B26" s="1319"/>
      <c r="C26" s="1319"/>
      <c r="D26" s="1319"/>
      <c r="E26" s="1319"/>
      <c r="F26" s="1319"/>
      <c r="G26" s="890"/>
      <c r="H26" s="888"/>
      <c r="I26" s="1319"/>
      <c r="J26" s="1319"/>
      <c r="K26" s="895"/>
      <c r="L26" s="508"/>
      <c r="M26" s="526" t="s">
        <v>24</v>
      </c>
      <c r="N26" s="521"/>
      <c r="O26" s="515"/>
      <c r="P26" s="515"/>
      <c r="Q26" s="515"/>
      <c r="R26" s="542"/>
      <c r="S26" s="534"/>
      <c r="T26" s="533"/>
      <c r="U26" s="521"/>
      <c r="V26" s="720"/>
      <c r="W26" s="720"/>
      <c r="X26" s="720"/>
      <c r="Y26" s="729"/>
      <c r="Z26" s="954"/>
      <c r="AA26" s="953"/>
      <c r="AB26" s="949"/>
      <c r="AC26" s="530"/>
      <c r="AD26" s="1291"/>
      <c r="AE26" s="471"/>
      <c r="AF26" s="471"/>
      <c r="AG26" s="471"/>
      <c r="AH26" s="471"/>
      <c r="AI26" s="471"/>
      <c r="AJ26" s="471"/>
      <c r="AK26" s="471"/>
      <c r="AL26" s="471"/>
      <c r="AM26" s="471"/>
      <c r="AN26" s="471"/>
      <c r="AO26" s="471"/>
    </row>
    <row r="27" spans="1:41" s="445" customFormat="1" ht="15" customHeight="1">
      <c r="A27" s="1319"/>
      <c r="B27" s="1319"/>
      <c r="C27" s="1319"/>
      <c r="D27" s="1319"/>
      <c r="E27" s="1319"/>
      <c r="F27" s="890"/>
      <c r="G27" s="890"/>
      <c r="H27" s="888"/>
      <c r="I27" s="1319"/>
      <c r="J27" s="890"/>
      <c r="K27" s="895"/>
      <c r="L27" s="508"/>
      <c r="M27" s="521" t="s">
        <v>10</v>
      </c>
      <c r="N27" s="520"/>
      <c r="O27" s="515"/>
      <c r="P27" s="515"/>
      <c r="Q27" s="515"/>
      <c r="R27" s="542"/>
      <c r="S27" s="534"/>
      <c r="T27" s="533"/>
      <c r="U27" s="520"/>
      <c r="V27" s="720"/>
      <c r="W27" s="720"/>
      <c r="X27" s="720"/>
      <c r="Y27" s="729"/>
      <c r="Z27" s="954"/>
      <c r="AA27" s="953"/>
      <c r="AB27" s="1089"/>
      <c r="AC27" s="534"/>
      <c r="AD27" s="530"/>
      <c r="AE27" s="471"/>
      <c r="AF27" s="471"/>
      <c r="AG27" s="471"/>
      <c r="AH27" s="471"/>
      <c r="AI27" s="471"/>
      <c r="AJ27" s="471"/>
      <c r="AK27" s="471"/>
      <c r="AL27" s="471"/>
      <c r="AM27" s="471"/>
      <c r="AN27" s="471"/>
      <c r="AO27" s="471"/>
    </row>
    <row r="28" spans="1:41" s="445" customFormat="1" ht="0.2" customHeight="1">
      <c r="A28" s="1319"/>
      <c r="B28" s="1319"/>
      <c r="C28" s="1319"/>
      <c r="D28" s="1319"/>
      <c r="E28" s="894"/>
      <c r="F28" s="890"/>
      <c r="G28" s="890"/>
      <c r="H28" s="890"/>
      <c r="I28" s="886"/>
      <c r="J28" s="883"/>
      <c r="K28" s="893"/>
      <c r="L28" s="508"/>
      <c r="M28" s="521"/>
      <c r="N28" s="519"/>
      <c r="O28" s="515"/>
      <c r="P28" s="515"/>
      <c r="Q28" s="515"/>
      <c r="R28" s="542"/>
      <c r="S28" s="534"/>
      <c r="T28" s="533"/>
      <c r="U28" s="519"/>
      <c r="V28" s="720"/>
      <c r="W28" s="720"/>
      <c r="X28" s="720"/>
      <c r="Y28" s="729"/>
      <c r="Z28" s="954"/>
      <c r="AA28" s="953"/>
      <c r="AB28" s="1088"/>
      <c r="AC28" s="534"/>
      <c r="AD28" s="530"/>
      <c r="AE28" s="471"/>
      <c r="AF28" s="471"/>
      <c r="AG28" s="471"/>
      <c r="AH28" s="471"/>
      <c r="AI28" s="471"/>
      <c r="AJ28" s="471"/>
      <c r="AK28" s="471"/>
      <c r="AL28" s="471"/>
      <c r="AM28" s="471"/>
      <c r="AN28" s="471"/>
      <c r="AO28" s="471"/>
    </row>
    <row r="29" spans="1:41" s="1074" customFormat="1" ht="22.5">
      <c r="A29" s="1319">
        <v>2</v>
      </c>
      <c r="B29" s="1026"/>
      <c r="C29" s="1026"/>
      <c r="D29" s="1026"/>
      <c r="E29" s="1027" t="s">
        <v>252</v>
      </c>
      <c r="F29" s="1187"/>
      <c r="G29" s="1187"/>
      <c r="H29" s="1187"/>
      <c r="I29" s="1106"/>
      <c r="J29" s="927"/>
      <c r="K29" s="911"/>
      <c r="L29" s="1192" t="e">
        <f ca="1">mergeValue(A29)</f>
        <v>#NAME?</v>
      </c>
      <c r="M29" s="610" t="s">
        <v>19</v>
      </c>
      <c r="N29" s="681"/>
      <c r="O29" s="1331" t="str">
        <f>IF('Перечень тарифов'!J30="","","" &amp; 'Перечень тарифов'!J30 &amp; "")</f>
        <v>Тарифы на услуги по передаче тепловой энергии, оказываемые Акционерным обществом "Казэнерго" в зоне действия ЕТО-2</v>
      </c>
      <c r="P29" s="1331"/>
      <c r="Q29" s="1331"/>
      <c r="R29" s="1331"/>
      <c r="S29" s="1331"/>
      <c r="T29" s="1331"/>
      <c r="U29" s="1331"/>
      <c r="V29" s="1331"/>
      <c r="W29" s="1331"/>
      <c r="X29" s="1331"/>
      <c r="Y29" s="1331"/>
      <c r="Z29" s="1331"/>
      <c r="AA29" s="1331"/>
      <c r="AB29" s="1331"/>
      <c r="AC29" s="1331"/>
      <c r="AD29" s="1131" t="s">
        <v>718</v>
      </c>
      <c r="AE29" s="1101"/>
      <c r="AF29" s="1101"/>
      <c r="AG29" s="1101"/>
      <c r="AH29" s="1101"/>
      <c r="AI29" s="1101"/>
      <c r="AJ29" s="1101"/>
      <c r="AK29" s="1101"/>
      <c r="AL29" s="1101"/>
      <c r="AM29" s="1101"/>
      <c r="AN29" s="1101"/>
      <c r="AO29" s="1101"/>
    </row>
    <row r="30" spans="1:41" s="1074" customFormat="1" hidden="1">
      <c r="A30" s="1319"/>
      <c r="B30" s="1319">
        <v>1</v>
      </c>
      <c r="C30" s="1026"/>
      <c r="D30" s="1026"/>
      <c r="E30" s="1187"/>
      <c r="F30" s="1187"/>
      <c r="G30" s="1187"/>
      <c r="H30" s="1187"/>
      <c r="I30" s="1182"/>
      <c r="J30" s="902"/>
      <c r="K30" s="905"/>
      <c r="L30" s="1192" t="e">
        <f ca="1">mergeValue(A30) &amp;"."&amp; mergeValue(B30)</f>
        <v>#NAME?</v>
      </c>
      <c r="M30" s="658"/>
      <c r="N30" s="681"/>
      <c r="O30" s="1331"/>
      <c r="P30" s="1331"/>
      <c r="Q30" s="1331"/>
      <c r="R30" s="1331"/>
      <c r="S30" s="1331"/>
      <c r="T30" s="1331"/>
      <c r="U30" s="1331"/>
      <c r="V30" s="1331"/>
      <c r="W30" s="1331"/>
      <c r="X30" s="1331"/>
      <c r="Y30" s="1331"/>
      <c r="Z30" s="1331"/>
      <c r="AA30" s="1331"/>
      <c r="AB30" s="1331"/>
      <c r="AC30" s="1331"/>
      <c r="AD30" s="1131"/>
      <c r="AE30" s="1101"/>
      <c r="AF30" s="1101"/>
      <c r="AG30" s="1101"/>
      <c r="AH30" s="1101"/>
      <c r="AI30" s="1101"/>
      <c r="AJ30" s="1101"/>
      <c r="AK30" s="1101"/>
      <c r="AL30" s="1101"/>
      <c r="AM30" s="1101"/>
      <c r="AN30" s="1101"/>
      <c r="AO30" s="1101"/>
    </row>
    <row r="31" spans="1:41" s="1074" customFormat="1" hidden="1">
      <c r="A31" s="1319"/>
      <c r="B31" s="1319"/>
      <c r="C31" s="1319">
        <v>1</v>
      </c>
      <c r="D31" s="1026"/>
      <c r="E31" s="1187"/>
      <c r="F31" s="1187"/>
      <c r="G31" s="1187"/>
      <c r="H31" s="1187"/>
      <c r="I31" s="910"/>
      <c r="J31" s="902"/>
      <c r="K31" s="905"/>
      <c r="L31" s="1192" t="e">
        <f ca="1">mergeValue(A31) &amp;"."&amp; mergeValue(B31)&amp;"."&amp; mergeValue(C31)</f>
        <v>#NAME?</v>
      </c>
      <c r="M31" s="659"/>
      <c r="N31" s="681"/>
      <c r="O31" s="1331"/>
      <c r="P31" s="1331"/>
      <c r="Q31" s="1331"/>
      <c r="R31" s="1331"/>
      <c r="S31" s="1331"/>
      <c r="T31" s="1331"/>
      <c r="U31" s="1331"/>
      <c r="V31" s="1331"/>
      <c r="W31" s="1331"/>
      <c r="X31" s="1331"/>
      <c r="Y31" s="1331"/>
      <c r="Z31" s="1331"/>
      <c r="AA31" s="1331"/>
      <c r="AB31" s="1331"/>
      <c r="AC31" s="1331"/>
      <c r="AD31" s="1131"/>
      <c r="AE31" s="1101"/>
      <c r="AF31" s="1101"/>
      <c r="AG31" s="1101"/>
      <c r="AH31" s="1101"/>
      <c r="AI31" s="1101"/>
      <c r="AJ31" s="1101"/>
      <c r="AK31" s="1101"/>
      <c r="AL31" s="1101"/>
      <c r="AM31" s="1101"/>
      <c r="AN31" s="1101"/>
      <c r="AO31" s="1101"/>
    </row>
    <row r="32" spans="1:41" s="1074" customFormat="1" hidden="1">
      <c r="A32" s="1319"/>
      <c r="B32" s="1319"/>
      <c r="C32" s="1319"/>
      <c r="D32" s="1319">
        <v>1</v>
      </c>
      <c r="E32" s="1187"/>
      <c r="F32" s="1187"/>
      <c r="G32" s="1187"/>
      <c r="H32" s="1187"/>
      <c r="I32" s="910"/>
      <c r="J32" s="902"/>
      <c r="K32" s="905"/>
      <c r="L32" s="1192" t="e">
        <f ca="1">mergeValue(A32) &amp;"."&amp; mergeValue(B32)&amp;"."&amp; mergeValue(C32)&amp;"."&amp; mergeValue(D32)</f>
        <v>#NAME?</v>
      </c>
      <c r="M32" s="660"/>
      <c r="N32" s="681"/>
      <c r="O32" s="1331"/>
      <c r="P32" s="1331"/>
      <c r="Q32" s="1331"/>
      <c r="R32" s="1331"/>
      <c r="S32" s="1331"/>
      <c r="T32" s="1331"/>
      <c r="U32" s="1331"/>
      <c r="V32" s="1331"/>
      <c r="W32" s="1331"/>
      <c r="X32" s="1331"/>
      <c r="Y32" s="1331"/>
      <c r="Z32" s="1331"/>
      <c r="AA32" s="1331"/>
      <c r="AB32" s="1331"/>
      <c r="AC32" s="1331"/>
      <c r="AD32" s="1131"/>
      <c r="AE32" s="1101"/>
      <c r="AF32" s="1101"/>
      <c r="AG32" s="1101"/>
      <c r="AH32" s="1101"/>
      <c r="AI32" s="1101"/>
      <c r="AJ32" s="1101"/>
      <c r="AK32" s="1101"/>
      <c r="AL32" s="1101"/>
      <c r="AM32" s="1101"/>
      <c r="AN32" s="1101"/>
      <c r="AO32" s="1101"/>
    </row>
    <row r="33" spans="1:41" s="1074" customFormat="1" ht="11.25" hidden="1" customHeight="1">
      <c r="A33" s="1319"/>
      <c r="B33" s="1319"/>
      <c r="C33" s="1319"/>
      <c r="D33" s="1319"/>
      <c r="E33" s="1319">
        <v>1</v>
      </c>
      <c r="F33" s="1187"/>
      <c r="G33" s="1187"/>
      <c r="H33" s="1026">
        <v>1</v>
      </c>
      <c r="I33" s="1319">
        <v>1</v>
      </c>
      <c r="J33" s="1187"/>
      <c r="K33" s="913"/>
      <c r="L33" s="1192"/>
      <c r="M33" s="524"/>
      <c r="N33" s="1099"/>
      <c r="O33" s="1198"/>
      <c r="P33" s="1198"/>
      <c r="Q33" s="1198"/>
      <c r="R33" s="1198"/>
      <c r="S33" s="1198"/>
      <c r="T33" s="1198"/>
      <c r="U33" s="1198"/>
      <c r="V33" s="1198"/>
      <c r="W33" s="1198"/>
      <c r="X33" s="1198"/>
      <c r="Y33" s="1198"/>
      <c r="Z33" s="1198"/>
      <c r="AA33" s="1198"/>
      <c r="AB33" s="1198"/>
      <c r="AC33" s="478"/>
      <c r="AD33" s="1092"/>
      <c r="AE33" s="1101"/>
      <c r="AF33" s="1101"/>
      <c r="AG33" s="1101"/>
      <c r="AH33" s="1101"/>
      <c r="AI33" s="1101"/>
      <c r="AJ33" s="1101"/>
      <c r="AK33" s="1101"/>
      <c r="AL33" s="1101"/>
      <c r="AM33" s="1101"/>
      <c r="AN33" s="1101"/>
      <c r="AO33" s="1101"/>
    </row>
    <row r="34" spans="1:41" s="1074" customFormat="1" ht="33.75">
      <c r="A34" s="1319"/>
      <c r="B34" s="1319"/>
      <c r="C34" s="1319"/>
      <c r="D34" s="1319"/>
      <c r="E34" s="1319"/>
      <c r="F34" s="1319">
        <v>1</v>
      </c>
      <c r="G34" s="1026"/>
      <c r="H34" s="1026"/>
      <c r="I34" s="1319"/>
      <c r="J34" s="1319">
        <v>1</v>
      </c>
      <c r="K34" s="914"/>
      <c r="L34" s="1192" t="e">
        <f ca="1">mergeValue(A34) &amp;"."&amp; mergeValue(B34)&amp;"."&amp; mergeValue(C34)&amp;"."&amp; mergeValue(D34)&amp;"."&amp;  mergeValue(F34)</f>
        <v>#NAME?</v>
      </c>
      <c r="M34" s="525" t="s">
        <v>9</v>
      </c>
      <c r="N34" s="1099"/>
      <c r="O34" s="1321" t="s">
        <v>3</v>
      </c>
      <c r="P34" s="1321"/>
      <c r="Q34" s="1321"/>
      <c r="R34" s="1321"/>
      <c r="S34" s="1321"/>
      <c r="T34" s="1321"/>
      <c r="U34" s="1321"/>
      <c r="V34" s="1321"/>
      <c r="W34" s="1321"/>
      <c r="X34" s="1321"/>
      <c r="Y34" s="1321"/>
      <c r="Z34" s="1321"/>
      <c r="AA34" s="1321"/>
      <c r="AB34" s="1321"/>
      <c r="AC34" s="1321"/>
      <c r="AD34" s="1131" t="s">
        <v>720</v>
      </c>
      <c r="AE34" s="1101"/>
      <c r="AF34" s="1102" t="e">
        <f ca="1">strCheckUnique(AG34:AG37)</f>
        <v>#NAME?</v>
      </c>
      <c r="AG34" s="1101"/>
      <c r="AH34" s="1102"/>
      <c r="AI34" s="1101"/>
      <c r="AJ34" s="1101"/>
      <c r="AK34" s="1101"/>
      <c r="AL34" s="1101"/>
      <c r="AM34" s="1101"/>
      <c r="AN34" s="1101"/>
      <c r="AO34" s="1101"/>
    </row>
    <row r="35" spans="1:41" s="1074" customFormat="1" ht="99" customHeight="1">
      <c r="A35" s="1319"/>
      <c r="B35" s="1319"/>
      <c r="C35" s="1319"/>
      <c r="D35" s="1319"/>
      <c r="E35" s="1319"/>
      <c r="F35" s="1319"/>
      <c r="G35" s="1026">
        <v>1</v>
      </c>
      <c r="H35" s="1026"/>
      <c r="I35" s="1319"/>
      <c r="J35" s="1319"/>
      <c r="K35" s="914">
        <v>1</v>
      </c>
      <c r="L35" s="1192" t="e">
        <f ca="1">mergeValue(A35) &amp;"."&amp; mergeValue(B35)&amp;"."&amp; mergeValue(C35)&amp;"."&amp; mergeValue(D35)&amp;"."&amp; mergeValue(F35)&amp;"."&amp; mergeValue(G35)</f>
        <v>#NAME?</v>
      </c>
      <c r="M35" s="1090" t="s">
        <v>3</v>
      </c>
      <c r="N35" s="684"/>
      <c r="O35" s="649">
        <v>606.16999999999996</v>
      </c>
      <c r="P35" s="726"/>
      <c r="Q35" s="1040"/>
      <c r="R35" s="1325" t="s">
        <v>2656</v>
      </c>
      <c r="S35" s="1315" t="s">
        <v>83</v>
      </c>
      <c r="T35" s="1325" t="s">
        <v>3388</v>
      </c>
      <c r="U35" s="1315" t="s">
        <v>83</v>
      </c>
      <c r="V35" s="649">
        <v>850.45</v>
      </c>
      <c r="W35" s="726"/>
      <c r="X35" s="1040"/>
      <c r="Y35" s="1325" t="s">
        <v>3389</v>
      </c>
      <c r="Z35" s="1315" t="s">
        <v>83</v>
      </c>
      <c r="AA35" s="1325" t="s">
        <v>2657</v>
      </c>
      <c r="AB35" s="1315" t="s">
        <v>84</v>
      </c>
      <c r="AC35" s="680"/>
      <c r="AD35" s="1289" t="s">
        <v>733</v>
      </c>
      <c r="AE35" s="1101" t="e">
        <f ca="1">strCheckDate(O36:AC36)</f>
        <v>#NAME?</v>
      </c>
      <c r="AF35" s="1102"/>
      <c r="AG35" s="1102" t="str">
        <f>IF(M35="","",M35 )</f>
        <v>без дифференциации</v>
      </c>
      <c r="AH35" s="1102"/>
      <c r="AI35" s="1102"/>
      <c r="AJ35" s="1102"/>
      <c r="AK35" s="1101"/>
      <c r="AL35" s="1101"/>
      <c r="AM35" s="1101"/>
      <c r="AN35" s="1101"/>
      <c r="AO35" s="1101"/>
    </row>
    <row r="36" spans="1:41" s="1074" customFormat="1" ht="0.2" customHeight="1">
      <c r="A36" s="1319"/>
      <c r="B36" s="1319"/>
      <c r="C36" s="1319"/>
      <c r="D36" s="1319"/>
      <c r="E36" s="1319"/>
      <c r="F36" s="1319"/>
      <c r="G36" s="1026"/>
      <c r="H36" s="1026"/>
      <c r="I36" s="1319"/>
      <c r="J36" s="1319"/>
      <c r="K36" s="914"/>
      <c r="L36" s="1109"/>
      <c r="M36" s="615"/>
      <c r="N36" s="684"/>
      <c r="O36" s="726"/>
      <c r="P36" s="726"/>
      <c r="Q36" s="732" t="str">
        <f>R35 &amp; "-" &amp; T35</f>
        <v>01.01.2022-30.06.2022</v>
      </c>
      <c r="R36" s="1314"/>
      <c r="S36" s="1315"/>
      <c r="T36" s="1314"/>
      <c r="U36" s="1315"/>
      <c r="V36" s="726"/>
      <c r="W36" s="726"/>
      <c r="X36" s="732" t="str">
        <f>Y35 &amp; "-" &amp; AA35</f>
        <v>01.07.2022-31.12.2022</v>
      </c>
      <c r="Y36" s="1314"/>
      <c r="Z36" s="1315"/>
      <c r="AA36" s="1314"/>
      <c r="AB36" s="1315"/>
      <c r="AC36" s="680"/>
      <c r="AD36" s="1290"/>
      <c r="AE36" s="1101"/>
      <c r="AF36" s="1101"/>
      <c r="AG36" s="1101"/>
      <c r="AH36" s="1101"/>
      <c r="AI36" s="1101"/>
      <c r="AJ36" s="1101"/>
      <c r="AK36" s="1101"/>
      <c r="AL36" s="1101"/>
      <c r="AM36" s="1101"/>
      <c r="AN36" s="1101"/>
      <c r="AO36" s="1101"/>
    </row>
    <row r="37" spans="1:41" s="1071" customFormat="1" ht="15" customHeight="1">
      <c r="A37" s="1319"/>
      <c r="B37" s="1319"/>
      <c r="C37" s="1319"/>
      <c r="D37" s="1319"/>
      <c r="E37" s="1319"/>
      <c r="F37" s="1319"/>
      <c r="G37" s="1187"/>
      <c r="H37" s="1026"/>
      <c r="I37" s="1319"/>
      <c r="J37" s="1319"/>
      <c r="K37" s="913"/>
      <c r="L37" s="654"/>
      <c r="M37" s="526" t="s">
        <v>24</v>
      </c>
      <c r="N37" s="949"/>
      <c r="O37" s="720"/>
      <c r="P37" s="720"/>
      <c r="Q37" s="720"/>
      <c r="R37" s="729"/>
      <c r="S37" s="954"/>
      <c r="T37" s="953"/>
      <c r="U37" s="949"/>
      <c r="V37" s="720"/>
      <c r="W37" s="720"/>
      <c r="X37" s="720"/>
      <c r="Y37" s="729"/>
      <c r="Z37" s="954"/>
      <c r="AA37" s="953"/>
      <c r="AB37" s="949"/>
      <c r="AC37" s="725"/>
      <c r="AD37" s="1291"/>
      <c r="AE37" s="1024"/>
      <c r="AF37" s="1024"/>
      <c r="AG37" s="1024"/>
      <c r="AH37" s="1024"/>
      <c r="AI37" s="1024"/>
      <c r="AJ37" s="1024"/>
      <c r="AK37" s="1024"/>
      <c r="AL37" s="1024"/>
      <c r="AM37" s="1024"/>
      <c r="AN37" s="1024"/>
      <c r="AO37" s="1024"/>
    </row>
    <row r="38" spans="1:41" s="1071" customFormat="1" ht="15" customHeight="1">
      <c r="A38" s="1319"/>
      <c r="B38" s="1319"/>
      <c r="C38" s="1319"/>
      <c r="D38" s="1319"/>
      <c r="E38" s="1319"/>
      <c r="F38" s="1187"/>
      <c r="G38" s="1187"/>
      <c r="H38" s="1026"/>
      <c r="I38" s="1319"/>
      <c r="J38" s="1187"/>
      <c r="K38" s="913"/>
      <c r="L38" s="654"/>
      <c r="M38" s="949" t="s">
        <v>10</v>
      </c>
      <c r="N38" s="1089"/>
      <c r="O38" s="720"/>
      <c r="P38" s="720"/>
      <c r="Q38" s="720"/>
      <c r="R38" s="729"/>
      <c r="S38" s="954"/>
      <c r="T38" s="953"/>
      <c r="U38" s="1089"/>
      <c r="V38" s="720"/>
      <c r="W38" s="720"/>
      <c r="X38" s="720"/>
      <c r="Y38" s="729"/>
      <c r="Z38" s="954"/>
      <c r="AA38" s="953"/>
      <c r="AB38" s="1089"/>
      <c r="AC38" s="954"/>
      <c r="AD38" s="725"/>
      <c r="AE38" s="1024"/>
      <c r="AF38" s="1024"/>
      <c r="AG38" s="1024"/>
      <c r="AH38" s="1024"/>
      <c r="AI38" s="1024"/>
      <c r="AJ38" s="1024"/>
      <c r="AK38" s="1024"/>
      <c r="AL38" s="1024"/>
      <c r="AM38" s="1024"/>
      <c r="AN38" s="1024"/>
      <c r="AO38" s="1024"/>
    </row>
    <row r="39" spans="1:41" s="1071" customFormat="1" ht="0.2" customHeight="1">
      <c r="A39" s="1319"/>
      <c r="B39" s="1319"/>
      <c r="C39" s="1319"/>
      <c r="D39" s="1319"/>
      <c r="E39" s="1029" t="s">
        <v>252</v>
      </c>
      <c r="F39" s="1187"/>
      <c r="G39" s="1187"/>
      <c r="H39" s="1187"/>
      <c r="I39" s="927"/>
      <c r="J39" s="1011"/>
      <c r="K39" s="911"/>
      <c r="L39" s="654"/>
      <c r="M39" s="949"/>
      <c r="N39" s="1088"/>
      <c r="O39" s="720"/>
      <c r="P39" s="720"/>
      <c r="Q39" s="720"/>
      <c r="R39" s="729"/>
      <c r="S39" s="954"/>
      <c r="T39" s="953"/>
      <c r="U39" s="1088"/>
      <c r="V39" s="720"/>
      <c r="W39" s="720"/>
      <c r="X39" s="720"/>
      <c r="Y39" s="729"/>
      <c r="Z39" s="954"/>
      <c r="AA39" s="953"/>
      <c r="AB39" s="1088"/>
      <c r="AC39" s="954"/>
      <c r="AD39" s="725"/>
      <c r="AE39" s="1024"/>
      <c r="AF39" s="1024"/>
      <c r="AG39" s="1024"/>
      <c r="AH39" s="1024"/>
      <c r="AI39" s="1024"/>
      <c r="AJ39" s="1024"/>
      <c r="AK39" s="1024"/>
      <c r="AL39" s="1024"/>
      <c r="AM39" s="1024"/>
      <c r="AN39" s="1024"/>
      <c r="AO39" s="1024"/>
    </row>
    <row r="40" spans="1:41" ht="3" customHeight="1">
      <c r="L40" s="455"/>
      <c r="M40" s="455"/>
      <c r="N40" s="455"/>
      <c r="O40" s="455"/>
      <c r="P40" s="455"/>
      <c r="Q40" s="455"/>
      <c r="R40" s="455"/>
      <c r="S40" s="455"/>
      <c r="T40" s="455"/>
      <c r="U40" s="455"/>
      <c r="V40" s="455"/>
      <c r="W40" s="455"/>
      <c r="X40" s="455"/>
      <c r="Y40" s="455"/>
      <c r="Z40" s="455"/>
      <c r="AA40" s="455"/>
      <c r="AB40" s="455"/>
    </row>
    <row r="41" spans="1:41" ht="123.75" customHeight="1">
      <c r="L41" s="1">
        <v>1</v>
      </c>
      <c r="M41" s="1282" t="s">
        <v>734</v>
      </c>
      <c r="N41" s="1282"/>
      <c r="O41" s="1282"/>
      <c r="P41" s="1282"/>
      <c r="Q41" s="1282"/>
      <c r="R41" s="1282"/>
      <c r="S41" s="1282"/>
      <c r="T41" s="1282"/>
      <c r="U41" s="1282"/>
      <c r="V41" s="1282"/>
      <c r="W41" s="1282"/>
      <c r="X41" s="1282"/>
      <c r="Y41" s="1282"/>
      <c r="Z41" s="1282"/>
      <c r="AA41" s="1282"/>
      <c r="AB41" s="1282"/>
      <c r="AC41" s="1282"/>
      <c r="AD41" s="1282"/>
    </row>
  </sheetData>
  <sheetProtection algorithmName="SHA-512" hashValue="TXLwlViY7AB4cxCuEFyHWk/QYYyvA5Dm0BDRnNKefRoYrktBUlVzrI5whSp5ydo7tovXkdcpekiOG5CwOPwl9A==" saltValue="plKkf5TDcld/81lD7pubyg==" spinCount="100000" sheet="1" objects="1" scenarios="1" formatColumns="0" formatRows="0"/>
  <dataConsolidate/>
  <mergeCells count="74">
    <mergeCell ref="V12:AB12"/>
    <mergeCell ref="V14:AA14"/>
    <mergeCell ref="AB14:AB16"/>
    <mergeCell ref="V15:V16"/>
    <mergeCell ref="W15:X15"/>
    <mergeCell ref="Y15:AA15"/>
    <mergeCell ref="Z16:AA16"/>
    <mergeCell ref="V11:AA11"/>
    <mergeCell ref="A29:A39"/>
    <mergeCell ref="O29:AC29"/>
    <mergeCell ref="B30:B39"/>
    <mergeCell ref="O30:AC30"/>
    <mergeCell ref="C31:C39"/>
    <mergeCell ref="O31:AC31"/>
    <mergeCell ref="D32:D39"/>
    <mergeCell ref="O32:AC32"/>
    <mergeCell ref="E33:E38"/>
    <mergeCell ref="I33:I38"/>
    <mergeCell ref="F34:F37"/>
    <mergeCell ref="J34:J37"/>
    <mergeCell ref="O34:AC34"/>
    <mergeCell ref="R35:R36"/>
    <mergeCell ref="S35:S36"/>
    <mergeCell ref="T35:T36"/>
    <mergeCell ref="F23:F26"/>
    <mergeCell ref="J23:J26"/>
    <mergeCell ref="O23:AC23"/>
    <mergeCell ref="R24:R25"/>
    <mergeCell ref="S24:S25"/>
    <mergeCell ref="Y24:Y25"/>
    <mergeCell ref="Z24:Z25"/>
    <mergeCell ref="AA24:AA25"/>
    <mergeCell ref="AB24:AB25"/>
    <mergeCell ref="Y35:Y36"/>
    <mergeCell ref="Z35:Z36"/>
    <mergeCell ref="AA35:AA36"/>
    <mergeCell ref="AB35:AB36"/>
    <mergeCell ref="L11:M11"/>
    <mergeCell ref="O11:T11"/>
    <mergeCell ref="O12:U12"/>
    <mergeCell ref="A18:A28"/>
    <mergeCell ref="O18:AC18"/>
    <mergeCell ref="B19:B28"/>
    <mergeCell ref="O19:AC19"/>
    <mergeCell ref="C20:C28"/>
    <mergeCell ref="S16:T16"/>
    <mergeCell ref="T24:T25"/>
    <mergeCell ref="U24:U25"/>
    <mergeCell ref="O20:AC20"/>
    <mergeCell ref="D21:D28"/>
    <mergeCell ref="O21:AC21"/>
    <mergeCell ref="E22:E27"/>
    <mergeCell ref="I22:I27"/>
    <mergeCell ref="L5:T5"/>
    <mergeCell ref="O9:T9"/>
    <mergeCell ref="O10:T10"/>
    <mergeCell ref="O7:T7"/>
    <mergeCell ref="O8:T8"/>
    <mergeCell ref="M41:AD41"/>
    <mergeCell ref="AD24:AD26"/>
    <mergeCell ref="L13:AC13"/>
    <mergeCell ref="L14:L16"/>
    <mergeCell ref="M14:M16"/>
    <mergeCell ref="O14:T14"/>
    <mergeCell ref="U14:U16"/>
    <mergeCell ref="AC14:AC16"/>
    <mergeCell ref="O15:O16"/>
    <mergeCell ref="P15:Q15"/>
    <mergeCell ref="R15:T15"/>
    <mergeCell ref="S17:T17"/>
    <mergeCell ref="AD13:AD16"/>
    <mergeCell ref="U35:U36"/>
    <mergeCell ref="AD35:AD37"/>
    <mergeCell ref="Z17:AA17"/>
  </mergeCells>
  <dataValidations count="9">
    <dataValidation allowBlank="1" prompt="Для выбора выполните двойной щелчок левой клавиши мыши по соответствующей ячейке." sqref="WWA983073:WWL983079 TK37:TV39 ADG37:ADR39 ANC37:ANN39 AWY37:AXJ39 BGU37:BHF39 BQQ37:BRB39 CAM37:CAX39 CKI37:CKT39 CUE37:CUP39 DEA37:DEL39 DNW37:DOH39 DXS37:DYD39 EHO37:EHZ39 ERK37:ERV39 FBG37:FBR39 FLC37:FLN39 FUY37:FVJ39 GEU37:GFF39 GOQ37:GPB39 GYM37:GYX39 HII37:HIT39 HSE37:HSP39 ICA37:ICL39 ILW37:IMH39 IVS37:IWD39 JFO37:JFZ39 JPK37:JPV39 JZG37:JZR39 KJC37:KJN39 KSY37:KTJ39 LCU37:LDF39 LMQ37:LNB39 LWM37:LWX39 MGI37:MGT39 MQE37:MQP39 NAA37:NAL39 NJW37:NKH39 NTS37:NUD39 ODO37:ODZ39 ONK37:ONV39 OXG37:OXR39 PHC37:PHN39 PQY37:PRJ39 QAU37:QBF39 QKQ37:QLB39 QUM37:QUX39 REI37:RET39 ROE37:ROP39 RYA37:RYL39 SHW37:SIH39 SRS37:SSD39 TBO37:TBZ39 TLK37:TLV39 TVG37:TVR39 UFC37:UFN39 UOY37:UPJ39 UYU37:UZF39 VIQ37:VJB39 VSM37:VSX39 WCI37:WCT39 WME37:WMP39 WWA37:WWL39 JO65569:JZ65575 TK65569:TV65575 ADG65569:ADR65575 ANC65569:ANN65575 AWY65569:AXJ65575 BGU65569:BHF65575 BQQ65569:BRB65575 CAM65569:CAX65575 CKI65569:CKT65575 CUE65569:CUP65575 DEA65569:DEL65575 DNW65569:DOH65575 DXS65569:DYD65575 EHO65569:EHZ65575 ERK65569:ERV65575 FBG65569:FBR65575 FLC65569:FLN65575 FUY65569:FVJ65575 GEU65569:GFF65575 GOQ65569:GPB65575 GYM65569:GYX65575 HII65569:HIT65575 HSE65569:HSP65575 ICA65569:ICL65575 ILW65569:IMH65575 IVS65569:IWD65575 JFO65569:JFZ65575 JPK65569:JPV65575 JZG65569:JZR65575 KJC65569:KJN65575 KSY65569:KTJ65575 LCU65569:LDF65575 LMQ65569:LNB65575 LWM65569:LWX65575 MGI65569:MGT65575 MQE65569:MQP65575 NAA65569:NAL65575 NJW65569:NKH65575 NTS65569:NUD65575 ODO65569:ODZ65575 ONK65569:ONV65575 OXG65569:OXR65575 PHC65569:PHN65575 PQY65569:PRJ65575 QAU65569:QBF65575 QKQ65569:QLB65575 QUM65569:QUX65575 REI65569:RET65575 ROE65569:ROP65575 RYA65569:RYL65575 SHW65569:SIH65575 SRS65569:SSD65575 TBO65569:TBZ65575 TLK65569:TLV65575 TVG65569:TVR65575 UFC65569:UFN65575 UOY65569:UPJ65575 UYU65569:UZF65575 VIQ65569:VJB65575 VSM65569:VSX65575 WCI65569:WCT65575 WME65569:WMP65575 WWA65569:WWL65575 JO131105:JZ131111 TK131105:TV131111 ADG131105:ADR131111 ANC131105:ANN131111 AWY131105:AXJ131111 BGU131105:BHF131111 BQQ131105:BRB131111 CAM131105:CAX131111 CKI131105:CKT131111 CUE131105:CUP131111 DEA131105:DEL131111 DNW131105:DOH131111 DXS131105:DYD131111 EHO131105:EHZ131111 ERK131105:ERV131111 FBG131105:FBR131111 FLC131105:FLN131111 FUY131105:FVJ131111 GEU131105:GFF131111 GOQ131105:GPB131111 GYM131105:GYX131111 HII131105:HIT131111 HSE131105:HSP131111 ICA131105:ICL131111 ILW131105:IMH131111 IVS131105:IWD131111 JFO131105:JFZ131111 JPK131105:JPV131111 JZG131105:JZR131111 KJC131105:KJN131111 KSY131105:KTJ131111 LCU131105:LDF131111 LMQ131105:LNB131111 LWM131105:LWX131111 MGI131105:MGT131111 MQE131105:MQP131111 NAA131105:NAL131111 NJW131105:NKH131111 NTS131105:NUD131111 ODO131105:ODZ131111 ONK131105:ONV131111 OXG131105:OXR131111 PHC131105:PHN131111 PQY131105:PRJ131111 QAU131105:QBF131111 QKQ131105:QLB131111 QUM131105:QUX131111 REI131105:RET131111 ROE131105:ROP131111 RYA131105:RYL131111 SHW131105:SIH131111 SRS131105:SSD131111 TBO131105:TBZ131111 TLK131105:TLV131111 TVG131105:TVR131111 UFC131105:UFN131111 UOY131105:UPJ131111 UYU131105:UZF131111 VIQ131105:VJB131111 VSM131105:VSX131111 WCI131105:WCT131111 WME131105:WMP131111 WWA131105:WWL131111 JO196641:JZ196647 TK196641:TV196647 ADG196641:ADR196647 ANC196641:ANN196647 AWY196641:AXJ196647 BGU196641:BHF196647 BQQ196641:BRB196647 CAM196641:CAX196647 CKI196641:CKT196647 CUE196641:CUP196647 DEA196641:DEL196647 DNW196641:DOH196647 DXS196641:DYD196647 EHO196641:EHZ196647 ERK196641:ERV196647 FBG196641:FBR196647 FLC196641:FLN196647 FUY196641:FVJ196647 GEU196641:GFF196647 GOQ196641:GPB196647 GYM196641:GYX196647 HII196641:HIT196647 HSE196641:HSP196647 ICA196641:ICL196647 ILW196641:IMH196647 IVS196641:IWD196647 JFO196641:JFZ196647 JPK196641:JPV196647 JZG196641:JZR196647 KJC196641:KJN196647 KSY196641:KTJ196647 LCU196641:LDF196647 LMQ196641:LNB196647 LWM196641:LWX196647 MGI196641:MGT196647 MQE196641:MQP196647 NAA196641:NAL196647 NJW196641:NKH196647 NTS196641:NUD196647 ODO196641:ODZ196647 ONK196641:ONV196647 OXG196641:OXR196647 PHC196641:PHN196647 PQY196641:PRJ196647 QAU196641:QBF196647 QKQ196641:QLB196647 QUM196641:QUX196647 REI196641:RET196647 ROE196641:ROP196647 RYA196641:RYL196647 SHW196641:SIH196647 SRS196641:SSD196647 TBO196641:TBZ196647 TLK196641:TLV196647 TVG196641:TVR196647 UFC196641:UFN196647 UOY196641:UPJ196647 UYU196641:UZF196647 VIQ196641:VJB196647 VSM196641:VSX196647 WCI196641:WCT196647 WME196641:WMP196647 WWA196641:WWL196647 JO262177:JZ262183 TK262177:TV262183 ADG262177:ADR262183 ANC262177:ANN262183 AWY262177:AXJ262183 BGU262177:BHF262183 BQQ262177:BRB262183 CAM262177:CAX262183 CKI262177:CKT262183 CUE262177:CUP262183 DEA262177:DEL262183 DNW262177:DOH262183 DXS262177:DYD262183 EHO262177:EHZ262183 ERK262177:ERV262183 FBG262177:FBR262183 FLC262177:FLN262183 FUY262177:FVJ262183 GEU262177:GFF262183 GOQ262177:GPB262183 GYM262177:GYX262183 HII262177:HIT262183 HSE262177:HSP262183 ICA262177:ICL262183 ILW262177:IMH262183 IVS262177:IWD262183 JFO262177:JFZ262183 JPK262177:JPV262183 JZG262177:JZR262183 KJC262177:KJN262183 KSY262177:KTJ262183 LCU262177:LDF262183 LMQ262177:LNB262183 LWM262177:LWX262183 MGI262177:MGT262183 MQE262177:MQP262183 NAA262177:NAL262183 NJW262177:NKH262183 NTS262177:NUD262183 ODO262177:ODZ262183 ONK262177:ONV262183 OXG262177:OXR262183 PHC262177:PHN262183 PQY262177:PRJ262183 QAU262177:QBF262183 QKQ262177:QLB262183 QUM262177:QUX262183 REI262177:RET262183 ROE262177:ROP262183 RYA262177:RYL262183 SHW262177:SIH262183 SRS262177:SSD262183 TBO262177:TBZ262183 TLK262177:TLV262183 TVG262177:TVR262183 UFC262177:UFN262183 UOY262177:UPJ262183 UYU262177:UZF262183 VIQ262177:VJB262183 VSM262177:VSX262183 WCI262177:WCT262183 WME262177:WMP262183 WWA262177:WWL262183 JO327713:JZ327719 TK327713:TV327719 ADG327713:ADR327719 ANC327713:ANN327719 AWY327713:AXJ327719 BGU327713:BHF327719 BQQ327713:BRB327719 CAM327713:CAX327719 CKI327713:CKT327719 CUE327713:CUP327719 DEA327713:DEL327719 DNW327713:DOH327719 DXS327713:DYD327719 EHO327713:EHZ327719 ERK327713:ERV327719 FBG327713:FBR327719 FLC327713:FLN327719 FUY327713:FVJ327719 GEU327713:GFF327719 GOQ327713:GPB327719 GYM327713:GYX327719 HII327713:HIT327719 HSE327713:HSP327719 ICA327713:ICL327719 ILW327713:IMH327719 IVS327713:IWD327719 JFO327713:JFZ327719 JPK327713:JPV327719 JZG327713:JZR327719 KJC327713:KJN327719 KSY327713:KTJ327719 LCU327713:LDF327719 LMQ327713:LNB327719 LWM327713:LWX327719 MGI327713:MGT327719 MQE327713:MQP327719 NAA327713:NAL327719 NJW327713:NKH327719 NTS327713:NUD327719 ODO327713:ODZ327719 ONK327713:ONV327719 OXG327713:OXR327719 PHC327713:PHN327719 PQY327713:PRJ327719 QAU327713:QBF327719 QKQ327713:QLB327719 QUM327713:QUX327719 REI327713:RET327719 ROE327713:ROP327719 RYA327713:RYL327719 SHW327713:SIH327719 SRS327713:SSD327719 TBO327713:TBZ327719 TLK327713:TLV327719 TVG327713:TVR327719 UFC327713:UFN327719 UOY327713:UPJ327719 UYU327713:UZF327719 VIQ327713:VJB327719 VSM327713:VSX327719 WCI327713:WCT327719 WME327713:WMP327719 WWA327713:WWL327719 JO393249:JZ393255 TK393249:TV393255 ADG393249:ADR393255 ANC393249:ANN393255 AWY393249:AXJ393255 BGU393249:BHF393255 BQQ393249:BRB393255 CAM393249:CAX393255 CKI393249:CKT393255 CUE393249:CUP393255 DEA393249:DEL393255 DNW393249:DOH393255 DXS393249:DYD393255 EHO393249:EHZ393255 ERK393249:ERV393255 FBG393249:FBR393255 FLC393249:FLN393255 FUY393249:FVJ393255 GEU393249:GFF393255 GOQ393249:GPB393255 GYM393249:GYX393255 HII393249:HIT393255 HSE393249:HSP393255 ICA393249:ICL393255 ILW393249:IMH393255 IVS393249:IWD393255 JFO393249:JFZ393255 JPK393249:JPV393255 JZG393249:JZR393255 KJC393249:KJN393255 KSY393249:KTJ393255 LCU393249:LDF393255 LMQ393249:LNB393255 LWM393249:LWX393255 MGI393249:MGT393255 MQE393249:MQP393255 NAA393249:NAL393255 NJW393249:NKH393255 NTS393249:NUD393255 ODO393249:ODZ393255 ONK393249:ONV393255 OXG393249:OXR393255 PHC393249:PHN393255 PQY393249:PRJ393255 QAU393249:QBF393255 QKQ393249:QLB393255 QUM393249:QUX393255 REI393249:RET393255 ROE393249:ROP393255 RYA393249:RYL393255 SHW393249:SIH393255 SRS393249:SSD393255 TBO393249:TBZ393255 TLK393249:TLV393255 TVG393249:TVR393255 UFC393249:UFN393255 UOY393249:UPJ393255 UYU393249:UZF393255 VIQ393249:VJB393255 VSM393249:VSX393255 WCI393249:WCT393255 WME393249:WMP393255 WWA393249:WWL393255 JO458785:JZ458791 TK458785:TV458791 ADG458785:ADR458791 ANC458785:ANN458791 AWY458785:AXJ458791 BGU458785:BHF458791 BQQ458785:BRB458791 CAM458785:CAX458791 CKI458785:CKT458791 CUE458785:CUP458791 DEA458785:DEL458791 DNW458785:DOH458791 DXS458785:DYD458791 EHO458785:EHZ458791 ERK458785:ERV458791 FBG458785:FBR458791 FLC458785:FLN458791 FUY458785:FVJ458791 GEU458785:GFF458791 GOQ458785:GPB458791 GYM458785:GYX458791 HII458785:HIT458791 HSE458785:HSP458791 ICA458785:ICL458791 ILW458785:IMH458791 IVS458785:IWD458791 JFO458785:JFZ458791 JPK458785:JPV458791 JZG458785:JZR458791 KJC458785:KJN458791 KSY458785:KTJ458791 LCU458785:LDF458791 LMQ458785:LNB458791 LWM458785:LWX458791 MGI458785:MGT458791 MQE458785:MQP458791 NAA458785:NAL458791 NJW458785:NKH458791 NTS458785:NUD458791 ODO458785:ODZ458791 ONK458785:ONV458791 OXG458785:OXR458791 PHC458785:PHN458791 PQY458785:PRJ458791 QAU458785:QBF458791 QKQ458785:QLB458791 QUM458785:QUX458791 REI458785:RET458791 ROE458785:ROP458791 RYA458785:RYL458791 SHW458785:SIH458791 SRS458785:SSD458791 TBO458785:TBZ458791 TLK458785:TLV458791 TVG458785:TVR458791 UFC458785:UFN458791 UOY458785:UPJ458791 UYU458785:UZF458791 VIQ458785:VJB458791 VSM458785:VSX458791 WCI458785:WCT458791 WME458785:WMP458791 WWA458785:WWL458791 JO524321:JZ524327 TK524321:TV524327 ADG524321:ADR524327 ANC524321:ANN524327 AWY524321:AXJ524327 BGU524321:BHF524327 BQQ524321:BRB524327 CAM524321:CAX524327 CKI524321:CKT524327 CUE524321:CUP524327 DEA524321:DEL524327 DNW524321:DOH524327 DXS524321:DYD524327 EHO524321:EHZ524327 ERK524321:ERV524327 FBG524321:FBR524327 FLC524321:FLN524327 FUY524321:FVJ524327 GEU524321:GFF524327 GOQ524321:GPB524327 GYM524321:GYX524327 HII524321:HIT524327 HSE524321:HSP524327 ICA524321:ICL524327 ILW524321:IMH524327 IVS524321:IWD524327 JFO524321:JFZ524327 JPK524321:JPV524327 JZG524321:JZR524327 KJC524321:KJN524327 KSY524321:KTJ524327 LCU524321:LDF524327 LMQ524321:LNB524327 LWM524321:LWX524327 MGI524321:MGT524327 MQE524321:MQP524327 NAA524321:NAL524327 NJW524321:NKH524327 NTS524321:NUD524327 ODO524321:ODZ524327 ONK524321:ONV524327 OXG524321:OXR524327 PHC524321:PHN524327 PQY524321:PRJ524327 QAU524321:QBF524327 QKQ524321:QLB524327 QUM524321:QUX524327 REI524321:RET524327 ROE524321:ROP524327 RYA524321:RYL524327 SHW524321:SIH524327 SRS524321:SSD524327 TBO524321:TBZ524327 TLK524321:TLV524327 TVG524321:TVR524327 UFC524321:UFN524327 UOY524321:UPJ524327 UYU524321:UZF524327 VIQ524321:VJB524327 VSM524321:VSX524327 WCI524321:WCT524327 WME524321:WMP524327 WWA524321:WWL524327 JO589857:JZ589863 TK589857:TV589863 ADG589857:ADR589863 ANC589857:ANN589863 AWY589857:AXJ589863 BGU589857:BHF589863 BQQ589857:BRB589863 CAM589857:CAX589863 CKI589857:CKT589863 CUE589857:CUP589863 DEA589857:DEL589863 DNW589857:DOH589863 DXS589857:DYD589863 EHO589857:EHZ589863 ERK589857:ERV589863 FBG589857:FBR589863 FLC589857:FLN589863 FUY589857:FVJ589863 GEU589857:GFF589863 GOQ589857:GPB589863 GYM589857:GYX589863 HII589857:HIT589863 HSE589857:HSP589863 ICA589857:ICL589863 ILW589857:IMH589863 IVS589857:IWD589863 JFO589857:JFZ589863 JPK589857:JPV589863 JZG589857:JZR589863 KJC589857:KJN589863 KSY589857:KTJ589863 LCU589857:LDF589863 LMQ589857:LNB589863 LWM589857:LWX589863 MGI589857:MGT589863 MQE589857:MQP589863 NAA589857:NAL589863 NJW589857:NKH589863 NTS589857:NUD589863 ODO589857:ODZ589863 ONK589857:ONV589863 OXG589857:OXR589863 PHC589857:PHN589863 PQY589857:PRJ589863 QAU589857:QBF589863 QKQ589857:QLB589863 QUM589857:QUX589863 REI589857:RET589863 ROE589857:ROP589863 RYA589857:RYL589863 SHW589857:SIH589863 SRS589857:SSD589863 TBO589857:TBZ589863 TLK589857:TLV589863 TVG589857:TVR589863 UFC589857:UFN589863 UOY589857:UPJ589863 UYU589857:UZF589863 VIQ589857:VJB589863 VSM589857:VSX589863 WCI589857:WCT589863 WME589857:WMP589863 WWA589857:WWL589863 JO655393:JZ655399 TK655393:TV655399 ADG655393:ADR655399 ANC655393:ANN655399 AWY655393:AXJ655399 BGU655393:BHF655399 BQQ655393:BRB655399 CAM655393:CAX655399 CKI655393:CKT655399 CUE655393:CUP655399 DEA655393:DEL655399 DNW655393:DOH655399 DXS655393:DYD655399 EHO655393:EHZ655399 ERK655393:ERV655399 FBG655393:FBR655399 FLC655393:FLN655399 FUY655393:FVJ655399 GEU655393:GFF655399 GOQ655393:GPB655399 GYM655393:GYX655399 HII655393:HIT655399 HSE655393:HSP655399 ICA655393:ICL655399 ILW655393:IMH655399 IVS655393:IWD655399 JFO655393:JFZ655399 JPK655393:JPV655399 JZG655393:JZR655399 KJC655393:KJN655399 KSY655393:KTJ655399 LCU655393:LDF655399 LMQ655393:LNB655399 LWM655393:LWX655399 MGI655393:MGT655399 MQE655393:MQP655399 NAA655393:NAL655399 NJW655393:NKH655399 NTS655393:NUD655399 ODO655393:ODZ655399 ONK655393:ONV655399 OXG655393:OXR655399 PHC655393:PHN655399 PQY655393:PRJ655399 QAU655393:QBF655399 QKQ655393:QLB655399 QUM655393:QUX655399 REI655393:RET655399 ROE655393:ROP655399 RYA655393:RYL655399 SHW655393:SIH655399 SRS655393:SSD655399 TBO655393:TBZ655399 TLK655393:TLV655399 TVG655393:TVR655399 UFC655393:UFN655399 UOY655393:UPJ655399 UYU655393:UZF655399 VIQ655393:VJB655399 VSM655393:VSX655399 WCI655393:WCT655399 WME655393:WMP655399 WWA655393:WWL655399 JO720929:JZ720935 TK720929:TV720935 ADG720929:ADR720935 ANC720929:ANN720935 AWY720929:AXJ720935 BGU720929:BHF720935 BQQ720929:BRB720935 CAM720929:CAX720935 CKI720929:CKT720935 CUE720929:CUP720935 DEA720929:DEL720935 DNW720929:DOH720935 DXS720929:DYD720935 EHO720929:EHZ720935 ERK720929:ERV720935 FBG720929:FBR720935 FLC720929:FLN720935 FUY720929:FVJ720935 GEU720929:GFF720935 GOQ720929:GPB720935 GYM720929:GYX720935 HII720929:HIT720935 HSE720929:HSP720935 ICA720929:ICL720935 ILW720929:IMH720935 IVS720929:IWD720935 JFO720929:JFZ720935 JPK720929:JPV720935 JZG720929:JZR720935 KJC720929:KJN720935 KSY720929:KTJ720935 LCU720929:LDF720935 LMQ720929:LNB720935 LWM720929:LWX720935 MGI720929:MGT720935 MQE720929:MQP720935 NAA720929:NAL720935 NJW720929:NKH720935 NTS720929:NUD720935 ODO720929:ODZ720935 ONK720929:ONV720935 OXG720929:OXR720935 PHC720929:PHN720935 PQY720929:PRJ720935 QAU720929:QBF720935 QKQ720929:QLB720935 QUM720929:QUX720935 REI720929:RET720935 ROE720929:ROP720935 RYA720929:RYL720935 SHW720929:SIH720935 SRS720929:SSD720935 TBO720929:TBZ720935 TLK720929:TLV720935 TVG720929:TVR720935 UFC720929:UFN720935 UOY720929:UPJ720935 UYU720929:UZF720935 VIQ720929:VJB720935 VSM720929:VSX720935 WCI720929:WCT720935 WME720929:WMP720935 WWA720929:WWL720935 JO786465:JZ786471 TK786465:TV786471 ADG786465:ADR786471 ANC786465:ANN786471 AWY786465:AXJ786471 BGU786465:BHF786471 BQQ786465:BRB786471 CAM786465:CAX786471 CKI786465:CKT786471 CUE786465:CUP786471 DEA786465:DEL786471 DNW786465:DOH786471 DXS786465:DYD786471 EHO786465:EHZ786471 ERK786465:ERV786471 FBG786465:FBR786471 FLC786465:FLN786471 FUY786465:FVJ786471 GEU786465:GFF786471 GOQ786465:GPB786471 GYM786465:GYX786471 HII786465:HIT786471 HSE786465:HSP786471 ICA786465:ICL786471 ILW786465:IMH786471 IVS786465:IWD786471 JFO786465:JFZ786471 JPK786465:JPV786471 JZG786465:JZR786471 KJC786465:KJN786471 KSY786465:KTJ786471 LCU786465:LDF786471 LMQ786465:LNB786471 LWM786465:LWX786471 MGI786465:MGT786471 MQE786465:MQP786471 NAA786465:NAL786471 NJW786465:NKH786471 NTS786465:NUD786471 ODO786465:ODZ786471 ONK786465:ONV786471 OXG786465:OXR786471 PHC786465:PHN786471 PQY786465:PRJ786471 QAU786465:QBF786471 QKQ786465:QLB786471 QUM786465:QUX786471 REI786465:RET786471 ROE786465:ROP786471 RYA786465:RYL786471 SHW786465:SIH786471 SRS786465:SSD786471 TBO786465:TBZ786471 TLK786465:TLV786471 TVG786465:TVR786471 UFC786465:UFN786471 UOY786465:UPJ786471 UYU786465:UZF786471 VIQ786465:VJB786471 VSM786465:VSX786471 WCI786465:WCT786471 WME786465:WMP786471 WWA786465:WWL786471 JO852001:JZ852007 TK852001:TV852007 ADG852001:ADR852007 ANC852001:ANN852007 AWY852001:AXJ852007 BGU852001:BHF852007 BQQ852001:BRB852007 CAM852001:CAX852007 CKI852001:CKT852007 CUE852001:CUP852007 DEA852001:DEL852007 DNW852001:DOH852007 DXS852001:DYD852007 EHO852001:EHZ852007 ERK852001:ERV852007 FBG852001:FBR852007 FLC852001:FLN852007 FUY852001:FVJ852007 GEU852001:GFF852007 GOQ852001:GPB852007 GYM852001:GYX852007 HII852001:HIT852007 HSE852001:HSP852007 ICA852001:ICL852007 ILW852001:IMH852007 IVS852001:IWD852007 JFO852001:JFZ852007 JPK852001:JPV852007 JZG852001:JZR852007 KJC852001:KJN852007 KSY852001:KTJ852007 LCU852001:LDF852007 LMQ852001:LNB852007 LWM852001:LWX852007 MGI852001:MGT852007 MQE852001:MQP852007 NAA852001:NAL852007 NJW852001:NKH852007 NTS852001:NUD852007 ODO852001:ODZ852007 ONK852001:ONV852007 OXG852001:OXR852007 PHC852001:PHN852007 PQY852001:PRJ852007 QAU852001:QBF852007 QKQ852001:QLB852007 QUM852001:QUX852007 REI852001:RET852007 ROE852001:ROP852007 RYA852001:RYL852007 SHW852001:SIH852007 SRS852001:SSD852007 TBO852001:TBZ852007 TLK852001:TLV852007 TVG852001:TVR852007 UFC852001:UFN852007 UOY852001:UPJ852007 UYU852001:UZF852007 VIQ852001:VJB852007 VSM852001:VSX852007 WCI852001:WCT852007 WME852001:WMP852007 WWA852001:WWL852007 JO917537:JZ917543 TK917537:TV917543 ADG917537:ADR917543 ANC917537:ANN917543 AWY917537:AXJ917543 BGU917537:BHF917543 BQQ917537:BRB917543 CAM917537:CAX917543 CKI917537:CKT917543 CUE917537:CUP917543 DEA917537:DEL917543 DNW917537:DOH917543 DXS917537:DYD917543 EHO917537:EHZ917543 ERK917537:ERV917543 FBG917537:FBR917543 FLC917537:FLN917543 FUY917537:FVJ917543 GEU917537:GFF917543 GOQ917537:GPB917543 GYM917537:GYX917543 HII917537:HIT917543 HSE917537:HSP917543 ICA917537:ICL917543 ILW917537:IMH917543 IVS917537:IWD917543 JFO917537:JFZ917543 JPK917537:JPV917543 JZG917537:JZR917543 KJC917537:KJN917543 KSY917537:KTJ917543 LCU917537:LDF917543 LMQ917537:LNB917543 LWM917537:LWX917543 MGI917537:MGT917543 MQE917537:MQP917543 NAA917537:NAL917543 NJW917537:NKH917543 NTS917537:NUD917543 ODO917537:ODZ917543 ONK917537:ONV917543 OXG917537:OXR917543 PHC917537:PHN917543 PQY917537:PRJ917543 QAU917537:QBF917543 QKQ917537:QLB917543 QUM917537:QUX917543 REI917537:RET917543 ROE917537:ROP917543 RYA917537:RYL917543 SHW917537:SIH917543 SRS917537:SSD917543 TBO917537:TBZ917543 TLK917537:TLV917543 TVG917537:TVR917543 UFC917537:UFN917543 UOY917537:UPJ917543 UYU917537:UZF917543 VIQ917537:VJB917543 VSM917537:VSX917543 WCI917537:WCT917543 WME917537:WMP917543 WWA917537:WWL917543 JO983073:JZ983079 TK983073:TV983079 ADG983073:ADR983079 ANC983073:ANN983079 AWY983073:AXJ983079 BGU983073:BHF983079 BQQ983073:BRB983079 CAM983073:CAX983079 CKI983073:CKT983079 CUE983073:CUP983079 DEA983073:DEL983079 DNW983073:DOH983079 DXS983073:DYD983079 EHO983073:EHZ983079 ERK983073:ERV983079 FBG983073:FBR983079 FLC983073:FLN983079 FUY983073:FVJ983079 GEU983073:GFF983079 GOQ983073:GPB983079 GYM983073:GYX983079 HII983073:HIT983079 HSE983073:HSP983079 ICA983073:ICL983079 ILW983073:IMH983079 IVS983073:IWD983079 JFO983073:JFZ983079 JPK983073:JPV983079 JZG983073:JZR983079 KJC983073:KJN983079 KSY983073:KTJ983079 LCU983073:LDF983079 LMQ983073:LNB983079 LWM983073:LWX983079 MGI983073:MGT983079 MQE983073:MQP983079 NAA983073:NAL983079 NJW983073:NKH983079 NTS983073:NUD983079 ODO983073:ODZ983079 ONK983073:ONV983079 OXG983073:OXR983079 PHC983073:PHN983079 PQY983073:PRJ983079 QAU983073:QBF983079 QKQ983073:QLB983079 QUM983073:QUX983079 REI983073:RET983079 ROE983073:ROP983079 RYA983073:RYL983079 SHW983073:SIH983079 SRS983073:SSD983079 TBO983073:TBZ983079 TLK983073:TLV983079 TVG983073:TVR983079 UFC983073:UFN983079 UOY983073:UPJ983079 UYU983073:UZF983079 VIQ983073:VJB983079 VSM983073:VSX983079 WCI983073:WCT983079 WME983073:WMP983079 AD27:AD28 JO37:JZ39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ANC26:ANN28 ADG26:ADR28 TK26:TV28 JO26:JZ28 L26:AC28 L983073:AD983079 L917537:AD917543 L852001:AD852007 L786465:AD786471 L720929:AD720935 L655393:AD655399 L589857:AD589863 L524321:AD524327 L458785:AD458791 L393249:AD393255 L327713:AD327719 L262177:AD262183 L196641:AD196647 L131105:AD131111 L65569:AD65575"/>
    <dataValidation type="list" allowBlank="1" showInputMessage="1" errorTitle="Ошибка" error="Выберите значение из списка" prompt="Выберите значение из списка" sqref="WWD983070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66 JR65566 TN65566 ADJ65566 ANF65566 AXB65566 BGX65566 BQT65566 CAP65566 CKL65566 CUH65566 DED65566 DNZ65566 DXV65566 EHR65566 ERN65566 FBJ65566 FLF65566 FVB65566 GEX65566 GOT65566 GYP65566 HIL65566 HSH65566 ICD65566 ILZ65566 IVV65566 JFR65566 JPN65566 JZJ65566 KJF65566 KTB65566 LCX65566 LMT65566 LWP65566 MGL65566 MQH65566 NAD65566 NJZ65566 NTV65566 ODR65566 ONN65566 OXJ65566 PHF65566 PRB65566 QAX65566 QKT65566 QUP65566 REL65566 ROH65566 RYD65566 SHZ65566 SRV65566 TBR65566 TLN65566 TVJ65566 UFF65566 UPB65566 UYX65566 VIT65566 VSP65566 WCL65566 WMH65566 WWD65566 O131102 JR131102 TN131102 ADJ131102 ANF131102 AXB131102 BGX131102 BQT131102 CAP131102 CKL131102 CUH131102 DED131102 DNZ131102 DXV131102 EHR131102 ERN131102 FBJ131102 FLF131102 FVB131102 GEX131102 GOT131102 GYP131102 HIL131102 HSH131102 ICD131102 ILZ131102 IVV131102 JFR131102 JPN131102 JZJ131102 KJF131102 KTB131102 LCX131102 LMT131102 LWP131102 MGL131102 MQH131102 NAD131102 NJZ131102 NTV131102 ODR131102 ONN131102 OXJ131102 PHF131102 PRB131102 QAX131102 QKT131102 QUP131102 REL131102 ROH131102 RYD131102 SHZ131102 SRV131102 TBR131102 TLN131102 TVJ131102 UFF131102 UPB131102 UYX131102 VIT131102 VSP131102 WCL131102 WMH131102 WWD131102 O196638 JR196638 TN196638 ADJ196638 ANF196638 AXB196638 BGX196638 BQT196638 CAP196638 CKL196638 CUH196638 DED196638 DNZ196638 DXV196638 EHR196638 ERN196638 FBJ196638 FLF196638 FVB196638 GEX196638 GOT196638 GYP196638 HIL196638 HSH196638 ICD196638 ILZ196638 IVV196638 JFR196638 JPN196638 JZJ196638 KJF196638 KTB196638 LCX196638 LMT196638 LWP196638 MGL196638 MQH196638 NAD196638 NJZ196638 NTV196638 ODR196638 ONN196638 OXJ196638 PHF196638 PRB196638 QAX196638 QKT196638 QUP196638 REL196638 ROH196638 RYD196638 SHZ196638 SRV196638 TBR196638 TLN196638 TVJ196638 UFF196638 UPB196638 UYX196638 VIT196638 VSP196638 WCL196638 WMH196638 WWD196638 O262174 JR262174 TN262174 ADJ262174 ANF262174 AXB262174 BGX262174 BQT262174 CAP262174 CKL262174 CUH262174 DED262174 DNZ262174 DXV262174 EHR262174 ERN262174 FBJ262174 FLF262174 FVB262174 GEX262174 GOT262174 GYP262174 HIL262174 HSH262174 ICD262174 ILZ262174 IVV262174 JFR262174 JPN262174 JZJ262174 KJF262174 KTB262174 LCX262174 LMT262174 LWP262174 MGL262174 MQH262174 NAD262174 NJZ262174 NTV262174 ODR262174 ONN262174 OXJ262174 PHF262174 PRB262174 QAX262174 QKT262174 QUP262174 REL262174 ROH262174 RYD262174 SHZ262174 SRV262174 TBR262174 TLN262174 TVJ262174 UFF262174 UPB262174 UYX262174 VIT262174 VSP262174 WCL262174 WMH262174 WWD262174 O327710 JR327710 TN327710 ADJ327710 ANF327710 AXB327710 BGX327710 BQT327710 CAP327710 CKL327710 CUH327710 DED327710 DNZ327710 DXV327710 EHR327710 ERN327710 FBJ327710 FLF327710 FVB327710 GEX327710 GOT327710 GYP327710 HIL327710 HSH327710 ICD327710 ILZ327710 IVV327710 JFR327710 JPN327710 JZJ327710 KJF327710 KTB327710 LCX327710 LMT327710 LWP327710 MGL327710 MQH327710 NAD327710 NJZ327710 NTV327710 ODR327710 ONN327710 OXJ327710 PHF327710 PRB327710 QAX327710 QKT327710 QUP327710 REL327710 ROH327710 RYD327710 SHZ327710 SRV327710 TBR327710 TLN327710 TVJ327710 UFF327710 UPB327710 UYX327710 VIT327710 VSP327710 WCL327710 WMH327710 WWD327710 O393246 JR393246 TN393246 ADJ393246 ANF393246 AXB393246 BGX393246 BQT393246 CAP393246 CKL393246 CUH393246 DED393246 DNZ393246 DXV393246 EHR393246 ERN393246 FBJ393246 FLF393246 FVB393246 GEX393246 GOT393246 GYP393246 HIL393246 HSH393246 ICD393246 ILZ393246 IVV393246 JFR393246 JPN393246 JZJ393246 KJF393246 KTB393246 LCX393246 LMT393246 LWP393246 MGL393246 MQH393246 NAD393246 NJZ393246 NTV393246 ODR393246 ONN393246 OXJ393246 PHF393246 PRB393246 QAX393246 QKT393246 QUP393246 REL393246 ROH393246 RYD393246 SHZ393246 SRV393246 TBR393246 TLN393246 TVJ393246 UFF393246 UPB393246 UYX393246 VIT393246 VSP393246 WCL393246 WMH393246 WWD393246 O458782 JR458782 TN458782 ADJ458782 ANF458782 AXB458782 BGX458782 BQT458782 CAP458782 CKL458782 CUH458782 DED458782 DNZ458782 DXV458782 EHR458782 ERN458782 FBJ458782 FLF458782 FVB458782 GEX458782 GOT458782 GYP458782 HIL458782 HSH458782 ICD458782 ILZ458782 IVV458782 JFR458782 JPN458782 JZJ458782 KJF458782 KTB458782 LCX458782 LMT458782 LWP458782 MGL458782 MQH458782 NAD458782 NJZ458782 NTV458782 ODR458782 ONN458782 OXJ458782 PHF458782 PRB458782 QAX458782 QKT458782 QUP458782 REL458782 ROH458782 RYD458782 SHZ458782 SRV458782 TBR458782 TLN458782 TVJ458782 UFF458782 UPB458782 UYX458782 VIT458782 VSP458782 WCL458782 WMH458782 WWD458782 O524318 JR524318 TN524318 ADJ524318 ANF524318 AXB524318 BGX524318 BQT524318 CAP524318 CKL524318 CUH524318 DED524318 DNZ524318 DXV524318 EHR524318 ERN524318 FBJ524318 FLF524318 FVB524318 GEX524318 GOT524318 GYP524318 HIL524318 HSH524318 ICD524318 ILZ524318 IVV524318 JFR524318 JPN524318 JZJ524318 KJF524318 KTB524318 LCX524318 LMT524318 LWP524318 MGL524318 MQH524318 NAD524318 NJZ524318 NTV524318 ODR524318 ONN524318 OXJ524318 PHF524318 PRB524318 QAX524318 QKT524318 QUP524318 REL524318 ROH524318 RYD524318 SHZ524318 SRV524318 TBR524318 TLN524318 TVJ524318 UFF524318 UPB524318 UYX524318 VIT524318 VSP524318 WCL524318 WMH524318 WWD524318 O589854 JR589854 TN589854 ADJ589854 ANF589854 AXB589854 BGX589854 BQT589854 CAP589854 CKL589854 CUH589854 DED589854 DNZ589854 DXV589854 EHR589854 ERN589854 FBJ589854 FLF589854 FVB589854 GEX589854 GOT589854 GYP589854 HIL589854 HSH589854 ICD589854 ILZ589854 IVV589854 JFR589854 JPN589854 JZJ589854 KJF589854 KTB589854 LCX589854 LMT589854 LWP589854 MGL589854 MQH589854 NAD589854 NJZ589854 NTV589854 ODR589854 ONN589854 OXJ589854 PHF589854 PRB589854 QAX589854 QKT589854 QUP589854 REL589854 ROH589854 RYD589854 SHZ589854 SRV589854 TBR589854 TLN589854 TVJ589854 UFF589854 UPB589854 UYX589854 VIT589854 VSP589854 WCL589854 WMH589854 WWD589854 O655390 JR655390 TN655390 ADJ655390 ANF655390 AXB655390 BGX655390 BQT655390 CAP655390 CKL655390 CUH655390 DED655390 DNZ655390 DXV655390 EHR655390 ERN655390 FBJ655390 FLF655390 FVB655390 GEX655390 GOT655390 GYP655390 HIL655390 HSH655390 ICD655390 ILZ655390 IVV655390 JFR655390 JPN655390 JZJ655390 KJF655390 KTB655390 LCX655390 LMT655390 LWP655390 MGL655390 MQH655390 NAD655390 NJZ655390 NTV655390 ODR655390 ONN655390 OXJ655390 PHF655390 PRB655390 QAX655390 QKT655390 QUP655390 REL655390 ROH655390 RYD655390 SHZ655390 SRV655390 TBR655390 TLN655390 TVJ655390 UFF655390 UPB655390 UYX655390 VIT655390 VSP655390 WCL655390 WMH655390 WWD655390 O720926 JR720926 TN720926 ADJ720926 ANF720926 AXB720926 BGX720926 BQT720926 CAP720926 CKL720926 CUH720926 DED720926 DNZ720926 DXV720926 EHR720926 ERN720926 FBJ720926 FLF720926 FVB720926 GEX720926 GOT720926 GYP720926 HIL720926 HSH720926 ICD720926 ILZ720926 IVV720926 JFR720926 JPN720926 JZJ720926 KJF720926 KTB720926 LCX720926 LMT720926 LWP720926 MGL720926 MQH720926 NAD720926 NJZ720926 NTV720926 ODR720926 ONN720926 OXJ720926 PHF720926 PRB720926 QAX720926 QKT720926 QUP720926 REL720926 ROH720926 RYD720926 SHZ720926 SRV720926 TBR720926 TLN720926 TVJ720926 UFF720926 UPB720926 UYX720926 VIT720926 VSP720926 WCL720926 WMH720926 WWD720926 O786462 JR786462 TN786462 ADJ786462 ANF786462 AXB786462 BGX786462 BQT786462 CAP786462 CKL786462 CUH786462 DED786462 DNZ786462 DXV786462 EHR786462 ERN786462 FBJ786462 FLF786462 FVB786462 GEX786462 GOT786462 GYP786462 HIL786462 HSH786462 ICD786462 ILZ786462 IVV786462 JFR786462 JPN786462 JZJ786462 KJF786462 KTB786462 LCX786462 LMT786462 LWP786462 MGL786462 MQH786462 NAD786462 NJZ786462 NTV786462 ODR786462 ONN786462 OXJ786462 PHF786462 PRB786462 QAX786462 QKT786462 QUP786462 REL786462 ROH786462 RYD786462 SHZ786462 SRV786462 TBR786462 TLN786462 TVJ786462 UFF786462 UPB786462 UYX786462 VIT786462 VSP786462 WCL786462 WMH786462 WWD786462 O851998 JR851998 TN851998 ADJ851998 ANF851998 AXB851998 BGX851998 BQT851998 CAP851998 CKL851998 CUH851998 DED851998 DNZ851998 DXV851998 EHR851998 ERN851998 FBJ851998 FLF851998 FVB851998 GEX851998 GOT851998 GYP851998 HIL851998 HSH851998 ICD851998 ILZ851998 IVV851998 JFR851998 JPN851998 JZJ851998 KJF851998 KTB851998 LCX851998 LMT851998 LWP851998 MGL851998 MQH851998 NAD851998 NJZ851998 NTV851998 ODR851998 ONN851998 OXJ851998 PHF851998 PRB851998 QAX851998 QKT851998 QUP851998 REL851998 ROH851998 RYD851998 SHZ851998 SRV851998 TBR851998 TLN851998 TVJ851998 UFF851998 UPB851998 UYX851998 VIT851998 VSP851998 WCL851998 WMH851998 WWD851998 O917534 JR917534 TN917534 ADJ917534 ANF917534 AXB917534 BGX917534 BQT917534 CAP917534 CKL917534 CUH917534 DED917534 DNZ917534 DXV917534 EHR917534 ERN917534 FBJ917534 FLF917534 FVB917534 GEX917534 GOT917534 GYP917534 HIL917534 HSH917534 ICD917534 ILZ917534 IVV917534 JFR917534 JPN917534 JZJ917534 KJF917534 KTB917534 LCX917534 LMT917534 LWP917534 MGL917534 MQH917534 NAD917534 NJZ917534 NTV917534 ODR917534 ONN917534 OXJ917534 PHF917534 PRB917534 QAX917534 QKT917534 QUP917534 REL917534 ROH917534 RYD917534 SHZ917534 SRV917534 TBR917534 TLN917534 TVJ917534 UFF917534 UPB917534 UYX917534 VIT917534 VSP917534 WCL917534 WMH917534 WWD917534 O983070 JR983070 TN983070 ADJ983070 ANF983070 AXB983070 BGX983070 BQT983070 CAP983070 CKL983070 CUH983070 DED983070 DNZ983070 DXV983070 EHR983070 ERN983070 FBJ983070 FLF983070 FVB983070 GEX983070 GOT983070 GYP983070 HIL983070 HSH983070 ICD983070 ILZ983070 IVV983070 JFR983070 JPN983070 JZJ983070 KJF983070 KTB983070 LCX983070 LMT983070 LWP983070 MGL983070 MQH983070 NAD983070 NJZ983070 NTV983070 ODR983070 ONN983070 OXJ983070 PHF983070 PRB983070 QAX983070 QKT983070 QUP983070 REL983070 ROH983070 RYD983070 SHZ983070 SRV983070 TBR983070 TLN983070 TVJ983070 UFF983070 UPB983070 UYX983070 VIT983070 VSP983070 WCL983070 WMH983070 WWD34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V65566 V131102 V196638 V262174 V327710 V393246 V458782 V524318 V589854 V655390 V720926 V786462 V851998 V917534 V983070">
      <formula1>kind_of_cons</formula1>
    </dataValidation>
    <dataValidation type="textLength" operator="lessThanOrEqual" allowBlank="1" showInputMessage="1" showErrorMessage="1" errorTitle="Ошибка" error="Допускается ввод не более 900 символов!" sqref="WWL983065:WWL983071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JZ18:JZ24 WMP983065:WMP983071 AD65561:AD65567 JZ65561:JZ65567 TV65561:TV65567 ADR65561:ADR65567 ANN65561:ANN65567 AXJ65561:AXJ65567 BHF65561:BHF65567 BRB65561:BRB65567 CAX65561:CAX65567 CKT65561:CKT65567 CUP65561:CUP65567 DEL65561:DEL65567 DOH65561:DOH65567 DYD65561:DYD65567 EHZ65561:EHZ65567 ERV65561:ERV65567 FBR65561:FBR65567 FLN65561:FLN65567 FVJ65561:FVJ65567 GFF65561:GFF65567 GPB65561:GPB65567 GYX65561:GYX65567 HIT65561:HIT65567 HSP65561:HSP65567 ICL65561:ICL65567 IMH65561:IMH65567 IWD65561:IWD65567 JFZ65561:JFZ65567 JPV65561:JPV65567 JZR65561:JZR65567 KJN65561:KJN65567 KTJ65561:KTJ65567 LDF65561:LDF65567 LNB65561:LNB65567 LWX65561:LWX65567 MGT65561:MGT65567 MQP65561:MQP65567 NAL65561:NAL65567 NKH65561:NKH65567 NUD65561:NUD65567 ODZ65561:ODZ65567 ONV65561:ONV65567 OXR65561:OXR65567 PHN65561:PHN65567 PRJ65561:PRJ65567 QBF65561:QBF65567 QLB65561:QLB65567 QUX65561:QUX65567 RET65561:RET65567 ROP65561:ROP65567 RYL65561:RYL65567 SIH65561:SIH65567 SSD65561:SSD65567 TBZ65561:TBZ65567 TLV65561:TLV65567 TVR65561:TVR65567 UFN65561:UFN65567 UPJ65561:UPJ65567 UZF65561:UZF65567 VJB65561:VJB65567 VSX65561:VSX65567 WCT65561:WCT65567 WMP65561:WMP65567 WWL65561:WWL65567 AD131097:AD131103 JZ131097:JZ131103 TV131097:TV131103 ADR131097:ADR131103 ANN131097:ANN131103 AXJ131097:AXJ131103 BHF131097:BHF131103 BRB131097:BRB131103 CAX131097:CAX131103 CKT131097:CKT131103 CUP131097:CUP131103 DEL131097:DEL131103 DOH131097:DOH131103 DYD131097:DYD131103 EHZ131097:EHZ131103 ERV131097:ERV131103 FBR131097:FBR131103 FLN131097:FLN131103 FVJ131097:FVJ131103 GFF131097:GFF131103 GPB131097:GPB131103 GYX131097:GYX131103 HIT131097:HIT131103 HSP131097:HSP131103 ICL131097:ICL131103 IMH131097:IMH131103 IWD131097:IWD131103 JFZ131097:JFZ131103 JPV131097:JPV131103 JZR131097:JZR131103 KJN131097:KJN131103 KTJ131097:KTJ131103 LDF131097:LDF131103 LNB131097:LNB131103 LWX131097:LWX131103 MGT131097:MGT131103 MQP131097:MQP131103 NAL131097:NAL131103 NKH131097:NKH131103 NUD131097:NUD131103 ODZ131097:ODZ131103 ONV131097:ONV131103 OXR131097:OXR131103 PHN131097:PHN131103 PRJ131097:PRJ131103 QBF131097:QBF131103 QLB131097:QLB131103 QUX131097:QUX131103 RET131097:RET131103 ROP131097:ROP131103 RYL131097:RYL131103 SIH131097:SIH131103 SSD131097:SSD131103 TBZ131097:TBZ131103 TLV131097:TLV131103 TVR131097:TVR131103 UFN131097:UFN131103 UPJ131097:UPJ131103 UZF131097:UZF131103 VJB131097:VJB131103 VSX131097:VSX131103 WCT131097:WCT131103 WMP131097:WMP131103 WWL131097:WWL131103 AD196633:AD196639 JZ196633:JZ196639 TV196633:TV196639 ADR196633:ADR196639 ANN196633:ANN196639 AXJ196633:AXJ196639 BHF196633:BHF196639 BRB196633:BRB196639 CAX196633:CAX196639 CKT196633:CKT196639 CUP196633:CUP196639 DEL196633:DEL196639 DOH196633:DOH196639 DYD196633:DYD196639 EHZ196633:EHZ196639 ERV196633:ERV196639 FBR196633:FBR196639 FLN196633:FLN196639 FVJ196633:FVJ196639 GFF196633:GFF196639 GPB196633:GPB196639 GYX196633:GYX196639 HIT196633:HIT196639 HSP196633:HSP196639 ICL196633:ICL196639 IMH196633:IMH196639 IWD196633:IWD196639 JFZ196633:JFZ196639 JPV196633:JPV196639 JZR196633:JZR196639 KJN196633:KJN196639 KTJ196633:KTJ196639 LDF196633:LDF196639 LNB196633:LNB196639 LWX196633:LWX196639 MGT196633:MGT196639 MQP196633:MQP196639 NAL196633:NAL196639 NKH196633:NKH196639 NUD196633:NUD196639 ODZ196633:ODZ196639 ONV196633:ONV196639 OXR196633:OXR196639 PHN196633:PHN196639 PRJ196633:PRJ196639 QBF196633:QBF196639 QLB196633:QLB196639 QUX196633:QUX196639 RET196633:RET196639 ROP196633:ROP196639 RYL196633:RYL196639 SIH196633:SIH196639 SSD196633:SSD196639 TBZ196633:TBZ196639 TLV196633:TLV196639 TVR196633:TVR196639 UFN196633:UFN196639 UPJ196633:UPJ196639 UZF196633:UZF196639 VJB196633:VJB196639 VSX196633:VSX196639 WCT196633:WCT196639 WMP196633:WMP196639 WWL196633:WWL196639 AD262169:AD262175 JZ262169:JZ262175 TV262169:TV262175 ADR262169:ADR262175 ANN262169:ANN262175 AXJ262169:AXJ262175 BHF262169:BHF262175 BRB262169:BRB262175 CAX262169:CAX262175 CKT262169:CKT262175 CUP262169:CUP262175 DEL262169:DEL262175 DOH262169:DOH262175 DYD262169:DYD262175 EHZ262169:EHZ262175 ERV262169:ERV262175 FBR262169:FBR262175 FLN262169:FLN262175 FVJ262169:FVJ262175 GFF262169:GFF262175 GPB262169:GPB262175 GYX262169:GYX262175 HIT262169:HIT262175 HSP262169:HSP262175 ICL262169:ICL262175 IMH262169:IMH262175 IWD262169:IWD262175 JFZ262169:JFZ262175 JPV262169:JPV262175 JZR262169:JZR262175 KJN262169:KJN262175 KTJ262169:KTJ262175 LDF262169:LDF262175 LNB262169:LNB262175 LWX262169:LWX262175 MGT262169:MGT262175 MQP262169:MQP262175 NAL262169:NAL262175 NKH262169:NKH262175 NUD262169:NUD262175 ODZ262169:ODZ262175 ONV262169:ONV262175 OXR262169:OXR262175 PHN262169:PHN262175 PRJ262169:PRJ262175 QBF262169:QBF262175 QLB262169:QLB262175 QUX262169:QUX262175 RET262169:RET262175 ROP262169:ROP262175 RYL262169:RYL262175 SIH262169:SIH262175 SSD262169:SSD262175 TBZ262169:TBZ262175 TLV262169:TLV262175 TVR262169:TVR262175 UFN262169:UFN262175 UPJ262169:UPJ262175 UZF262169:UZF262175 VJB262169:VJB262175 VSX262169:VSX262175 WCT262169:WCT262175 WMP262169:WMP262175 WWL262169:WWL262175 AD327705:AD327711 JZ327705:JZ327711 TV327705:TV327711 ADR327705:ADR327711 ANN327705:ANN327711 AXJ327705:AXJ327711 BHF327705:BHF327711 BRB327705:BRB327711 CAX327705:CAX327711 CKT327705:CKT327711 CUP327705:CUP327711 DEL327705:DEL327711 DOH327705:DOH327711 DYD327705:DYD327711 EHZ327705:EHZ327711 ERV327705:ERV327711 FBR327705:FBR327711 FLN327705:FLN327711 FVJ327705:FVJ327711 GFF327705:GFF327711 GPB327705:GPB327711 GYX327705:GYX327711 HIT327705:HIT327711 HSP327705:HSP327711 ICL327705:ICL327711 IMH327705:IMH327711 IWD327705:IWD327711 JFZ327705:JFZ327711 JPV327705:JPV327711 JZR327705:JZR327711 KJN327705:KJN327711 KTJ327705:KTJ327711 LDF327705:LDF327711 LNB327705:LNB327711 LWX327705:LWX327711 MGT327705:MGT327711 MQP327705:MQP327711 NAL327705:NAL327711 NKH327705:NKH327711 NUD327705:NUD327711 ODZ327705:ODZ327711 ONV327705:ONV327711 OXR327705:OXR327711 PHN327705:PHN327711 PRJ327705:PRJ327711 QBF327705:QBF327711 QLB327705:QLB327711 QUX327705:QUX327711 RET327705:RET327711 ROP327705:ROP327711 RYL327705:RYL327711 SIH327705:SIH327711 SSD327705:SSD327711 TBZ327705:TBZ327711 TLV327705:TLV327711 TVR327705:TVR327711 UFN327705:UFN327711 UPJ327705:UPJ327711 UZF327705:UZF327711 VJB327705:VJB327711 VSX327705:VSX327711 WCT327705:WCT327711 WMP327705:WMP327711 WWL327705:WWL327711 AD393241:AD393247 JZ393241:JZ393247 TV393241:TV393247 ADR393241:ADR393247 ANN393241:ANN393247 AXJ393241:AXJ393247 BHF393241:BHF393247 BRB393241:BRB393247 CAX393241:CAX393247 CKT393241:CKT393247 CUP393241:CUP393247 DEL393241:DEL393247 DOH393241:DOH393247 DYD393241:DYD393247 EHZ393241:EHZ393247 ERV393241:ERV393247 FBR393241:FBR393247 FLN393241:FLN393247 FVJ393241:FVJ393247 GFF393241:GFF393247 GPB393241:GPB393247 GYX393241:GYX393247 HIT393241:HIT393247 HSP393241:HSP393247 ICL393241:ICL393247 IMH393241:IMH393247 IWD393241:IWD393247 JFZ393241:JFZ393247 JPV393241:JPV393247 JZR393241:JZR393247 KJN393241:KJN393247 KTJ393241:KTJ393247 LDF393241:LDF393247 LNB393241:LNB393247 LWX393241:LWX393247 MGT393241:MGT393247 MQP393241:MQP393247 NAL393241:NAL393247 NKH393241:NKH393247 NUD393241:NUD393247 ODZ393241:ODZ393247 ONV393241:ONV393247 OXR393241:OXR393247 PHN393241:PHN393247 PRJ393241:PRJ393247 QBF393241:QBF393247 QLB393241:QLB393247 QUX393241:QUX393247 RET393241:RET393247 ROP393241:ROP393247 RYL393241:RYL393247 SIH393241:SIH393247 SSD393241:SSD393247 TBZ393241:TBZ393247 TLV393241:TLV393247 TVR393241:TVR393247 UFN393241:UFN393247 UPJ393241:UPJ393247 UZF393241:UZF393247 VJB393241:VJB393247 VSX393241:VSX393247 WCT393241:WCT393247 WMP393241:WMP393247 WWL393241:WWL393247 AD458777:AD458783 JZ458777:JZ458783 TV458777:TV458783 ADR458777:ADR458783 ANN458777:ANN458783 AXJ458777:AXJ458783 BHF458777:BHF458783 BRB458777:BRB458783 CAX458777:CAX458783 CKT458777:CKT458783 CUP458777:CUP458783 DEL458777:DEL458783 DOH458777:DOH458783 DYD458777:DYD458783 EHZ458777:EHZ458783 ERV458777:ERV458783 FBR458777:FBR458783 FLN458777:FLN458783 FVJ458777:FVJ458783 GFF458777:GFF458783 GPB458777:GPB458783 GYX458777:GYX458783 HIT458777:HIT458783 HSP458777:HSP458783 ICL458777:ICL458783 IMH458777:IMH458783 IWD458777:IWD458783 JFZ458777:JFZ458783 JPV458777:JPV458783 JZR458777:JZR458783 KJN458777:KJN458783 KTJ458777:KTJ458783 LDF458777:LDF458783 LNB458777:LNB458783 LWX458777:LWX458783 MGT458777:MGT458783 MQP458777:MQP458783 NAL458777:NAL458783 NKH458777:NKH458783 NUD458777:NUD458783 ODZ458777:ODZ458783 ONV458777:ONV458783 OXR458777:OXR458783 PHN458777:PHN458783 PRJ458777:PRJ458783 QBF458777:QBF458783 QLB458777:QLB458783 QUX458777:QUX458783 RET458777:RET458783 ROP458777:ROP458783 RYL458777:RYL458783 SIH458777:SIH458783 SSD458777:SSD458783 TBZ458777:TBZ458783 TLV458777:TLV458783 TVR458777:TVR458783 UFN458777:UFN458783 UPJ458777:UPJ458783 UZF458777:UZF458783 VJB458777:VJB458783 VSX458777:VSX458783 WCT458777:WCT458783 WMP458777:WMP458783 WWL458777:WWL458783 AD524313:AD524319 JZ524313:JZ524319 TV524313:TV524319 ADR524313:ADR524319 ANN524313:ANN524319 AXJ524313:AXJ524319 BHF524313:BHF524319 BRB524313:BRB524319 CAX524313:CAX524319 CKT524313:CKT524319 CUP524313:CUP524319 DEL524313:DEL524319 DOH524313:DOH524319 DYD524313:DYD524319 EHZ524313:EHZ524319 ERV524313:ERV524319 FBR524313:FBR524319 FLN524313:FLN524319 FVJ524313:FVJ524319 GFF524313:GFF524319 GPB524313:GPB524319 GYX524313:GYX524319 HIT524313:HIT524319 HSP524313:HSP524319 ICL524313:ICL524319 IMH524313:IMH524319 IWD524313:IWD524319 JFZ524313:JFZ524319 JPV524313:JPV524319 JZR524313:JZR524319 KJN524313:KJN524319 KTJ524313:KTJ524319 LDF524313:LDF524319 LNB524313:LNB524319 LWX524313:LWX524319 MGT524313:MGT524319 MQP524313:MQP524319 NAL524313:NAL524319 NKH524313:NKH524319 NUD524313:NUD524319 ODZ524313:ODZ524319 ONV524313:ONV524319 OXR524313:OXR524319 PHN524313:PHN524319 PRJ524313:PRJ524319 QBF524313:QBF524319 QLB524313:QLB524319 QUX524313:QUX524319 RET524313:RET524319 ROP524313:ROP524319 RYL524313:RYL524319 SIH524313:SIH524319 SSD524313:SSD524319 TBZ524313:TBZ524319 TLV524313:TLV524319 TVR524313:TVR524319 UFN524313:UFN524319 UPJ524313:UPJ524319 UZF524313:UZF524319 VJB524313:VJB524319 VSX524313:VSX524319 WCT524313:WCT524319 WMP524313:WMP524319 WWL524313:WWL524319 AD589849:AD589855 JZ589849:JZ589855 TV589849:TV589855 ADR589849:ADR589855 ANN589849:ANN589855 AXJ589849:AXJ589855 BHF589849:BHF589855 BRB589849:BRB589855 CAX589849:CAX589855 CKT589849:CKT589855 CUP589849:CUP589855 DEL589849:DEL589855 DOH589849:DOH589855 DYD589849:DYD589855 EHZ589849:EHZ589855 ERV589849:ERV589855 FBR589849:FBR589855 FLN589849:FLN589855 FVJ589849:FVJ589855 GFF589849:GFF589855 GPB589849:GPB589855 GYX589849:GYX589855 HIT589849:HIT589855 HSP589849:HSP589855 ICL589849:ICL589855 IMH589849:IMH589855 IWD589849:IWD589855 JFZ589849:JFZ589855 JPV589849:JPV589855 JZR589849:JZR589855 KJN589849:KJN589855 KTJ589849:KTJ589855 LDF589849:LDF589855 LNB589849:LNB589855 LWX589849:LWX589855 MGT589849:MGT589855 MQP589849:MQP589855 NAL589849:NAL589855 NKH589849:NKH589855 NUD589849:NUD589855 ODZ589849:ODZ589855 ONV589849:ONV589855 OXR589849:OXR589855 PHN589849:PHN589855 PRJ589849:PRJ589855 QBF589849:QBF589855 QLB589849:QLB589855 QUX589849:QUX589855 RET589849:RET589855 ROP589849:ROP589855 RYL589849:RYL589855 SIH589849:SIH589855 SSD589849:SSD589855 TBZ589849:TBZ589855 TLV589849:TLV589855 TVR589849:TVR589855 UFN589849:UFN589855 UPJ589849:UPJ589855 UZF589849:UZF589855 VJB589849:VJB589855 VSX589849:VSX589855 WCT589849:WCT589855 WMP589849:WMP589855 WWL589849:WWL589855 AD655385:AD655391 JZ655385:JZ655391 TV655385:TV655391 ADR655385:ADR655391 ANN655385:ANN655391 AXJ655385:AXJ655391 BHF655385:BHF655391 BRB655385:BRB655391 CAX655385:CAX655391 CKT655385:CKT655391 CUP655385:CUP655391 DEL655385:DEL655391 DOH655385:DOH655391 DYD655385:DYD655391 EHZ655385:EHZ655391 ERV655385:ERV655391 FBR655385:FBR655391 FLN655385:FLN655391 FVJ655385:FVJ655391 GFF655385:GFF655391 GPB655385:GPB655391 GYX655385:GYX655391 HIT655385:HIT655391 HSP655385:HSP655391 ICL655385:ICL655391 IMH655385:IMH655391 IWD655385:IWD655391 JFZ655385:JFZ655391 JPV655385:JPV655391 JZR655385:JZR655391 KJN655385:KJN655391 KTJ655385:KTJ655391 LDF655385:LDF655391 LNB655385:LNB655391 LWX655385:LWX655391 MGT655385:MGT655391 MQP655385:MQP655391 NAL655385:NAL655391 NKH655385:NKH655391 NUD655385:NUD655391 ODZ655385:ODZ655391 ONV655385:ONV655391 OXR655385:OXR655391 PHN655385:PHN655391 PRJ655385:PRJ655391 QBF655385:QBF655391 QLB655385:QLB655391 QUX655385:QUX655391 RET655385:RET655391 ROP655385:ROP655391 RYL655385:RYL655391 SIH655385:SIH655391 SSD655385:SSD655391 TBZ655385:TBZ655391 TLV655385:TLV655391 TVR655385:TVR655391 UFN655385:UFN655391 UPJ655385:UPJ655391 UZF655385:UZF655391 VJB655385:VJB655391 VSX655385:VSX655391 WCT655385:WCT655391 WMP655385:WMP655391 WWL655385:WWL655391 AD720921:AD720927 JZ720921:JZ720927 TV720921:TV720927 ADR720921:ADR720927 ANN720921:ANN720927 AXJ720921:AXJ720927 BHF720921:BHF720927 BRB720921:BRB720927 CAX720921:CAX720927 CKT720921:CKT720927 CUP720921:CUP720927 DEL720921:DEL720927 DOH720921:DOH720927 DYD720921:DYD720927 EHZ720921:EHZ720927 ERV720921:ERV720927 FBR720921:FBR720927 FLN720921:FLN720927 FVJ720921:FVJ720927 GFF720921:GFF720927 GPB720921:GPB720927 GYX720921:GYX720927 HIT720921:HIT720927 HSP720921:HSP720927 ICL720921:ICL720927 IMH720921:IMH720927 IWD720921:IWD720927 JFZ720921:JFZ720927 JPV720921:JPV720927 JZR720921:JZR720927 KJN720921:KJN720927 KTJ720921:KTJ720927 LDF720921:LDF720927 LNB720921:LNB720927 LWX720921:LWX720927 MGT720921:MGT720927 MQP720921:MQP720927 NAL720921:NAL720927 NKH720921:NKH720927 NUD720921:NUD720927 ODZ720921:ODZ720927 ONV720921:ONV720927 OXR720921:OXR720927 PHN720921:PHN720927 PRJ720921:PRJ720927 QBF720921:QBF720927 QLB720921:QLB720927 QUX720921:QUX720927 RET720921:RET720927 ROP720921:ROP720927 RYL720921:RYL720927 SIH720921:SIH720927 SSD720921:SSD720927 TBZ720921:TBZ720927 TLV720921:TLV720927 TVR720921:TVR720927 UFN720921:UFN720927 UPJ720921:UPJ720927 UZF720921:UZF720927 VJB720921:VJB720927 VSX720921:VSX720927 WCT720921:WCT720927 WMP720921:WMP720927 WWL720921:WWL720927 AD786457:AD786463 JZ786457:JZ786463 TV786457:TV786463 ADR786457:ADR786463 ANN786457:ANN786463 AXJ786457:AXJ786463 BHF786457:BHF786463 BRB786457:BRB786463 CAX786457:CAX786463 CKT786457:CKT786463 CUP786457:CUP786463 DEL786457:DEL786463 DOH786457:DOH786463 DYD786457:DYD786463 EHZ786457:EHZ786463 ERV786457:ERV786463 FBR786457:FBR786463 FLN786457:FLN786463 FVJ786457:FVJ786463 GFF786457:GFF786463 GPB786457:GPB786463 GYX786457:GYX786463 HIT786457:HIT786463 HSP786457:HSP786463 ICL786457:ICL786463 IMH786457:IMH786463 IWD786457:IWD786463 JFZ786457:JFZ786463 JPV786457:JPV786463 JZR786457:JZR786463 KJN786457:KJN786463 KTJ786457:KTJ786463 LDF786457:LDF786463 LNB786457:LNB786463 LWX786457:LWX786463 MGT786457:MGT786463 MQP786457:MQP786463 NAL786457:NAL786463 NKH786457:NKH786463 NUD786457:NUD786463 ODZ786457:ODZ786463 ONV786457:ONV786463 OXR786457:OXR786463 PHN786457:PHN786463 PRJ786457:PRJ786463 QBF786457:QBF786463 QLB786457:QLB786463 QUX786457:QUX786463 RET786457:RET786463 ROP786457:ROP786463 RYL786457:RYL786463 SIH786457:SIH786463 SSD786457:SSD786463 TBZ786457:TBZ786463 TLV786457:TLV786463 TVR786457:TVR786463 UFN786457:UFN786463 UPJ786457:UPJ786463 UZF786457:UZF786463 VJB786457:VJB786463 VSX786457:VSX786463 WCT786457:WCT786463 WMP786457:WMP786463 WWL786457:WWL786463 AD851993:AD851999 JZ851993:JZ851999 TV851993:TV851999 ADR851993:ADR851999 ANN851993:ANN851999 AXJ851993:AXJ851999 BHF851993:BHF851999 BRB851993:BRB851999 CAX851993:CAX851999 CKT851993:CKT851999 CUP851993:CUP851999 DEL851993:DEL851999 DOH851993:DOH851999 DYD851993:DYD851999 EHZ851993:EHZ851999 ERV851993:ERV851999 FBR851993:FBR851999 FLN851993:FLN851999 FVJ851993:FVJ851999 GFF851993:GFF851999 GPB851993:GPB851999 GYX851993:GYX851999 HIT851993:HIT851999 HSP851993:HSP851999 ICL851993:ICL851999 IMH851993:IMH851999 IWD851993:IWD851999 JFZ851993:JFZ851999 JPV851993:JPV851999 JZR851993:JZR851999 KJN851993:KJN851999 KTJ851993:KTJ851999 LDF851993:LDF851999 LNB851993:LNB851999 LWX851993:LWX851999 MGT851993:MGT851999 MQP851993:MQP851999 NAL851993:NAL851999 NKH851993:NKH851999 NUD851993:NUD851999 ODZ851993:ODZ851999 ONV851993:ONV851999 OXR851993:OXR851999 PHN851993:PHN851999 PRJ851993:PRJ851999 QBF851993:QBF851999 QLB851993:QLB851999 QUX851993:QUX851999 RET851993:RET851999 ROP851993:ROP851999 RYL851993:RYL851999 SIH851993:SIH851999 SSD851993:SSD851999 TBZ851993:TBZ851999 TLV851993:TLV851999 TVR851993:TVR851999 UFN851993:UFN851999 UPJ851993:UPJ851999 UZF851993:UZF851999 VJB851993:VJB851999 VSX851993:VSX851999 WCT851993:WCT851999 WMP851993:WMP851999 WWL851993:WWL851999 AD917529:AD917535 JZ917529:JZ917535 TV917529:TV917535 ADR917529:ADR917535 ANN917529:ANN917535 AXJ917529:AXJ917535 BHF917529:BHF917535 BRB917529:BRB917535 CAX917529:CAX917535 CKT917529:CKT917535 CUP917529:CUP917535 DEL917529:DEL917535 DOH917529:DOH917535 DYD917529:DYD917535 EHZ917529:EHZ917535 ERV917529:ERV917535 FBR917529:FBR917535 FLN917529:FLN917535 FVJ917529:FVJ917535 GFF917529:GFF917535 GPB917529:GPB917535 GYX917529:GYX917535 HIT917529:HIT917535 HSP917529:HSP917535 ICL917529:ICL917535 IMH917529:IMH917535 IWD917529:IWD917535 JFZ917529:JFZ917535 JPV917529:JPV917535 JZR917529:JZR917535 KJN917529:KJN917535 KTJ917529:KTJ917535 LDF917529:LDF917535 LNB917529:LNB917535 LWX917529:LWX917535 MGT917529:MGT917535 MQP917529:MQP917535 NAL917529:NAL917535 NKH917529:NKH917535 NUD917529:NUD917535 ODZ917529:ODZ917535 ONV917529:ONV917535 OXR917529:OXR917535 PHN917529:PHN917535 PRJ917529:PRJ917535 QBF917529:QBF917535 QLB917529:QLB917535 QUX917529:QUX917535 RET917529:RET917535 ROP917529:ROP917535 RYL917529:RYL917535 SIH917529:SIH917535 SSD917529:SSD917535 TBZ917529:TBZ917535 TLV917529:TLV917535 TVR917529:TVR917535 UFN917529:UFN917535 UPJ917529:UPJ917535 UZF917529:UZF917535 VJB917529:VJB917535 VSX917529:VSX917535 WCT917529:WCT917535 WMP917529:WMP917535 WWL917529:WWL917535 AD983065:AD983071 JZ983065:JZ983071 TV983065:TV983071 ADR983065:ADR983071 ANN983065:ANN983071 AXJ983065:AXJ983071 BHF983065:BHF983071 BRB983065:BRB983071 CAX983065:CAX983071 CKT983065:CKT983071 CUP983065:CUP983071 DEL983065:DEL983071 DOH983065:DOH983071 DYD983065:DYD983071 EHZ983065:EHZ983071 ERV983065:ERV983071 FBR983065:FBR983071 FLN983065:FLN983071 FVJ983065:FVJ983071 GFF983065:GFF983071 GPB983065:GPB983071 GYX983065:GYX983071 HIT983065:HIT983071 HSP983065:HSP983071 ICL983065:ICL983071 IMH983065:IMH983071 IWD983065:IWD983071 JFZ983065:JFZ983071 JPV983065:JPV983071 JZR983065:JZR983071 KJN983065:KJN983071 KTJ983065:KTJ983071 LDF983065:LDF983071 LNB983065:LNB983071 LWX983065:LWX983071 MGT983065:MGT983071 MQP983065:MQP983071 NAL983065:NAL983071 NKH983065:NKH983071 NUD983065:NUD983071 ODZ983065:ODZ983071 ONV983065:ONV983071 OXR983065:OXR983071 PHN983065:PHN983071 PRJ983065:PRJ983071 QBF983065:QBF983071 QLB983065:QLB983071 QUX983065:QUX983071 RET983065:RET983071 ROP983065:ROP983071 RYL983065:RYL983071 SIH983065:SIH983071 SSD983065:SSD983071 TBZ983065:TBZ983071 TLV983065:TLV983071 TVR983065:TVR983071 UFN983065:UFN983071 UPJ983065:UPJ983071 UZF983065:UZF983071 VJB983065:VJB983071 VSX983065:VSX983071 WCT983065:WCT983071 TV18:TV24 WWL29:WWL35 JZ29:JZ35 TV29:TV35 ADR29:ADR35 ANN29:ANN35 AXJ29:AXJ35 BHF29:BHF35 BRB29:BRB35 CAX29:CAX35 CKT29:CKT35 CUP29:CUP35 DEL29:DEL35 DOH29:DOH35 DYD29:DYD35 EHZ29:EHZ35 ERV29:ERV35 FBR29:FBR35 FLN29:FLN35 FVJ29:FVJ35 GFF29:GFF35 GPB29:GPB35 GYX29:GYX35 HIT29:HIT35 HSP29:HSP35 ICL29:ICL35 IMH29:IMH35 IWD29:IWD35 JFZ29:JFZ35 JPV29:JPV35 JZR29:JZR35 KJN29:KJN35 KTJ29:KTJ35 LDF29:LDF35 LNB29:LNB35 LWX29:LWX35 MGT29:MGT35 MQP29:MQP35 NAL29:NAL35 NKH29:NKH35 NUD29:NUD35 ODZ29:ODZ35 ONV29:ONV35 OXR29:OXR35 PHN29:PHN35 PRJ29:PRJ35 QBF29:QBF35 QLB29:QLB35 QUX29:QUX35 RET29:RET35 ROP29:ROP35 RYL29:RYL35 SIH29:SIH35 SSD29:SSD35 TBZ29:TBZ35 TLV29:TLV35 TVR29:TVR35 UFN29:UFN35 UPJ29:UPJ35 UZF29:UZF35 VJB29:VJB35 VSX29:VSX35 WCT29:WCT35 WMP29:WMP35">
      <formula1>900</formula1>
    </dataValidation>
    <dataValidation type="list" allowBlank="1" showInputMessage="1" showErrorMessage="1" errorTitle="Ошибка" error="Выберите значение из списка" sqref="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M24 WWB983071 M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M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M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M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M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M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M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M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M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M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M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M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M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M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M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JP24 WWB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M3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7:R65568 JU65567:JU65568 TQ65567:TQ65568 ADM65567:ADM65568 ANI65567:ANI65568 AXE65567:AXE65568 BHA65567:BHA65568 BQW65567:BQW65568 CAS65567:CAS65568 CKO65567:CKO65568 CUK65567:CUK65568 DEG65567:DEG65568 DOC65567:DOC65568 DXY65567:DXY65568 EHU65567:EHU65568 ERQ65567:ERQ65568 FBM65567:FBM65568 FLI65567:FLI65568 FVE65567:FVE65568 GFA65567:GFA65568 GOW65567:GOW65568 GYS65567:GYS65568 HIO65567:HIO65568 HSK65567:HSK65568 ICG65567:ICG65568 IMC65567:IMC65568 IVY65567:IVY65568 JFU65567:JFU65568 JPQ65567:JPQ65568 JZM65567:JZM65568 KJI65567:KJI65568 KTE65567:KTE65568 LDA65567:LDA65568 LMW65567:LMW65568 LWS65567:LWS65568 MGO65567:MGO65568 MQK65567:MQK65568 NAG65567:NAG65568 NKC65567:NKC65568 NTY65567:NTY65568 ODU65567:ODU65568 ONQ65567:ONQ65568 OXM65567:OXM65568 PHI65567:PHI65568 PRE65567:PRE65568 QBA65567:QBA65568 QKW65567:QKW65568 QUS65567:QUS65568 REO65567:REO65568 ROK65567:ROK65568 RYG65567:RYG65568 SIC65567:SIC65568 SRY65567:SRY65568 TBU65567:TBU65568 TLQ65567:TLQ65568 TVM65567:TVM65568 UFI65567:UFI65568 UPE65567:UPE65568 UZA65567:UZA65568 VIW65567:VIW65568 VSS65567:VSS65568 WCO65567:WCO65568 WMK65567:WMK65568 WWG65567:WWG65568 R131103:R131104 JU131103:JU131104 TQ131103:TQ131104 ADM131103:ADM131104 ANI131103:ANI131104 AXE131103:AXE131104 BHA131103:BHA131104 BQW131103:BQW131104 CAS131103:CAS131104 CKO131103:CKO131104 CUK131103:CUK131104 DEG131103:DEG131104 DOC131103:DOC131104 DXY131103:DXY131104 EHU131103:EHU131104 ERQ131103:ERQ131104 FBM131103:FBM131104 FLI131103:FLI131104 FVE131103:FVE131104 GFA131103:GFA131104 GOW131103:GOW131104 GYS131103:GYS131104 HIO131103:HIO131104 HSK131103:HSK131104 ICG131103:ICG131104 IMC131103:IMC131104 IVY131103:IVY131104 JFU131103:JFU131104 JPQ131103:JPQ131104 JZM131103:JZM131104 KJI131103:KJI131104 KTE131103:KTE131104 LDA131103:LDA131104 LMW131103:LMW131104 LWS131103:LWS131104 MGO131103:MGO131104 MQK131103:MQK131104 NAG131103:NAG131104 NKC131103:NKC131104 NTY131103:NTY131104 ODU131103:ODU131104 ONQ131103:ONQ131104 OXM131103:OXM131104 PHI131103:PHI131104 PRE131103:PRE131104 QBA131103:QBA131104 QKW131103:QKW131104 QUS131103:QUS131104 REO131103:REO131104 ROK131103:ROK131104 RYG131103:RYG131104 SIC131103:SIC131104 SRY131103:SRY131104 TBU131103:TBU131104 TLQ131103:TLQ131104 TVM131103:TVM131104 UFI131103:UFI131104 UPE131103:UPE131104 UZA131103:UZA131104 VIW131103:VIW131104 VSS131103:VSS131104 WCO131103:WCO131104 WMK131103:WMK131104 WWG131103:WWG131104 R196639:R196640 JU196639:JU196640 TQ196639:TQ196640 ADM196639:ADM196640 ANI196639:ANI196640 AXE196639:AXE196640 BHA196639:BHA196640 BQW196639:BQW196640 CAS196639:CAS196640 CKO196639:CKO196640 CUK196639:CUK196640 DEG196639:DEG196640 DOC196639:DOC196640 DXY196639:DXY196640 EHU196639:EHU196640 ERQ196639:ERQ196640 FBM196639:FBM196640 FLI196639:FLI196640 FVE196639:FVE196640 GFA196639:GFA196640 GOW196639:GOW196640 GYS196639:GYS196640 HIO196639:HIO196640 HSK196639:HSK196640 ICG196639:ICG196640 IMC196639:IMC196640 IVY196639:IVY196640 JFU196639:JFU196640 JPQ196639:JPQ196640 JZM196639:JZM196640 KJI196639:KJI196640 KTE196639:KTE196640 LDA196639:LDA196640 LMW196639:LMW196640 LWS196639:LWS196640 MGO196639:MGO196640 MQK196639:MQK196640 NAG196639:NAG196640 NKC196639:NKC196640 NTY196639:NTY196640 ODU196639:ODU196640 ONQ196639:ONQ196640 OXM196639:OXM196640 PHI196639:PHI196640 PRE196639:PRE196640 QBA196639:QBA196640 QKW196639:QKW196640 QUS196639:QUS196640 REO196639:REO196640 ROK196639:ROK196640 RYG196639:RYG196640 SIC196639:SIC196640 SRY196639:SRY196640 TBU196639:TBU196640 TLQ196639:TLQ196640 TVM196639:TVM196640 UFI196639:UFI196640 UPE196639:UPE196640 UZA196639:UZA196640 VIW196639:VIW196640 VSS196639:VSS196640 WCO196639:WCO196640 WMK196639:WMK196640 WWG196639:WWG196640 R262175:R262176 JU262175:JU262176 TQ262175:TQ262176 ADM262175:ADM262176 ANI262175:ANI262176 AXE262175:AXE262176 BHA262175:BHA262176 BQW262175:BQW262176 CAS262175:CAS262176 CKO262175:CKO262176 CUK262175:CUK262176 DEG262175:DEG262176 DOC262175:DOC262176 DXY262175:DXY262176 EHU262175:EHU262176 ERQ262175:ERQ262176 FBM262175:FBM262176 FLI262175:FLI262176 FVE262175:FVE262176 GFA262175:GFA262176 GOW262175:GOW262176 GYS262175:GYS262176 HIO262175:HIO262176 HSK262175:HSK262176 ICG262175:ICG262176 IMC262175:IMC262176 IVY262175:IVY262176 JFU262175:JFU262176 JPQ262175:JPQ262176 JZM262175:JZM262176 KJI262175:KJI262176 KTE262175:KTE262176 LDA262175:LDA262176 LMW262175:LMW262176 LWS262175:LWS262176 MGO262175:MGO262176 MQK262175:MQK262176 NAG262175:NAG262176 NKC262175:NKC262176 NTY262175:NTY262176 ODU262175:ODU262176 ONQ262175:ONQ262176 OXM262175:OXM262176 PHI262175:PHI262176 PRE262175:PRE262176 QBA262175:QBA262176 QKW262175:QKW262176 QUS262175:QUS262176 REO262175:REO262176 ROK262175:ROK262176 RYG262175:RYG262176 SIC262175:SIC262176 SRY262175:SRY262176 TBU262175:TBU262176 TLQ262175:TLQ262176 TVM262175:TVM262176 UFI262175:UFI262176 UPE262175:UPE262176 UZA262175:UZA262176 VIW262175:VIW262176 VSS262175:VSS262176 WCO262175:WCO262176 WMK262175:WMK262176 WWG262175:WWG262176 R327711:R327712 JU327711:JU327712 TQ327711:TQ327712 ADM327711:ADM327712 ANI327711:ANI327712 AXE327711:AXE327712 BHA327711:BHA327712 BQW327711:BQW327712 CAS327711:CAS327712 CKO327711:CKO327712 CUK327711:CUK327712 DEG327711:DEG327712 DOC327711:DOC327712 DXY327711:DXY327712 EHU327711:EHU327712 ERQ327711:ERQ327712 FBM327711:FBM327712 FLI327711:FLI327712 FVE327711:FVE327712 GFA327711:GFA327712 GOW327711:GOW327712 GYS327711:GYS327712 HIO327711:HIO327712 HSK327711:HSK327712 ICG327711:ICG327712 IMC327711:IMC327712 IVY327711:IVY327712 JFU327711:JFU327712 JPQ327711:JPQ327712 JZM327711:JZM327712 KJI327711:KJI327712 KTE327711:KTE327712 LDA327711:LDA327712 LMW327711:LMW327712 LWS327711:LWS327712 MGO327711:MGO327712 MQK327711:MQK327712 NAG327711:NAG327712 NKC327711:NKC327712 NTY327711:NTY327712 ODU327711:ODU327712 ONQ327711:ONQ327712 OXM327711:OXM327712 PHI327711:PHI327712 PRE327711:PRE327712 QBA327711:QBA327712 QKW327711:QKW327712 QUS327711:QUS327712 REO327711:REO327712 ROK327711:ROK327712 RYG327711:RYG327712 SIC327711:SIC327712 SRY327711:SRY327712 TBU327711:TBU327712 TLQ327711:TLQ327712 TVM327711:TVM327712 UFI327711:UFI327712 UPE327711:UPE327712 UZA327711:UZA327712 VIW327711:VIW327712 VSS327711:VSS327712 WCO327711:WCO327712 WMK327711:WMK327712 WWG327711:WWG327712 R393247:R393248 JU393247:JU393248 TQ393247:TQ393248 ADM393247:ADM393248 ANI393247:ANI393248 AXE393247:AXE393248 BHA393247:BHA393248 BQW393247:BQW393248 CAS393247:CAS393248 CKO393247:CKO393248 CUK393247:CUK393248 DEG393247:DEG393248 DOC393247:DOC393248 DXY393247:DXY393248 EHU393247:EHU393248 ERQ393247:ERQ393248 FBM393247:FBM393248 FLI393247:FLI393248 FVE393247:FVE393248 GFA393247:GFA393248 GOW393247:GOW393248 GYS393247:GYS393248 HIO393247:HIO393248 HSK393247:HSK393248 ICG393247:ICG393248 IMC393247:IMC393248 IVY393247:IVY393248 JFU393247:JFU393248 JPQ393247:JPQ393248 JZM393247:JZM393248 KJI393247:KJI393248 KTE393247:KTE393248 LDA393247:LDA393248 LMW393247:LMW393248 LWS393247:LWS393248 MGO393247:MGO393248 MQK393247:MQK393248 NAG393247:NAG393248 NKC393247:NKC393248 NTY393247:NTY393248 ODU393247:ODU393248 ONQ393247:ONQ393248 OXM393247:OXM393248 PHI393247:PHI393248 PRE393247:PRE393248 QBA393247:QBA393248 QKW393247:QKW393248 QUS393247:QUS393248 REO393247:REO393248 ROK393247:ROK393248 RYG393247:RYG393248 SIC393247:SIC393248 SRY393247:SRY393248 TBU393247:TBU393248 TLQ393247:TLQ393248 TVM393247:TVM393248 UFI393247:UFI393248 UPE393247:UPE393248 UZA393247:UZA393248 VIW393247:VIW393248 VSS393247:VSS393248 WCO393247:WCO393248 WMK393247:WMK393248 WWG393247:WWG393248 R458783:R458784 JU458783:JU458784 TQ458783:TQ458784 ADM458783:ADM458784 ANI458783:ANI458784 AXE458783:AXE458784 BHA458783:BHA458784 BQW458783:BQW458784 CAS458783:CAS458784 CKO458783:CKO458784 CUK458783:CUK458784 DEG458783:DEG458784 DOC458783:DOC458784 DXY458783:DXY458784 EHU458783:EHU458784 ERQ458783:ERQ458784 FBM458783:FBM458784 FLI458783:FLI458784 FVE458783:FVE458784 GFA458783:GFA458784 GOW458783:GOW458784 GYS458783:GYS458784 HIO458783:HIO458784 HSK458783:HSK458784 ICG458783:ICG458784 IMC458783:IMC458784 IVY458783:IVY458784 JFU458783:JFU458784 JPQ458783:JPQ458784 JZM458783:JZM458784 KJI458783:KJI458784 KTE458783:KTE458784 LDA458783:LDA458784 LMW458783:LMW458784 LWS458783:LWS458784 MGO458783:MGO458784 MQK458783:MQK458784 NAG458783:NAG458784 NKC458783:NKC458784 NTY458783:NTY458784 ODU458783:ODU458784 ONQ458783:ONQ458784 OXM458783:OXM458784 PHI458783:PHI458784 PRE458783:PRE458784 QBA458783:QBA458784 QKW458783:QKW458784 QUS458783:QUS458784 REO458783:REO458784 ROK458783:ROK458784 RYG458783:RYG458784 SIC458783:SIC458784 SRY458783:SRY458784 TBU458783:TBU458784 TLQ458783:TLQ458784 TVM458783:TVM458784 UFI458783:UFI458784 UPE458783:UPE458784 UZA458783:UZA458784 VIW458783:VIW458784 VSS458783:VSS458784 WCO458783:WCO458784 WMK458783:WMK458784 WWG458783:WWG458784 R524319:R524320 JU524319:JU524320 TQ524319:TQ524320 ADM524319:ADM524320 ANI524319:ANI524320 AXE524319:AXE524320 BHA524319:BHA524320 BQW524319:BQW524320 CAS524319:CAS524320 CKO524319:CKO524320 CUK524319:CUK524320 DEG524319:DEG524320 DOC524319:DOC524320 DXY524319:DXY524320 EHU524319:EHU524320 ERQ524319:ERQ524320 FBM524319:FBM524320 FLI524319:FLI524320 FVE524319:FVE524320 GFA524319:GFA524320 GOW524319:GOW524320 GYS524319:GYS524320 HIO524319:HIO524320 HSK524319:HSK524320 ICG524319:ICG524320 IMC524319:IMC524320 IVY524319:IVY524320 JFU524319:JFU524320 JPQ524319:JPQ524320 JZM524319:JZM524320 KJI524319:KJI524320 KTE524319:KTE524320 LDA524319:LDA524320 LMW524319:LMW524320 LWS524319:LWS524320 MGO524319:MGO524320 MQK524319:MQK524320 NAG524319:NAG524320 NKC524319:NKC524320 NTY524319:NTY524320 ODU524319:ODU524320 ONQ524319:ONQ524320 OXM524319:OXM524320 PHI524319:PHI524320 PRE524319:PRE524320 QBA524319:QBA524320 QKW524319:QKW524320 QUS524319:QUS524320 REO524319:REO524320 ROK524319:ROK524320 RYG524319:RYG524320 SIC524319:SIC524320 SRY524319:SRY524320 TBU524319:TBU524320 TLQ524319:TLQ524320 TVM524319:TVM524320 UFI524319:UFI524320 UPE524319:UPE524320 UZA524319:UZA524320 VIW524319:VIW524320 VSS524319:VSS524320 WCO524319:WCO524320 WMK524319:WMK524320 WWG524319:WWG524320 R589855:R589856 JU589855:JU589856 TQ589855:TQ589856 ADM589855:ADM589856 ANI589855:ANI589856 AXE589855:AXE589856 BHA589855:BHA589856 BQW589855:BQW589856 CAS589855:CAS589856 CKO589855:CKO589856 CUK589855:CUK589856 DEG589855:DEG589856 DOC589855:DOC589856 DXY589855:DXY589856 EHU589855:EHU589856 ERQ589855:ERQ589856 FBM589855:FBM589856 FLI589855:FLI589856 FVE589855:FVE589856 GFA589855:GFA589856 GOW589855:GOW589856 GYS589855:GYS589856 HIO589855:HIO589856 HSK589855:HSK589856 ICG589855:ICG589856 IMC589855:IMC589856 IVY589855:IVY589856 JFU589855:JFU589856 JPQ589855:JPQ589856 JZM589855:JZM589856 KJI589855:KJI589856 KTE589855:KTE589856 LDA589855:LDA589856 LMW589855:LMW589856 LWS589855:LWS589856 MGO589855:MGO589856 MQK589855:MQK589856 NAG589855:NAG589856 NKC589855:NKC589856 NTY589855:NTY589856 ODU589855:ODU589856 ONQ589855:ONQ589856 OXM589855:OXM589856 PHI589855:PHI589856 PRE589855:PRE589856 QBA589855:QBA589856 QKW589855:QKW589856 QUS589855:QUS589856 REO589855:REO589856 ROK589855:ROK589856 RYG589855:RYG589856 SIC589855:SIC589856 SRY589855:SRY589856 TBU589855:TBU589856 TLQ589855:TLQ589856 TVM589855:TVM589856 UFI589855:UFI589856 UPE589855:UPE589856 UZA589855:UZA589856 VIW589855:VIW589856 VSS589855:VSS589856 WCO589855:WCO589856 WMK589855:WMK589856 WWG589855:WWG589856 R655391:R655392 JU655391:JU655392 TQ655391:TQ655392 ADM655391:ADM655392 ANI655391:ANI655392 AXE655391:AXE655392 BHA655391:BHA655392 BQW655391:BQW655392 CAS655391:CAS655392 CKO655391:CKO655392 CUK655391:CUK655392 DEG655391:DEG655392 DOC655391:DOC655392 DXY655391:DXY655392 EHU655391:EHU655392 ERQ655391:ERQ655392 FBM655391:FBM655392 FLI655391:FLI655392 FVE655391:FVE655392 GFA655391:GFA655392 GOW655391:GOW655392 GYS655391:GYS655392 HIO655391:HIO655392 HSK655391:HSK655392 ICG655391:ICG655392 IMC655391:IMC655392 IVY655391:IVY655392 JFU655391:JFU655392 JPQ655391:JPQ655392 JZM655391:JZM655392 KJI655391:KJI655392 KTE655391:KTE655392 LDA655391:LDA655392 LMW655391:LMW655392 LWS655391:LWS655392 MGO655391:MGO655392 MQK655391:MQK655392 NAG655391:NAG655392 NKC655391:NKC655392 NTY655391:NTY655392 ODU655391:ODU655392 ONQ655391:ONQ655392 OXM655391:OXM655392 PHI655391:PHI655392 PRE655391:PRE655392 QBA655391:QBA655392 QKW655391:QKW655392 QUS655391:QUS655392 REO655391:REO655392 ROK655391:ROK655392 RYG655391:RYG655392 SIC655391:SIC655392 SRY655391:SRY655392 TBU655391:TBU655392 TLQ655391:TLQ655392 TVM655391:TVM655392 UFI655391:UFI655392 UPE655391:UPE655392 UZA655391:UZA655392 VIW655391:VIW655392 VSS655391:VSS655392 WCO655391:WCO655392 WMK655391:WMK655392 WWG655391:WWG655392 R720927:R720928 JU720927:JU720928 TQ720927:TQ720928 ADM720927:ADM720928 ANI720927:ANI720928 AXE720927:AXE720928 BHA720927:BHA720928 BQW720927:BQW720928 CAS720927:CAS720928 CKO720927:CKO720928 CUK720927:CUK720928 DEG720927:DEG720928 DOC720927:DOC720928 DXY720927:DXY720928 EHU720927:EHU720928 ERQ720927:ERQ720928 FBM720927:FBM720928 FLI720927:FLI720928 FVE720927:FVE720928 GFA720927:GFA720928 GOW720927:GOW720928 GYS720927:GYS720928 HIO720927:HIO720928 HSK720927:HSK720928 ICG720927:ICG720928 IMC720927:IMC720928 IVY720927:IVY720928 JFU720927:JFU720928 JPQ720927:JPQ720928 JZM720927:JZM720928 KJI720927:KJI720928 KTE720927:KTE720928 LDA720927:LDA720928 LMW720927:LMW720928 LWS720927:LWS720928 MGO720927:MGO720928 MQK720927:MQK720928 NAG720927:NAG720928 NKC720927:NKC720928 NTY720927:NTY720928 ODU720927:ODU720928 ONQ720927:ONQ720928 OXM720927:OXM720928 PHI720927:PHI720928 PRE720927:PRE720928 QBA720927:QBA720928 QKW720927:QKW720928 QUS720927:QUS720928 REO720927:REO720928 ROK720927:ROK720928 RYG720927:RYG720928 SIC720927:SIC720928 SRY720927:SRY720928 TBU720927:TBU720928 TLQ720927:TLQ720928 TVM720927:TVM720928 UFI720927:UFI720928 UPE720927:UPE720928 UZA720927:UZA720928 VIW720927:VIW720928 VSS720927:VSS720928 WCO720927:WCO720928 WMK720927:WMK720928 WWG720927:WWG720928 R786463:R786464 JU786463:JU786464 TQ786463:TQ786464 ADM786463:ADM786464 ANI786463:ANI786464 AXE786463:AXE786464 BHA786463:BHA786464 BQW786463:BQW786464 CAS786463:CAS786464 CKO786463:CKO786464 CUK786463:CUK786464 DEG786463:DEG786464 DOC786463:DOC786464 DXY786463:DXY786464 EHU786463:EHU786464 ERQ786463:ERQ786464 FBM786463:FBM786464 FLI786463:FLI786464 FVE786463:FVE786464 GFA786463:GFA786464 GOW786463:GOW786464 GYS786463:GYS786464 HIO786463:HIO786464 HSK786463:HSK786464 ICG786463:ICG786464 IMC786463:IMC786464 IVY786463:IVY786464 JFU786463:JFU786464 JPQ786463:JPQ786464 JZM786463:JZM786464 KJI786463:KJI786464 KTE786463:KTE786464 LDA786463:LDA786464 LMW786463:LMW786464 LWS786463:LWS786464 MGO786463:MGO786464 MQK786463:MQK786464 NAG786463:NAG786464 NKC786463:NKC786464 NTY786463:NTY786464 ODU786463:ODU786464 ONQ786463:ONQ786464 OXM786463:OXM786464 PHI786463:PHI786464 PRE786463:PRE786464 QBA786463:QBA786464 QKW786463:QKW786464 QUS786463:QUS786464 REO786463:REO786464 ROK786463:ROK786464 RYG786463:RYG786464 SIC786463:SIC786464 SRY786463:SRY786464 TBU786463:TBU786464 TLQ786463:TLQ786464 TVM786463:TVM786464 UFI786463:UFI786464 UPE786463:UPE786464 UZA786463:UZA786464 VIW786463:VIW786464 VSS786463:VSS786464 WCO786463:WCO786464 WMK786463:WMK786464 WWG786463:WWG786464 R851999:R852000 JU851999:JU852000 TQ851999:TQ852000 ADM851999:ADM852000 ANI851999:ANI852000 AXE851999:AXE852000 BHA851999:BHA852000 BQW851999:BQW852000 CAS851999:CAS852000 CKO851999:CKO852000 CUK851999:CUK852000 DEG851999:DEG852000 DOC851999:DOC852000 DXY851999:DXY852000 EHU851999:EHU852000 ERQ851999:ERQ852000 FBM851999:FBM852000 FLI851999:FLI852000 FVE851999:FVE852000 GFA851999:GFA852000 GOW851999:GOW852000 GYS851999:GYS852000 HIO851999:HIO852000 HSK851999:HSK852000 ICG851999:ICG852000 IMC851999:IMC852000 IVY851999:IVY852000 JFU851999:JFU852000 JPQ851999:JPQ852000 JZM851999:JZM852000 KJI851999:KJI852000 KTE851999:KTE852000 LDA851999:LDA852000 LMW851999:LMW852000 LWS851999:LWS852000 MGO851999:MGO852000 MQK851999:MQK852000 NAG851999:NAG852000 NKC851999:NKC852000 NTY851999:NTY852000 ODU851999:ODU852000 ONQ851999:ONQ852000 OXM851999:OXM852000 PHI851999:PHI852000 PRE851999:PRE852000 QBA851999:QBA852000 QKW851999:QKW852000 QUS851999:QUS852000 REO851999:REO852000 ROK851999:ROK852000 RYG851999:RYG852000 SIC851999:SIC852000 SRY851999:SRY852000 TBU851999:TBU852000 TLQ851999:TLQ852000 TVM851999:TVM852000 UFI851999:UFI852000 UPE851999:UPE852000 UZA851999:UZA852000 VIW851999:VIW852000 VSS851999:VSS852000 WCO851999:WCO852000 WMK851999:WMK852000 WWG851999:WWG852000 R917535:R917536 JU917535:JU917536 TQ917535:TQ917536 ADM917535:ADM917536 ANI917535:ANI917536 AXE917535:AXE917536 BHA917535:BHA917536 BQW917535:BQW917536 CAS917535:CAS917536 CKO917535:CKO917536 CUK917535:CUK917536 DEG917535:DEG917536 DOC917535:DOC917536 DXY917535:DXY917536 EHU917535:EHU917536 ERQ917535:ERQ917536 FBM917535:FBM917536 FLI917535:FLI917536 FVE917535:FVE917536 GFA917535:GFA917536 GOW917535:GOW917536 GYS917535:GYS917536 HIO917535:HIO917536 HSK917535:HSK917536 ICG917535:ICG917536 IMC917535:IMC917536 IVY917535:IVY917536 JFU917535:JFU917536 JPQ917535:JPQ917536 JZM917535:JZM917536 KJI917535:KJI917536 KTE917535:KTE917536 LDA917535:LDA917536 LMW917535:LMW917536 LWS917535:LWS917536 MGO917535:MGO917536 MQK917535:MQK917536 NAG917535:NAG917536 NKC917535:NKC917536 NTY917535:NTY917536 ODU917535:ODU917536 ONQ917535:ONQ917536 OXM917535:OXM917536 PHI917535:PHI917536 PRE917535:PRE917536 QBA917535:QBA917536 QKW917535:QKW917536 QUS917535:QUS917536 REO917535:REO917536 ROK917535:ROK917536 RYG917535:RYG917536 SIC917535:SIC917536 SRY917535:SRY917536 TBU917535:TBU917536 TLQ917535:TLQ917536 TVM917535:TVM917536 UFI917535:UFI917536 UPE917535:UPE917536 UZA917535:UZA917536 VIW917535:VIW917536 VSS917535:VSS917536 WCO917535:WCO917536 WMK917535:WMK917536 WWG917535:WWG917536 R983071:R983072 JU983071:JU983072 TQ983071:TQ983072 ADM983071:ADM983072 ANI983071:ANI983072 AXE983071:AXE983072 BHA983071:BHA983072 BQW983071:BQW983072 CAS983071:CAS983072 CKO983071:CKO983072 CUK983071:CUK983072 DEG983071:DEG983072 DOC983071:DOC983072 DXY983071:DXY983072 EHU983071:EHU983072 ERQ983071:ERQ983072 FBM983071:FBM983072 FLI983071:FLI983072 FVE983071:FVE983072 GFA983071:GFA983072 GOW983071:GOW983072 GYS983071:GYS983072 HIO983071:HIO983072 HSK983071:HSK983072 ICG983071:ICG983072 IMC983071:IMC983072 IVY983071:IVY983072 JFU983071:JFU983072 JPQ983071:JPQ983072 JZM983071:JZM983072 KJI983071:KJI983072 KTE983071:KTE983072 LDA983071:LDA983072 LMW983071:LMW983072 LWS983071:LWS983072 MGO983071:MGO983072 MQK983071:MQK983072 NAG983071:NAG983072 NKC983071:NKC983072 NTY983071:NTY983072 ODU983071:ODU983072 ONQ983071:ONQ983072 OXM983071:OXM983072 PHI983071:PHI983072 PRE983071:PRE983072 QBA983071:QBA983072 QKW983071:QKW983072 QUS983071:QUS983072 REO983071:REO983072 ROK983071:ROK983072 RYG983071:RYG983072 SIC983071:SIC983072 SRY983071:SRY983072 TBU983071:TBU983072 TLQ983071:TLQ983072 TVM983071:TVM983072 UFI983071:UFI983072 UPE983071:UPE983072 UZA983071:UZA983072 VIW983071:VIW983072 VSS983071:VSS983072 WCO983071:WCO983072 WMK983071:WMK983072 WWG983071:WWG983072 WWI983071:WWI983072 T65567:T65568 JW65567:JW65568 TS65567:TS65568 ADO65567:ADO65568 ANK65567:ANK65568 AXG65567:AXG65568 BHC65567:BHC65568 BQY65567:BQY65568 CAU65567:CAU65568 CKQ65567:CKQ65568 CUM65567:CUM65568 DEI65567:DEI65568 DOE65567:DOE65568 DYA65567:DYA65568 EHW65567:EHW65568 ERS65567:ERS65568 FBO65567:FBO65568 FLK65567:FLK65568 FVG65567:FVG65568 GFC65567:GFC65568 GOY65567:GOY65568 GYU65567:GYU65568 HIQ65567:HIQ65568 HSM65567:HSM65568 ICI65567:ICI65568 IME65567:IME65568 IWA65567:IWA65568 JFW65567:JFW65568 JPS65567:JPS65568 JZO65567:JZO65568 KJK65567:KJK65568 KTG65567:KTG65568 LDC65567:LDC65568 LMY65567:LMY65568 LWU65567:LWU65568 MGQ65567:MGQ65568 MQM65567:MQM65568 NAI65567:NAI65568 NKE65567:NKE65568 NUA65567:NUA65568 ODW65567:ODW65568 ONS65567:ONS65568 OXO65567:OXO65568 PHK65567:PHK65568 PRG65567:PRG65568 QBC65567:QBC65568 QKY65567:QKY65568 QUU65567:QUU65568 REQ65567:REQ65568 ROM65567:ROM65568 RYI65567:RYI65568 SIE65567:SIE65568 SSA65567:SSA65568 TBW65567:TBW65568 TLS65567:TLS65568 TVO65567:TVO65568 UFK65567:UFK65568 UPG65567:UPG65568 UZC65567:UZC65568 VIY65567:VIY65568 VSU65567:VSU65568 WCQ65567:WCQ65568 WMM65567:WMM65568 WWI65567:WWI65568 T131103:T131104 JW131103:JW131104 TS131103:TS131104 ADO131103:ADO131104 ANK131103:ANK131104 AXG131103:AXG131104 BHC131103:BHC131104 BQY131103:BQY131104 CAU131103:CAU131104 CKQ131103:CKQ131104 CUM131103:CUM131104 DEI131103:DEI131104 DOE131103:DOE131104 DYA131103:DYA131104 EHW131103:EHW131104 ERS131103:ERS131104 FBO131103:FBO131104 FLK131103:FLK131104 FVG131103:FVG131104 GFC131103:GFC131104 GOY131103:GOY131104 GYU131103:GYU131104 HIQ131103:HIQ131104 HSM131103:HSM131104 ICI131103:ICI131104 IME131103:IME131104 IWA131103:IWA131104 JFW131103:JFW131104 JPS131103:JPS131104 JZO131103:JZO131104 KJK131103:KJK131104 KTG131103:KTG131104 LDC131103:LDC131104 LMY131103:LMY131104 LWU131103:LWU131104 MGQ131103:MGQ131104 MQM131103:MQM131104 NAI131103:NAI131104 NKE131103:NKE131104 NUA131103:NUA131104 ODW131103:ODW131104 ONS131103:ONS131104 OXO131103:OXO131104 PHK131103:PHK131104 PRG131103:PRG131104 QBC131103:QBC131104 QKY131103:QKY131104 QUU131103:QUU131104 REQ131103:REQ131104 ROM131103:ROM131104 RYI131103:RYI131104 SIE131103:SIE131104 SSA131103:SSA131104 TBW131103:TBW131104 TLS131103:TLS131104 TVO131103:TVO131104 UFK131103:UFK131104 UPG131103:UPG131104 UZC131103:UZC131104 VIY131103:VIY131104 VSU131103:VSU131104 WCQ131103:WCQ131104 WMM131103:WMM131104 WWI131103:WWI131104 T196639:T196640 JW196639:JW196640 TS196639:TS196640 ADO196639:ADO196640 ANK196639:ANK196640 AXG196639:AXG196640 BHC196639:BHC196640 BQY196639:BQY196640 CAU196639:CAU196640 CKQ196639:CKQ196640 CUM196639:CUM196640 DEI196639:DEI196640 DOE196639:DOE196640 DYA196639:DYA196640 EHW196639:EHW196640 ERS196639:ERS196640 FBO196639:FBO196640 FLK196639:FLK196640 FVG196639:FVG196640 GFC196639:GFC196640 GOY196639:GOY196640 GYU196639:GYU196640 HIQ196639:HIQ196640 HSM196639:HSM196640 ICI196639:ICI196640 IME196639:IME196640 IWA196639:IWA196640 JFW196639:JFW196640 JPS196639:JPS196640 JZO196639:JZO196640 KJK196639:KJK196640 KTG196639:KTG196640 LDC196639:LDC196640 LMY196639:LMY196640 LWU196639:LWU196640 MGQ196639:MGQ196640 MQM196639:MQM196640 NAI196639:NAI196640 NKE196639:NKE196640 NUA196639:NUA196640 ODW196639:ODW196640 ONS196639:ONS196640 OXO196639:OXO196640 PHK196639:PHK196640 PRG196639:PRG196640 QBC196639:QBC196640 QKY196639:QKY196640 QUU196639:QUU196640 REQ196639:REQ196640 ROM196639:ROM196640 RYI196639:RYI196640 SIE196639:SIE196640 SSA196639:SSA196640 TBW196639:TBW196640 TLS196639:TLS196640 TVO196639:TVO196640 UFK196639:UFK196640 UPG196639:UPG196640 UZC196639:UZC196640 VIY196639:VIY196640 VSU196639:VSU196640 WCQ196639:WCQ196640 WMM196639:WMM196640 WWI196639:WWI196640 T262175:T262176 JW262175:JW262176 TS262175:TS262176 ADO262175:ADO262176 ANK262175:ANK262176 AXG262175:AXG262176 BHC262175:BHC262176 BQY262175:BQY262176 CAU262175:CAU262176 CKQ262175:CKQ262176 CUM262175:CUM262176 DEI262175:DEI262176 DOE262175:DOE262176 DYA262175:DYA262176 EHW262175:EHW262176 ERS262175:ERS262176 FBO262175:FBO262176 FLK262175:FLK262176 FVG262175:FVG262176 GFC262175:GFC262176 GOY262175:GOY262176 GYU262175:GYU262176 HIQ262175:HIQ262176 HSM262175:HSM262176 ICI262175:ICI262176 IME262175:IME262176 IWA262175:IWA262176 JFW262175:JFW262176 JPS262175:JPS262176 JZO262175:JZO262176 KJK262175:KJK262176 KTG262175:KTG262176 LDC262175:LDC262176 LMY262175:LMY262176 LWU262175:LWU262176 MGQ262175:MGQ262176 MQM262175:MQM262176 NAI262175:NAI262176 NKE262175:NKE262176 NUA262175:NUA262176 ODW262175:ODW262176 ONS262175:ONS262176 OXO262175:OXO262176 PHK262175:PHK262176 PRG262175:PRG262176 QBC262175:QBC262176 QKY262175:QKY262176 QUU262175:QUU262176 REQ262175:REQ262176 ROM262175:ROM262176 RYI262175:RYI262176 SIE262175:SIE262176 SSA262175:SSA262176 TBW262175:TBW262176 TLS262175:TLS262176 TVO262175:TVO262176 UFK262175:UFK262176 UPG262175:UPG262176 UZC262175:UZC262176 VIY262175:VIY262176 VSU262175:VSU262176 WCQ262175:WCQ262176 WMM262175:WMM262176 WWI262175:WWI262176 T327711:T327712 JW327711:JW327712 TS327711:TS327712 ADO327711:ADO327712 ANK327711:ANK327712 AXG327711:AXG327712 BHC327711:BHC327712 BQY327711:BQY327712 CAU327711:CAU327712 CKQ327711:CKQ327712 CUM327711:CUM327712 DEI327711:DEI327712 DOE327711:DOE327712 DYA327711:DYA327712 EHW327711:EHW327712 ERS327711:ERS327712 FBO327711:FBO327712 FLK327711:FLK327712 FVG327711:FVG327712 GFC327711:GFC327712 GOY327711:GOY327712 GYU327711:GYU327712 HIQ327711:HIQ327712 HSM327711:HSM327712 ICI327711:ICI327712 IME327711:IME327712 IWA327711:IWA327712 JFW327711:JFW327712 JPS327711:JPS327712 JZO327711:JZO327712 KJK327711:KJK327712 KTG327711:KTG327712 LDC327711:LDC327712 LMY327711:LMY327712 LWU327711:LWU327712 MGQ327711:MGQ327712 MQM327711:MQM327712 NAI327711:NAI327712 NKE327711:NKE327712 NUA327711:NUA327712 ODW327711:ODW327712 ONS327711:ONS327712 OXO327711:OXO327712 PHK327711:PHK327712 PRG327711:PRG327712 QBC327711:QBC327712 QKY327711:QKY327712 QUU327711:QUU327712 REQ327711:REQ327712 ROM327711:ROM327712 RYI327711:RYI327712 SIE327711:SIE327712 SSA327711:SSA327712 TBW327711:TBW327712 TLS327711:TLS327712 TVO327711:TVO327712 UFK327711:UFK327712 UPG327711:UPG327712 UZC327711:UZC327712 VIY327711:VIY327712 VSU327711:VSU327712 WCQ327711:WCQ327712 WMM327711:WMM327712 WWI327711:WWI327712 T393247:T393248 JW393247:JW393248 TS393247:TS393248 ADO393247:ADO393248 ANK393247:ANK393248 AXG393247:AXG393248 BHC393247:BHC393248 BQY393247:BQY393248 CAU393247:CAU393248 CKQ393247:CKQ393248 CUM393247:CUM393248 DEI393247:DEI393248 DOE393247:DOE393248 DYA393247:DYA393248 EHW393247:EHW393248 ERS393247:ERS393248 FBO393247:FBO393248 FLK393247:FLK393248 FVG393247:FVG393248 GFC393247:GFC393248 GOY393247:GOY393248 GYU393247:GYU393248 HIQ393247:HIQ393248 HSM393247:HSM393248 ICI393247:ICI393248 IME393247:IME393248 IWA393247:IWA393248 JFW393247:JFW393248 JPS393247:JPS393248 JZO393247:JZO393248 KJK393247:KJK393248 KTG393247:KTG393248 LDC393247:LDC393248 LMY393247:LMY393248 LWU393247:LWU393248 MGQ393247:MGQ393248 MQM393247:MQM393248 NAI393247:NAI393248 NKE393247:NKE393248 NUA393247:NUA393248 ODW393247:ODW393248 ONS393247:ONS393248 OXO393247:OXO393248 PHK393247:PHK393248 PRG393247:PRG393248 QBC393247:QBC393248 QKY393247:QKY393248 QUU393247:QUU393248 REQ393247:REQ393248 ROM393247:ROM393248 RYI393247:RYI393248 SIE393247:SIE393248 SSA393247:SSA393248 TBW393247:TBW393248 TLS393247:TLS393248 TVO393247:TVO393248 UFK393247:UFK393248 UPG393247:UPG393248 UZC393247:UZC393248 VIY393247:VIY393248 VSU393247:VSU393248 WCQ393247:WCQ393248 WMM393247:WMM393248 WWI393247:WWI393248 T458783:T458784 JW458783:JW458784 TS458783:TS458784 ADO458783:ADO458784 ANK458783:ANK458784 AXG458783:AXG458784 BHC458783:BHC458784 BQY458783:BQY458784 CAU458783:CAU458784 CKQ458783:CKQ458784 CUM458783:CUM458784 DEI458783:DEI458784 DOE458783:DOE458784 DYA458783:DYA458784 EHW458783:EHW458784 ERS458783:ERS458784 FBO458783:FBO458784 FLK458783:FLK458784 FVG458783:FVG458784 GFC458783:GFC458784 GOY458783:GOY458784 GYU458783:GYU458784 HIQ458783:HIQ458784 HSM458783:HSM458784 ICI458783:ICI458784 IME458783:IME458784 IWA458783:IWA458784 JFW458783:JFW458784 JPS458783:JPS458784 JZO458783:JZO458784 KJK458783:KJK458784 KTG458783:KTG458784 LDC458783:LDC458784 LMY458783:LMY458784 LWU458783:LWU458784 MGQ458783:MGQ458784 MQM458783:MQM458784 NAI458783:NAI458784 NKE458783:NKE458784 NUA458783:NUA458784 ODW458783:ODW458784 ONS458783:ONS458784 OXO458783:OXO458784 PHK458783:PHK458784 PRG458783:PRG458784 QBC458783:QBC458784 QKY458783:QKY458784 QUU458783:QUU458784 REQ458783:REQ458784 ROM458783:ROM458784 RYI458783:RYI458784 SIE458783:SIE458784 SSA458783:SSA458784 TBW458783:TBW458784 TLS458783:TLS458784 TVO458783:TVO458784 UFK458783:UFK458784 UPG458783:UPG458784 UZC458783:UZC458784 VIY458783:VIY458784 VSU458783:VSU458784 WCQ458783:WCQ458784 WMM458783:WMM458784 WWI458783:WWI458784 T524319:T524320 JW524319:JW524320 TS524319:TS524320 ADO524319:ADO524320 ANK524319:ANK524320 AXG524319:AXG524320 BHC524319:BHC524320 BQY524319:BQY524320 CAU524319:CAU524320 CKQ524319:CKQ524320 CUM524319:CUM524320 DEI524319:DEI524320 DOE524319:DOE524320 DYA524319:DYA524320 EHW524319:EHW524320 ERS524319:ERS524320 FBO524319:FBO524320 FLK524319:FLK524320 FVG524319:FVG524320 GFC524319:GFC524320 GOY524319:GOY524320 GYU524319:GYU524320 HIQ524319:HIQ524320 HSM524319:HSM524320 ICI524319:ICI524320 IME524319:IME524320 IWA524319:IWA524320 JFW524319:JFW524320 JPS524319:JPS524320 JZO524319:JZO524320 KJK524319:KJK524320 KTG524319:KTG524320 LDC524319:LDC524320 LMY524319:LMY524320 LWU524319:LWU524320 MGQ524319:MGQ524320 MQM524319:MQM524320 NAI524319:NAI524320 NKE524319:NKE524320 NUA524319:NUA524320 ODW524319:ODW524320 ONS524319:ONS524320 OXO524319:OXO524320 PHK524319:PHK524320 PRG524319:PRG524320 QBC524319:QBC524320 QKY524319:QKY524320 QUU524319:QUU524320 REQ524319:REQ524320 ROM524319:ROM524320 RYI524319:RYI524320 SIE524319:SIE524320 SSA524319:SSA524320 TBW524319:TBW524320 TLS524319:TLS524320 TVO524319:TVO524320 UFK524319:UFK524320 UPG524319:UPG524320 UZC524319:UZC524320 VIY524319:VIY524320 VSU524319:VSU524320 WCQ524319:WCQ524320 WMM524319:WMM524320 WWI524319:WWI524320 T589855:T589856 JW589855:JW589856 TS589855:TS589856 ADO589855:ADO589856 ANK589855:ANK589856 AXG589855:AXG589856 BHC589855:BHC589856 BQY589855:BQY589856 CAU589855:CAU589856 CKQ589855:CKQ589856 CUM589855:CUM589856 DEI589855:DEI589856 DOE589855:DOE589856 DYA589855:DYA589856 EHW589855:EHW589856 ERS589855:ERS589856 FBO589855:FBO589856 FLK589855:FLK589856 FVG589855:FVG589856 GFC589855:GFC589856 GOY589855:GOY589856 GYU589855:GYU589856 HIQ589855:HIQ589856 HSM589855:HSM589856 ICI589855:ICI589856 IME589855:IME589856 IWA589855:IWA589856 JFW589855:JFW589856 JPS589855:JPS589856 JZO589855:JZO589856 KJK589855:KJK589856 KTG589855:KTG589856 LDC589855:LDC589856 LMY589855:LMY589856 LWU589855:LWU589856 MGQ589855:MGQ589856 MQM589855:MQM589856 NAI589855:NAI589856 NKE589855:NKE589856 NUA589855:NUA589856 ODW589855:ODW589856 ONS589855:ONS589856 OXO589855:OXO589856 PHK589855:PHK589856 PRG589855:PRG589856 QBC589855:QBC589856 QKY589855:QKY589856 QUU589855:QUU589856 REQ589855:REQ589856 ROM589855:ROM589856 RYI589855:RYI589856 SIE589855:SIE589856 SSA589855:SSA589856 TBW589855:TBW589856 TLS589855:TLS589856 TVO589855:TVO589856 UFK589855:UFK589856 UPG589855:UPG589856 UZC589855:UZC589856 VIY589855:VIY589856 VSU589855:VSU589856 WCQ589855:WCQ589856 WMM589855:WMM589856 WWI589855:WWI589856 T655391:T655392 JW655391:JW655392 TS655391:TS655392 ADO655391:ADO655392 ANK655391:ANK655392 AXG655391:AXG655392 BHC655391:BHC655392 BQY655391:BQY655392 CAU655391:CAU655392 CKQ655391:CKQ655392 CUM655391:CUM655392 DEI655391:DEI655392 DOE655391:DOE655392 DYA655391:DYA655392 EHW655391:EHW655392 ERS655391:ERS655392 FBO655391:FBO655392 FLK655391:FLK655392 FVG655391:FVG655392 GFC655391:GFC655392 GOY655391:GOY655392 GYU655391:GYU655392 HIQ655391:HIQ655392 HSM655391:HSM655392 ICI655391:ICI655392 IME655391:IME655392 IWA655391:IWA655392 JFW655391:JFW655392 JPS655391:JPS655392 JZO655391:JZO655392 KJK655391:KJK655392 KTG655391:KTG655392 LDC655391:LDC655392 LMY655391:LMY655392 LWU655391:LWU655392 MGQ655391:MGQ655392 MQM655391:MQM655392 NAI655391:NAI655392 NKE655391:NKE655392 NUA655391:NUA655392 ODW655391:ODW655392 ONS655391:ONS655392 OXO655391:OXO655392 PHK655391:PHK655392 PRG655391:PRG655392 QBC655391:QBC655392 QKY655391:QKY655392 QUU655391:QUU655392 REQ655391:REQ655392 ROM655391:ROM655392 RYI655391:RYI655392 SIE655391:SIE655392 SSA655391:SSA655392 TBW655391:TBW655392 TLS655391:TLS655392 TVO655391:TVO655392 UFK655391:UFK655392 UPG655391:UPG655392 UZC655391:UZC655392 VIY655391:VIY655392 VSU655391:VSU655392 WCQ655391:WCQ655392 WMM655391:WMM655392 WWI655391:WWI655392 T720927:T720928 JW720927:JW720928 TS720927:TS720928 ADO720927:ADO720928 ANK720927:ANK720928 AXG720927:AXG720928 BHC720927:BHC720928 BQY720927:BQY720928 CAU720927:CAU720928 CKQ720927:CKQ720928 CUM720927:CUM720928 DEI720927:DEI720928 DOE720927:DOE720928 DYA720927:DYA720928 EHW720927:EHW720928 ERS720927:ERS720928 FBO720927:FBO720928 FLK720927:FLK720928 FVG720927:FVG720928 GFC720927:GFC720928 GOY720927:GOY720928 GYU720927:GYU720928 HIQ720927:HIQ720928 HSM720927:HSM720928 ICI720927:ICI720928 IME720927:IME720928 IWA720927:IWA720928 JFW720927:JFW720928 JPS720927:JPS720928 JZO720927:JZO720928 KJK720927:KJK720928 KTG720927:KTG720928 LDC720927:LDC720928 LMY720927:LMY720928 LWU720927:LWU720928 MGQ720927:MGQ720928 MQM720927:MQM720928 NAI720927:NAI720928 NKE720927:NKE720928 NUA720927:NUA720928 ODW720927:ODW720928 ONS720927:ONS720928 OXO720927:OXO720928 PHK720927:PHK720928 PRG720927:PRG720928 QBC720927:QBC720928 QKY720927:QKY720928 QUU720927:QUU720928 REQ720927:REQ720928 ROM720927:ROM720928 RYI720927:RYI720928 SIE720927:SIE720928 SSA720927:SSA720928 TBW720927:TBW720928 TLS720927:TLS720928 TVO720927:TVO720928 UFK720927:UFK720928 UPG720927:UPG720928 UZC720927:UZC720928 VIY720927:VIY720928 VSU720927:VSU720928 WCQ720927:WCQ720928 WMM720927:WMM720928 WWI720927:WWI720928 T786463:T786464 JW786463:JW786464 TS786463:TS786464 ADO786463:ADO786464 ANK786463:ANK786464 AXG786463:AXG786464 BHC786463:BHC786464 BQY786463:BQY786464 CAU786463:CAU786464 CKQ786463:CKQ786464 CUM786463:CUM786464 DEI786463:DEI786464 DOE786463:DOE786464 DYA786463:DYA786464 EHW786463:EHW786464 ERS786463:ERS786464 FBO786463:FBO786464 FLK786463:FLK786464 FVG786463:FVG786464 GFC786463:GFC786464 GOY786463:GOY786464 GYU786463:GYU786464 HIQ786463:HIQ786464 HSM786463:HSM786464 ICI786463:ICI786464 IME786463:IME786464 IWA786463:IWA786464 JFW786463:JFW786464 JPS786463:JPS786464 JZO786463:JZO786464 KJK786463:KJK786464 KTG786463:KTG786464 LDC786463:LDC786464 LMY786463:LMY786464 LWU786463:LWU786464 MGQ786463:MGQ786464 MQM786463:MQM786464 NAI786463:NAI786464 NKE786463:NKE786464 NUA786463:NUA786464 ODW786463:ODW786464 ONS786463:ONS786464 OXO786463:OXO786464 PHK786463:PHK786464 PRG786463:PRG786464 QBC786463:QBC786464 QKY786463:QKY786464 QUU786463:QUU786464 REQ786463:REQ786464 ROM786463:ROM786464 RYI786463:RYI786464 SIE786463:SIE786464 SSA786463:SSA786464 TBW786463:TBW786464 TLS786463:TLS786464 TVO786463:TVO786464 UFK786463:UFK786464 UPG786463:UPG786464 UZC786463:UZC786464 VIY786463:VIY786464 VSU786463:VSU786464 WCQ786463:WCQ786464 WMM786463:WMM786464 WWI786463:WWI786464 T851999:T852000 JW851999:JW852000 TS851999:TS852000 ADO851999:ADO852000 ANK851999:ANK852000 AXG851999:AXG852000 BHC851999:BHC852000 BQY851999:BQY852000 CAU851999:CAU852000 CKQ851999:CKQ852000 CUM851999:CUM852000 DEI851999:DEI852000 DOE851999:DOE852000 DYA851999:DYA852000 EHW851999:EHW852000 ERS851999:ERS852000 FBO851999:FBO852000 FLK851999:FLK852000 FVG851999:FVG852000 GFC851999:GFC852000 GOY851999:GOY852000 GYU851999:GYU852000 HIQ851999:HIQ852000 HSM851999:HSM852000 ICI851999:ICI852000 IME851999:IME852000 IWA851999:IWA852000 JFW851999:JFW852000 JPS851999:JPS852000 JZO851999:JZO852000 KJK851999:KJK852000 KTG851999:KTG852000 LDC851999:LDC852000 LMY851999:LMY852000 LWU851999:LWU852000 MGQ851999:MGQ852000 MQM851999:MQM852000 NAI851999:NAI852000 NKE851999:NKE852000 NUA851999:NUA852000 ODW851999:ODW852000 ONS851999:ONS852000 OXO851999:OXO852000 PHK851999:PHK852000 PRG851999:PRG852000 QBC851999:QBC852000 QKY851999:QKY852000 QUU851999:QUU852000 REQ851999:REQ852000 ROM851999:ROM852000 RYI851999:RYI852000 SIE851999:SIE852000 SSA851999:SSA852000 TBW851999:TBW852000 TLS851999:TLS852000 TVO851999:TVO852000 UFK851999:UFK852000 UPG851999:UPG852000 UZC851999:UZC852000 VIY851999:VIY852000 VSU851999:VSU852000 WCQ851999:WCQ852000 WMM851999:WMM852000 WWI851999:WWI852000 T917535:T917536 JW917535:JW917536 TS917535:TS917536 ADO917535:ADO917536 ANK917535:ANK917536 AXG917535:AXG917536 BHC917535:BHC917536 BQY917535:BQY917536 CAU917535:CAU917536 CKQ917535:CKQ917536 CUM917535:CUM917536 DEI917535:DEI917536 DOE917535:DOE917536 DYA917535:DYA917536 EHW917535:EHW917536 ERS917535:ERS917536 FBO917535:FBO917536 FLK917535:FLK917536 FVG917535:FVG917536 GFC917535:GFC917536 GOY917535:GOY917536 GYU917535:GYU917536 HIQ917535:HIQ917536 HSM917535:HSM917536 ICI917535:ICI917536 IME917535:IME917536 IWA917535:IWA917536 JFW917535:JFW917536 JPS917535:JPS917536 JZO917535:JZO917536 KJK917535:KJK917536 KTG917535:KTG917536 LDC917535:LDC917536 LMY917535:LMY917536 LWU917535:LWU917536 MGQ917535:MGQ917536 MQM917535:MQM917536 NAI917535:NAI917536 NKE917535:NKE917536 NUA917535:NUA917536 ODW917535:ODW917536 ONS917535:ONS917536 OXO917535:OXO917536 PHK917535:PHK917536 PRG917535:PRG917536 QBC917535:QBC917536 QKY917535:QKY917536 QUU917535:QUU917536 REQ917535:REQ917536 ROM917535:ROM917536 RYI917535:RYI917536 SIE917535:SIE917536 SSA917535:SSA917536 TBW917535:TBW917536 TLS917535:TLS917536 TVO917535:TVO917536 UFK917535:UFK917536 UPG917535:UPG917536 UZC917535:UZC917536 VIY917535:VIY917536 VSU917535:VSU917536 WCQ917535:WCQ917536 WMM917535:WMM917536 WWI917535:WWI917536 T983071:T983072 JW983071:JW983072 TS983071:TS983072 ADO983071:ADO983072 ANK983071:ANK983072 AXG983071:AXG983072 BHC983071:BHC983072 BQY983071:BQY983072 CAU983071:CAU983072 CKQ983071:CKQ983072 CUM983071:CUM983072 DEI983071:DEI983072 DOE983071:DOE983072 DYA983071:DYA983072 EHW983071:EHW983072 ERS983071:ERS983072 FBO983071:FBO983072 FLK983071:FLK983072 FVG983071:FVG983072 GFC983071:GFC983072 GOY983071:GOY983072 GYU983071:GYU983072 HIQ983071:HIQ983072 HSM983071:HSM983072 ICI983071:ICI983072 IME983071:IME983072 IWA983071:IWA983072 JFW983071:JFW983072 JPS983071:JPS983072 JZO983071:JZO983072 KJK983071:KJK983072 KTG983071:KTG983072 LDC983071:LDC983072 LMY983071:LMY983072 LWU983071:LWU983072 MGQ983071:MGQ983072 MQM983071:MQM983072 NAI983071:NAI983072 NKE983071:NKE983072 NUA983071:NUA983072 ODW983071:ODW983072 ONS983071:ONS983072 OXO983071:OXO983072 PHK983071:PHK983072 PRG983071:PRG983072 QBC983071:QBC983072 QKY983071:QKY983072 QUU983071:QUU983072 REQ983071:REQ983072 ROM983071:ROM983072 RYI983071:RYI983072 SIE983071:SIE983072 SSA983071:SSA983072 TBW983071:TBW983072 TLS983071:TLS983072 TVO983071:TVO983072 UFK983071:UFK983072 UPG983071:UPG983072 UZC983071:UZC983072 VIY983071:VIY983072 VSU983071:VSU983072 WCQ983071:WCQ983072 WMM983071:WMM983072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WMM35:WMM36 WWI35:WWI36 R35:R36 JU35:JU36 TQ35:TQ36 ADM35:ADM36 ANI35:ANI36 AXE35:AXE36 BHA35:BHA36 BQW35:BQW36 CAS35:CAS36 CKO35:CKO36 CUK35:CUK36 DEG35:DEG36 DOC35:DOC36 DXY35:DXY36 EHU35:EHU36 ERQ35:ERQ36 FBM35:FBM36 FLI35:FLI36 FVE35:FVE36 GFA35:GFA36 GOW35:GOW36 GYS35:GYS36 HIO35:HIO36 HSK35:HSK36 ICG35:ICG36 IMC35:IMC36 IVY35:IVY36 JFU35:JFU36 JPQ35:JPQ36 JZM35:JZM36 KJI35:KJI36 KTE35:KTE36 LDA35:LDA36 LMW35:LMW36 LWS35:LWS36 MGO35:MGO36 MQK35:MQK36 NAG35:NAG36 NKC35:NKC36 NTY35:NTY36 ODU35:ODU36 ONQ35:ONQ36 OXM35:OXM36 PHI35:PHI36 PRE35:PRE36 QBA35:QBA36 QKW35:QKW36 QUS35:QUS36 REO35:REO36 ROK35:ROK36 RYG35:RYG36 SIC35:SIC36 SRY35:SRY36 TBU35:TBU36 TLQ35:TLQ36 TVM35:TVM36 UFI35:UFI36 UPE35:UPE36 UZA35:UZA36 VIW35:VIW36 VSS35:VSS36 WCO35:WCO36 WMK35:WMK36 WWG35:WWG36 T35:T36 JW35:JW36 TS35:TS36 ADO35:ADO36 ANK35:ANK36 AXG35:AXG36 BHC35:BHC36 BQY35:BQY36 CAU35:CAU36 CKQ35:CKQ36 CUM35:CUM36 DEI35:DEI36 DOE35:DOE36 DYA35:DYA36 EHW35:EHW36 ERS35:ERS36 FBO35:FBO36 FLK35:FLK36 FVG35:FVG36 GFC35:GFC36 GOY35:GOY36 GYU35:GYU36 HIQ35:HIQ36 HSM35:HSM36 ICI35:ICI36 IME35:IME36 IWA35:IWA36 JFW35:JFW36 JPS35:JPS36 JZO35:JZO36 KJK35:KJK36 KTG35:KTG36 LDC35:LDC36 LMY35:LMY36 LWU35:LWU36 MGQ35:MGQ36 MQM35:MQM36 NAI35:NAI36 NKE35:NKE36 NUA35:NUA36 ODW35:ODW36 ONS35:ONS36 OXO35:OXO36 PHK35:PHK36 PRG35:PRG36 QBC35:QBC36 QKY35:QKY36 QUU35:QUU36 REQ35:REQ36 ROM35:ROM36 RYI35:RYI36 SIE35:SIE36 SSA35:SSA36 TBW35:TBW36 TLS35:TLS36 TVO35:TVO36 UFK35:UFK36 UPG35:UPG36 UZC35:UZC36 VIY35:VIY36 VSU35:VSU36 WCQ35:WCQ36 Y65567:Y65568 Y131103:Y131104 Y196639:Y196640 Y262175:Y262176 Y327711:Y327712 Y393247:Y393248 Y458783:Y458784 Y524319:Y524320 Y589855:Y589856 Y655391:Y655392 Y720927:Y720928 Y786463:Y786464 Y851999:Y852000 Y917535:Y917536 Y983071:Y983072 AA65567:AA65568 AA131103:AA131104 AA196639:AA196640 AA262175:AA262176 AA327711:AA327712 AA393247:AA393248 AA458783:AA458784 AA524319:AA524320 AA589855:AA589856 AA655391:AA655392 AA720927:AA720928 AA786463:AA786464 AA851999:AA852000 AA917535:AA917536 AA983071:AA983072 Y24:Y25 AA24:AA25 Y35:Y36 AA35:AA36"/>
    <dataValidation allowBlank="1" showInputMessage="1" showErrorMessage="1" prompt="Для выбора выполните двойной щелчок левой клавиши мыши по соответствующей ячейке." sqref="JX24 S65567:S65568 JV65567:JV65568 TR65567:TR65568 ADN65567:ADN65568 ANJ65567:ANJ65568 AXF65567:AXF65568 BHB65567:BHB65568 BQX65567:BQX65568 CAT65567:CAT65568 CKP65567:CKP65568 CUL65567:CUL65568 DEH65567:DEH65568 DOD65567:DOD65568 DXZ65567:DXZ65568 EHV65567:EHV65568 ERR65567:ERR65568 FBN65567:FBN65568 FLJ65567:FLJ65568 FVF65567:FVF65568 GFB65567:GFB65568 GOX65567:GOX65568 GYT65567:GYT65568 HIP65567:HIP65568 HSL65567:HSL65568 ICH65567:ICH65568 IMD65567:IMD65568 IVZ65567:IVZ65568 JFV65567:JFV65568 JPR65567:JPR65568 JZN65567:JZN65568 KJJ65567:KJJ65568 KTF65567:KTF65568 LDB65567:LDB65568 LMX65567:LMX65568 LWT65567:LWT65568 MGP65567:MGP65568 MQL65567:MQL65568 NAH65567:NAH65568 NKD65567:NKD65568 NTZ65567:NTZ65568 ODV65567:ODV65568 ONR65567:ONR65568 OXN65567:OXN65568 PHJ65567:PHJ65568 PRF65567:PRF65568 QBB65567:QBB65568 QKX65567:QKX65568 QUT65567:QUT65568 REP65567:REP65568 ROL65567:ROL65568 RYH65567:RYH65568 SID65567:SID65568 SRZ65567:SRZ65568 TBV65567:TBV65568 TLR65567:TLR65568 TVN65567:TVN65568 UFJ65567:UFJ65568 UPF65567:UPF65568 UZB65567:UZB65568 VIX65567:VIX65568 VST65567:VST65568 WCP65567:WCP65568 WML65567:WML65568 WWH65567:WWH65568 S131103:S131104 JV131103:JV131104 TR131103:TR131104 ADN131103:ADN131104 ANJ131103:ANJ131104 AXF131103:AXF131104 BHB131103:BHB131104 BQX131103:BQX131104 CAT131103:CAT131104 CKP131103:CKP131104 CUL131103:CUL131104 DEH131103:DEH131104 DOD131103:DOD131104 DXZ131103:DXZ131104 EHV131103:EHV131104 ERR131103:ERR131104 FBN131103:FBN131104 FLJ131103:FLJ131104 FVF131103:FVF131104 GFB131103:GFB131104 GOX131103:GOX131104 GYT131103:GYT131104 HIP131103:HIP131104 HSL131103:HSL131104 ICH131103:ICH131104 IMD131103:IMD131104 IVZ131103:IVZ131104 JFV131103:JFV131104 JPR131103:JPR131104 JZN131103:JZN131104 KJJ131103:KJJ131104 KTF131103:KTF131104 LDB131103:LDB131104 LMX131103:LMX131104 LWT131103:LWT131104 MGP131103:MGP131104 MQL131103:MQL131104 NAH131103:NAH131104 NKD131103:NKD131104 NTZ131103:NTZ131104 ODV131103:ODV131104 ONR131103:ONR131104 OXN131103:OXN131104 PHJ131103:PHJ131104 PRF131103:PRF131104 QBB131103:QBB131104 QKX131103:QKX131104 QUT131103:QUT131104 REP131103:REP131104 ROL131103:ROL131104 RYH131103:RYH131104 SID131103:SID131104 SRZ131103:SRZ131104 TBV131103:TBV131104 TLR131103:TLR131104 TVN131103:TVN131104 UFJ131103:UFJ131104 UPF131103:UPF131104 UZB131103:UZB131104 VIX131103:VIX131104 VST131103:VST131104 WCP131103:WCP131104 WML131103:WML131104 WWH131103:WWH131104 S196639:S196640 JV196639:JV196640 TR196639:TR196640 ADN196639:ADN196640 ANJ196639:ANJ196640 AXF196639:AXF196640 BHB196639:BHB196640 BQX196639:BQX196640 CAT196639:CAT196640 CKP196639:CKP196640 CUL196639:CUL196640 DEH196639:DEH196640 DOD196639:DOD196640 DXZ196639:DXZ196640 EHV196639:EHV196640 ERR196639:ERR196640 FBN196639:FBN196640 FLJ196639:FLJ196640 FVF196639:FVF196640 GFB196639:GFB196640 GOX196639:GOX196640 GYT196639:GYT196640 HIP196639:HIP196640 HSL196639:HSL196640 ICH196639:ICH196640 IMD196639:IMD196640 IVZ196639:IVZ196640 JFV196639:JFV196640 JPR196639:JPR196640 JZN196639:JZN196640 KJJ196639:KJJ196640 KTF196639:KTF196640 LDB196639:LDB196640 LMX196639:LMX196640 LWT196639:LWT196640 MGP196639:MGP196640 MQL196639:MQL196640 NAH196639:NAH196640 NKD196639:NKD196640 NTZ196639:NTZ196640 ODV196639:ODV196640 ONR196639:ONR196640 OXN196639:OXN196640 PHJ196639:PHJ196640 PRF196639:PRF196640 QBB196639:QBB196640 QKX196639:QKX196640 QUT196639:QUT196640 REP196639:REP196640 ROL196639:ROL196640 RYH196639:RYH196640 SID196639:SID196640 SRZ196639:SRZ196640 TBV196639:TBV196640 TLR196639:TLR196640 TVN196639:TVN196640 UFJ196639:UFJ196640 UPF196639:UPF196640 UZB196639:UZB196640 VIX196639:VIX196640 VST196639:VST196640 WCP196639:WCP196640 WML196639:WML196640 WWH196639:WWH196640 S262175:S262176 JV262175:JV262176 TR262175:TR262176 ADN262175:ADN262176 ANJ262175:ANJ262176 AXF262175:AXF262176 BHB262175:BHB262176 BQX262175:BQX262176 CAT262175:CAT262176 CKP262175:CKP262176 CUL262175:CUL262176 DEH262175:DEH262176 DOD262175:DOD262176 DXZ262175:DXZ262176 EHV262175:EHV262176 ERR262175:ERR262176 FBN262175:FBN262176 FLJ262175:FLJ262176 FVF262175:FVF262176 GFB262175:GFB262176 GOX262175:GOX262176 GYT262175:GYT262176 HIP262175:HIP262176 HSL262175:HSL262176 ICH262175:ICH262176 IMD262175:IMD262176 IVZ262175:IVZ262176 JFV262175:JFV262176 JPR262175:JPR262176 JZN262175:JZN262176 KJJ262175:KJJ262176 KTF262175:KTF262176 LDB262175:LDB262176 LMX262175:LMX262176 LWT262175:LWT262176 MGP262175:MGP262176 MQL262175:MQL262176 NAH262175:NAH262176 NKD262175:NKD262176 NTZ262175:NTZ262176 ODV262175:ODV262176 ONR262175:ONR262176 OXN262175:OXN262176 PHJ262175:PHJ262176 PRF262175:PRF262176 QBB262175:QBB262176 QKX262175:QKX262176 QUT262175:QUT262176 REP262175:REP262176 ROL262175:ROL262176 RYH262175:RYH262176 SID262175:SID262176 SRZ262175:SRZ262176 TBV262175:TBV262176 TLR262175:TLR262176 TVN262175:TVN262176 UFJ262175:UFJ262176 UPF262175:UPF262176 UZB262175:UZB262176 VIX262175:VIX262176 VST262175:VST262176 WCP262175:WCP262176 WML262175:WML262176 WWH262175:WWH262176 S327711:S327712 JV327711:JV327712 TR327711:TR327712 ADN327711:ADN327712 ANJ327711:ANJ327712 AXF327711:AXF327712 BHB327711:BHB327712 BQX327711:BQX327712 CAT327711:CAT327712 CKP327711:CKP327712 CUL327711:CUL327712 DEH327711:DEH327712 DOD327711:DOD327712 DXZ327711:DXZ327712 EHV327711:EHV327712 ERR327711:ERR327712 FBN327711:FBN327712 FLJ327711:FLJ327712 FVF327711:FVF327712 GFB327711:GFB327712 GOX327711:GOX327712 GYT327711:GYT327712 HIP327711:HIP327712 HSL327711:HSL327712 ICH327711:ICH327712 IMD327711:IMD327712 IVZ327711:IVZ327712 JFV327711:JFV327712 JPR327711:JPR327712 JZN327711:JZN327712 KJJ327711:KJJ327712 KTF327711:KTF327712 LDB327711:LDB327712 LMX327711:LMX327712 LWT327711:LWT327712 MGP327711:MGP327712 MQL327711:MQL327712 NAH327711:NAH327712 NKD327711:NKD327712 NTZ327711:NTZ327712 ODV327711:ODV327712 ONR327711:ONR327712 OXN327711:OXN327712 PHJ327711:PHJ327712 PRF327711:PRF327712 QBB327711:QBB327712 QKX327711:QKX327712 QUT327711:QUT327712 REP327711:REP327712 ROL327711:ROL327712 RYH327711:RYH327712 SID327711:SID327712 SRZ327711:SRZ327712 TBV327711:TBV327712 TLR327711:TLR327712 TVN327711:TVN327712 UFJ327711:UFJ327712 UPF327711:UPF327712 UZB327711:UZB327712 VIX327711:VIX327712 VST327711:VST327712 WCP327711:WCP327712 WML327711:WML327712 WWH327711:WWH327712 S393247:S393248 JV393247:JV393248 TR393247:TR393248 ADN393247:ADN393248 ANJ393247:ANJ393248 AXF393247:AXF393248 BHB393247:BHB393248 BQX393247:BQX393248 CAT393247:CAT393248 CKP393247:CKP393248 CUL393247:CUL393248 DEH393247:DEH393248 DOD393247:DOD393248 DXZ393247:DXZ393248 EHV393247:EHV393248 ERR393247:ERR393248 FBN393247:FBN393248 FLJ393247:FLJ393248 FVF393247:FVF393248 GFB393247:GFB393248 GOX393247:GOX393248 GYT393247:GYT393248 HIP393247:HIP393248 HSL393247:HSL393248 ICH393247:ICH393248 IMD393247:IMD393248 IVZ393247:IVZ393248 JFV393247:JFV393248 JPR393247:JPR393248 JZN393247:JZN393248 KJJ393247:KJJ393248 KTF393247:KTF393248 LDB393247:LDB393248 LMX393247:LMX393248 LWT393247:LWT393248 MGP393247:MGP393248 MQL393247:MQL393248 NAH393247:NAH393248 NKD393247:NKD393248 NTZ393247:NTZ393248 ODV393247:ODV393248 ONR393247:ONR393248 OXN393247:OXN393248 PHJ393247:PHJ393248 PRF393247:PRF393248 QBB393247:QBB393248 QKX393247:QKX393248 QUT393247:QUT393248 REP393247:REP393248 ROL393247:ROL393248 RYH393247:RYH393248 SID393247:SID393248 SRZ393247:SRZ393248 TBV393247:TBV393248 TLR393247:TLR393248 TVN393247:TVN393248 UFJ393247:UFJ393248 UPF393247:UPF393248 UZB393247:UZB393248 VIX393247:VIX393248 VST393247:VST393248 WCP393247:WCP393248 WML393247:WML393248 WWH393247:WWH393248 S458783:S458784 JV458783:JV458784 TR458783:TR458784 ADN458783:ADN458784 ANJ458783:ANJ458784 AXF458783:AXF458784 BHB458783:BHB458784 BQX458783:BQX458784 CAT458783:CAT458784 CKP458783:CKP458784 CUL458783:CUL458784 DEH458783:DEH458784 DOD458783:DOD458784 DXZ458783:DXZ458784 EHV458783:EHV458784 ERR458783:ERR458784 FBN458783:FBN458784 FLJ458783:FLJ458784 FVF458783:FVF458784 GFB458783:GFB458784 GOX458783:GOX458784 GYT458783:GYT458784 HIP458783:HIP458784 HSL458783:HSL458784 ICH458783:ICH458784 IMD458783:IMD458784 IVZ458783:IVZ458784 JFV458783:JFV458784 JPR458783:JPR458784 JZN458783:JZN458784 KJJ458783:KJJ458784 KTF458783:KTF458784 LDB458783:LDB458784 LMX458783:LMX458784 LWT458783:LWT458784 MGP458783:MGP458784 MQL458783:MQL458784 NAH458783:NAH458784 NKD458783:NKD458784 NTZ458783:NTZ458784 ODV458783:ODV458784 ONR458783:ONR458784 OXN458783:OXN458784 PHJ458783:PHJ458784 PRF458783:PRF458784 QBB458783:QBB458784 QKX458783:QKX458784 QUT458783:QUT458784 REP458783:REP458784 ROL458783:ROL458784 RYH458783:RYH458784 SID458783:SID458784 SRZ458783:SRZ458784 TBV458783:TBV458784 TLR458783:TLR458784 TVN458783:TVN458784 UFJ458783:UFJ458784 UPF458783:UPF458784 UZB458783:UZB458784 VIX458783:VIX458784 VST458783:VST458784 WCP458783:WCP458784 WML458783:WML458784 WWH458783:WWH458784 S524319:S524320 JV524319:JV524320 TR524319:TR524320 ADN524319:ADN524320 ANJ524319:ANJ524320 AXF524319:AXF524320 BHB524319:BHB524320 BQX524319:BQX524320 CAT524319:CAT524320 CKP524319:CKP524320 CUL524319:CUL524320 DEH524319:DEH524320 DOD524319:DOD524320 DXZ524319:DXZ524320 EHV524319:EHV524320 ERR524319:ERR524320 FBN524319:FBN524320 FLJ524319:FLJ524320 FVF524319:FVF524320 GFB524319:GFB524320 GOX524319:GOX524320 GYT524319:GYT524320 HIP524319:HIP524320 HSL524319:HSL524320 ICH524319:ICH524320 IMD524319:IMD524320 IVZ524319:IVZ524320 JFV524319:JFV524320 JPR524319:JPR524320 JZN524319:JZN524320 KJJ524319:KJJ524320 KTF524319:KTF524320 LDB524319:LDB524320 LMX524319:LMX524320 LWT524319:LWT524320 MGP524319:MGP524320 MQL524319:MQL524320 NAH524319:NAH524320 NKD524319:NKD524320 NTZ524319:NTZ524320 ODV524319:ODV524320 ONR524319:ONR524320 OXN524319:OXN524320 PHJ524319:PHJ524320 PRF524319:PRF524320 QBB524319:QBB524320 QKX524319:QKX524320 QUT524319:QUT524320 REP524319:REP524320 ROL524319:ROL524320 RYH524319:RYH524320 SID524319:SID524320 SRZ524319:SRZ524320 TBV524319:TBV524320 TLR524319:TLR524320 TVN524319:TVN524320 UFJ524319:UFJ524320 UPF524319:UPF524320 UZB524319:UZB524320 VIX524319:VIX524320 VST524319:VST524320 WCP524319:WCP524320 WML524319:WML524320 WWH524319:WWH524320 S589855:S589856 JV589855:JV589856 TR589855:TR589856 ADN589855:ADN589856 ANJ589855:ANJ589856 AXF589855:AXF589856 BHB589855:BHB589856 BQX589855:BQX589856 CAT589855:CAT589856 CKP589855:CKP589856 CUL589855:CUL589856 DEH589855:DEH589856 DOD589855:DOD589856 DXZ589855:DXZ589856 EHV589855:EHV589856 ERR589855:ERR589856 FBN589855:FBN589856 FLJ589855:FLJ589856 FVF589855:FVF589856 GFB589855:GFB589856 GOX589855:GOX589856 GYT589855:GYT589856 HIP589855:HIP589856 HSL589855:HSL589856 ICH589855:ICH589856 IMD589855:IMD589856 IVZ589855:IVZ589856 JFV589855:JFV589856 JPR589855:JPR589856 JZN589855:JZN589856 KJJ589855:KJJ589856 KTF589855:KTF589856 LDB589855:LDB589856 LMX589855:LMX589856 LWT589855:LWT589856 MGP589855:MGP589856 MQL589855:MQL589856 NAH589855:NAH589856 NKD589855:NKD589856 NTZ589855:NTZ589856 ODV589855:ODV589856 ONR589855:ONR589856 OXN589855:OXN589856 PHJ589855:PHJ589856 PRF589855:PRF589856 QBB589855:QBB589856 QKX589855:QKX589856 QUT589855:QUT589856 REP589855:REP589856 ROL589855:ROL589856 RYH589855:RYH589856 SID589855:SID589856 SRZ589855:SRZ589856 TBV589855:TBV589856 TLR589855:TLR589856 TVN589855:TVN589856 UFJ589855:UFJ589856 UPF589855:UPF589856 UZB589855:UZB589856 VIX589855:VIX589856 VST589855:VST589856 WCP589855:WCP589856 WML589855:WML589856 WWH589855:WWH589856 S655391:S655392 JV655391:JV655392 TR655391:TR655392 ADN655391:ADN655392 ANJ655391:ANJ655392 AXF655391:AXF655392 BHB655391:BHB655392 BQX655391:BQX655392 CAT655391:CAT655392 CKP655391:CKP655392 CUL655391:CUL655392 DEH655391:DEH655392 DOD655391:DOD655392 DXZ655391:DXZ655392 EHV655391:EHV655392 ERR655391:ERR655392 FBN655391:FBN655392 FLJ655391:FLJ655392 FVF655391:FVF655392 GFB655391:GFB655392 GOX655391:GOX655392 GYT655391:GYT655392 HIP655391:HIP655392 HSL655391:HSL655392 ICH655391:ICH655392 IMD655391:IMD655392 IVZ655391:IVZ655392 JFV655391:JFV655392 JPR655391:JPR655392 JZN655391:JZN655392 KJJ655391:KJJ655392 KTF655391:KTF655392 LDB655391:LDB655392 LMX655391:LMX655392 LWT655391:LWT655392 MGP655391:MGP655392 MQL655391:MQL655392 NAH655391:NAH655392 NKD655391:NKD655392 NTZ655391:NTZ655392 ODV655391:ODV655392 ONR655391:ONR655392 OXN655391:OXN655392 PHJ655391:PHJ655392 PRF655391:PRF655392 QBB655391:QBB655392 QKX655391:QKX655392 QUT655391:QUT655392 REP655391:REP655392 ROL655391:ROL655392 RYH655391:RYH655392 SID655391:SID655392 SRZ655391:SRZ655392 TBV655391:TBV655392 TLR655391:TLR655392 TVN655391:TVN655392 UFJ655391:UFJ655392 UPF655391:UPF655392 UZB655391:UZB655392 VIX655391:VIX655392 VST655391:VST655392 WCP655391:WCP655392 WML655391:WML655392 WWH655391:WWH655392 S720927:S720928 JV720927:JV720928 TR720927:TR720928 ADN720927:ADN720928 ANJ720927:ANJ720928 AXF720927:AXF720928 BHB720927:BHB720928 BQX720927:BQX720928 CAT720927:CAT720928 CKP720927:CKP720928 CUL720927:CUL720928 DEH720927:DEH720928 DOD720927:DOD720928 DXZ720927:DXZ720928 EHV720927:EHV720928 ERR720927:ERR720928 FBN720927:FBN720928 FLJ720927:FLJ720928 FVF720927:FVF720928 GFB720927:GFB720928 GOX720927:GOX720928 GYT720927:GYT720928 HIP720927:HIP720928 HSL720927:HSL720928 ICH720927:ICH720928 IMD720927:IMD720928 IVZ720927:IVZ720928 JFV720927:JFV720928 JPR720927:JPR720928 JZN720927:JZN720928 KJJ720927:KJJ720928 KTF720927:KTF720928 LDB720927:LDB720928 LMX720927:LMX720928 LWT720927:LWT720928 MGP720927:MGP720928 MQL720927:MQL720928 NAH720927:NAH720928 NKD720927:NKD720928 NTZ720927:NTZ720928 ODV720927:ODV720928 ONR720927:ONR720928 OXN720927:OXN720928 PHJ720927:PHJ720928 PRF720927:PRF720928 QBB720927:QBB720928 QKX720927:QKX720928 QUT720927:QUT720928 REP720927:REP720928 ROL720927:ROL720928 RYH720927:RYH720928 SID720927:SID720928 SRZ720927:SRZ720928 TBV720927:TBV720928 TLR720927:TLR720928 TVN720927:TVN720928 UFJ720927:UFJ720928 UPF720927:UPF720928 UZB720927:UZB720928 VIX720927:VIX720928 VST720927:VST720928 WCP720927:WCP720928 WML720927:WML720928 WWH720927:WWH720928 S786463:S786464 JV786463:JV786464 TR786463:TR786464 ADN786463:ADN786464 ANJ786463:ANJ786464 AXF786463:AXF786464 BHB786463:BHB786464 BQX786463:BQX786464 CAT786463:CAT786464 CKP786463:CKP786464 CUL786463:CUL786464 DEH786463:DEH786464 DOD786463:DOD786464 DXZ786463:DXZ786464 EHV786463:EHV786464 ERR786463:ERR786464 FBN786463:FBN786464 FLJ786463:FLJ786464 FVF786463:FVF786464 GFB786463:GFB786464 GOX786463:GOX786464 GYT786463:GYT786464 HIP786463:HIP786464 HSL786463:HSL786464 ICH786463:ICH786464 IMD786463:IMD786464 IVZ786463:IVZ786464 JFV786463:JFV786464 JPR786463:JPR786464 JZN786463:JZN786464 KJJ786463:KJJ786464 KTF786463:KTF786464 LDB786463:LDB786464 LMX786463:LMX786464 LWT786463:LWT786464 MGP786463:MGP786464 MQL786463:MQL786464 NAH786463:NAH786464 NKD786463:NKD786464 NTZ786463:NTZ786464 ODV786463:ODV786464 ONR786463:ONR786464 OXN786463:OXN786464 PHJ786463:PHJ786464 PRF786463:PRF786464 QBB786463:QBB786464 QKX786463:QKX786464 QUT786463:QUT786464 REP786463:REP786464 ROL786463:ROL786464 RYH786463:RYH786464 SID786463:SID786464 SRZ786463:SRZ786464 TBV786463:TBV786464 TLR786463:TLR786464 TVN786463:TVN786464 UFJ786463:UFJ786464 UPF786463:UPF786464 UZB786463:UZB786464 VIX786463:VIX786464 VST786463:VST786464 WCP786463:WCP786464 WML786463:WML786464 WWH786463:WWH786464 S851999:S852000 JV851999:JV852000 TR851999:TR852000 ADN851999:ADN852000 ANJ851999:ANJ852000 AXF851999:AXF852000 BHB851999:BHB852000 BQX851999:BQX852000 CAT851999:CAT852000 CKP851999:CKP852000 CUL851999:CUL852000 DEH851999:DEH852000 DOD851999:DOD852000 DXZ851999:DXZ852000 EHV851999:EHV852000 ERR851999:ERR852000 FBN851999:FBN852000 FLJ851999:FLJ852000 FVF851999:FVF852000 GFB851999:GFB852000 GOX851999:GOX852000 GYT851999:GYT852000 HIP851999:HIP852000 HSL851999:HSL852000 ICH851999:ICH852000 IMD851999:IMD852000 IVZ851999:IVZ852000 JFV851999:JFV852000 JPR851999:JPR852000 JZN851999:JZN852000 KJJ851999:KJJ852000 KTF851999:KTF852000 LDB851999:LDB852000 LMX851999:LMX852000 LWT851999:LWT852000 MGP851999:MGP852000 MQL851999:MQL852000 NAH851999:NAH852000 NKD851999:NKD852000 NTZ851999:NTZ852000 ODV851999:ODV852000 ONR851999:ONR852000 OXN851999:OXN852000 PHJ851999:PHJ852000 PRF851999:PRF852000 QBB851999:QBB852000 QKX851999:QKX852000 QUT851999:QUT852000 REP851999:REP852000 ROL851999:ROL852000 RYH851999:RYH852000 SID851999:SID852000 SRZ851999:SRZ852000 TBV851999:TBV852000 TLR851999:TLR852000 TVN851999:TVN852000 UFJ851999:UFJ852000 UPF851999:UPF852000 UZB851999:UZB852000 VIX851999:VIX852000 VST851999:VST852000 WCP851999:WCP852000 WML851999:WML852000 WWH851999:WWH852000 S917535:S917536 JV917535:JV917536 TR917535:TR917536 ADN917535:ADN917536 ANJ917535:ANJ917536 AXF917535:AXF917536 BHB917535:BHB917536 BQX917535:BQX917536 CAT917535:CAT917536 CKP917535:CKP917536 CUL917535:CUL917536 DEH917535:DEH917536 DOD917535:DOD917536 DXZ917535:DXZ917536 EHV917535:EHV917536 ERR917535:ERR917536 FBN917535:FBN917536 FLJ917535:FLJ917536 FVF917535:FVF917536 GFB917535:GFB917536 GOX917535:GOX917536 GYT917535:GYT917536 HIP917535:HIP917536 HSL917535:HSL917536 ICH917535:ICH917536 IMD917535:IMD917536 IVZ917535:IVZ917536 JFV917535:JFV917536 JPR917535:JPR917536 JZN917535:JZN917536 KJJ917535:KJJ917536 KTF917535:KTF917536 LDB917535:LDB917536 LMX917535:LMX917536 LWT917535:LWT917536 MGP917535:MGP917536 MQL917535:MQL917536 NAH917535:NAH917536 NKD917535:NKD917536 NTZ917535:NTZ917536 ODV917535:ODV917536 ONR917535:ONR917536 OXN917535:OXN917536 PHJ917535:PHJ917536 PRF917535:PRF917536 QBB917535:QBB917536 QKX917535:QKX917536 QUT917535:QUT917536 REP917535:REP917536 ROL917535:ROL917536 RYH917535:RYH917536 SID917535:SID917536 SRZ917535:SRZ917536 TBV917535:TBV917536 TLR917535:TLR917536 TVN917535:TVN917536 UFJ917535:UFJ917536 UPF917535:UPF917536 UZB917535:UZB917536 VIX917535:VIX917536 VST917535:VST917536 WCP917535:WCP917536 WML917535:WML917536 WWH917535:WWH917536 S983071:S983072 JV983071:JV983072 TR983071:TR983072 ADN983071:ADN983072 ANJ983071:ANJ983072 AXF983071:AXF983072 BHB983071:BHB983072 BQX983071:BQX983072 CAT983071:CAT983072 CKP983071:CKP983072 CUL983071:CUL983072 DEH983071:DEH983072 DOD983071:DOD983072 DXZ983071:DXZ983072 EHV983071:EHV983072 ERR983071:ERR983072 FBN983071:FBN983072 FLJ983071:FLJ983072 FVF983071:FVF983072 GFB983071:GFB983072 GOX983071:GOX983072 GYT983071:GYT983072 HIP983071:HIP983072 HSL983071:HSL983072 ICH983071:ICH983072 IMD983071:IMD983072 IVZ983071:IVZ983072 JFV983071:JFV983072 JPR983071:JPR983072 JZN983071:JZN983072 KJJ983071:KJJ983072 KTF983071:KTF983072 LDB983071:LDB983072 LMX983071:LMX983072 LWT983071:LWT983072 MGP983071:MGP983072 MQL983071:MQL983072 NAH983071:NAH983072 NKD983071:NKD983072 NTZ983071:NTZ983072 ODV983071:ODV983072 ONR983071:ONR983072 OXN983071:OXN983072 PHJ983071:PHJ983072 PRF983071:PRF983072 QBB983071:QBB983072 QKX983071:QKX983072 QUT983071:QUT983072 REP983071:REP983072 ROL983071:ROL983072 RYH983071:RYH983072 SID983071:SID983072 SRZ983071:SRZ983072 TBV983071:TBV983072 TLR983071:TLR983072 TVN983071:TVN983072 UFJ983071:UFJ983072 UPF983071:UPF983072 UZB983071:UZB983072 VIX983071:VIX983072 VST983071:VST983072 WCP983071:WCP983072 WML983071:WML983072 WWH983071:WWH983072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WWJ983071 U131103 JX65567 TT65567 ADP65567 ANL65567 AXH65567 BHD65567 BQZ65567 CAV65567 CKR65567 CUN65567 DEJ65567 DOF65567 DYB65567 EHX65567 ERT65567 FBP65567 FLL65567 FVH65567 GFD65567 GOZ65567 GYV65567 HIR65567 HSN65567 ICJ65567 IMF65567 IWB65567 JFX65567 JPT65567 JZP65567 KJL65567 KTH65567 LDD65567 LMZ65567 LWV65567 MGR65567 MQN65567 NAJ65567 NKF65567 NUB65567 ODX65567 ONT65567 OXP65567 PHL65567 PRH65567 QBD65567 QKZ65567 QUV65567 RER65567 RON65567 RYJ65567 SIF65567 SSB65567 TBX65567 TLT65567 TVP65567 UFL65567 UPH65567 UZD65567 VIZ65567 VSV65567 WCR65567 WMN65567 WWJ65567 U196639 JX131103 TT131103 ADP131103 ANL131103 AXH131103 BHD131103 BQZ131103 CAV131103 CKR131103 CUN131103 DEJ131103 DOF131103 DYB131103 EHX131103 ERT131103 FBP131103 FLL131103 FVH131103 GFD131103 GOZ131103 GYV131103 HIR131103 HSN131103 ICJ131103 IMF131103 IWB131103 JFX131103 JPT131103 JZP131103 KJL131103 KTH131103 LDD131103 LMZ131103 LWV131103 MGR131103 MQN131103 NAJ131103 NKF131103 NUB131103 ODX131103 ONT131103 OXP131103 PHL131103 PRH131103 QBD131103 QKZ131103 QUV131103 RER131103 RON131103 RYJ131103 SIF131103 SSB131103 TBX131103 TLT131103 TVP131103 UFL131103 UPH131103 UZD131103 VIZ131103 VSV131103 WCR131103 WMN131103 WWJ131103 U262175 JX196639 TT196639 ADP196639 ANL196639 AXH196639 BHD196639 BQZ196639 CAV196639 CKR196639 CUN196639 DEJ196639 DOF196639 DYB196639 EHX196639 ERT196639 FBP196639 FLL196639 FVH196639 GFD196639 GOZ196639 GYV196639 HIR196639 HSN196639 ICJ196639 IMF196639 IWB196639 JFX196639 JPT196639 JZP196639 KJL196639 KTH196639 LDD196639 LMZ196639 LWV196639 MGR196639 MQN196639 NAJ196639 NKF196639 NUB196639 ODX196639 ONT196639 OXP196639 PHL196639 PRH196639 QBD196639 QKZ196639 QUV196639 RER196639 RON196639 RYJ196639 SIF196639 SSB196639 TBX196639 TLT196639 TVP196639 UFL196639 UPH196639 UZD196639 VIZ196639 VSV196639 WCR196639 WMN196639 WWJ196639 U327711 JX262175 TT262175 ADP262175 ANL262175 AXH262175 BHD262175 BQZ262175 CAV262175 CKR262175 CUN262175 DEJ262175 DOF262175 DYB262175 EHX262175 ERT262175 FBP262175 FLL262175 FVH262175 GFD262175 GOZ262175 GYV262175 HIR262175 HSN262175 ICJ262175 IMF262175 IWB262175 JFX262175 JPT262175 JZP262175 KJL262175 KTH262175 LDD262175 LMZ262175 LWV262175 MGR262175 MQN262175 NAJ262175 NKF262175 NUB262175 ODX262175 ONT262175 OXP262175 PHL262175 PRH262175 QBD262175 QKZ262175 QUV262175 RER262175 RON262175 RYJ262175 SIF262175 SSB262175 TBX262175 TLT262175 TVP262175 UFL262175 UPH262175 UZD262175 VIZ262175 VSV262175 WCR262175 WMN262175 WWJ262175 U393247 JX327711 TT327711 ADP327711 ANL327711 AXH327711 BHD327711 BQZ327711 CAV327711 CKR327711 CUN327711 DEJ327711 DOF327711 DYB327711 EHX327711 ERT327711 FBP327711 FLL327711 FVH327711 GFD327711 GOZ327711 GYV327711 HIR327711 HSN327711 ICJ327711 IMF327711 IWB327711 JFX327711 JPT327711 JZP327711 KJL327711 KTH327711 LDD327711 LMZ327711 LWV327711 MGR327711 MQN327711 NAJ327711 NKF327711 NUB327711 ODX327711 ONT327711 OXP327711 PHL327711 PRH327711 QBD327711 QKZ327711 QUV327711 RER327711 RON327711 RYJ327711 SIF327711 SSB327711 TBX327711 TLT327711 TVP327711 UFL327711 UPH327711 UZD327711 VIZ327711 VSV327711 WCR327711 WMN327711 WWJ327711 U458783 JX393247 TT393247 ADP393247 ANL393247 AXH393247 BHD393247 BQZ393247 CAV393247 CKR393247 CUN393247 DEJ393247 DOF393247 DYB393247 EHX393247 ERT393247 FBP393247 FLL393247 FVH393247 GFD393247 GOZ393247 GYV393247 HIR393247 HSN393247 ICJ393247 IMF393247 IWB393247 JFX393247 JPT393247 JZP393247 KJL393247 KTH393247 LDD393247 LMZ393247 LWV393247 MGR393247 MQN393247 NAJ393247 NKF393247 NUB393247 ODX393247 ONT393247 OXP393247 PHL393247 PRH393247 QBD393247 QKZ393247 QUV393247 RER393247 RON393247 RYJ393247 SIF393247 SSB393247 TBX393247 TLT393247 TVP393247 UFL393247 UPH393247 UZD393247 VIZ393247 VSV393247 WCR393247 WMN393247 WWJ393247 U524319 JX458783 TT458783 ADP458783 ANL458783 AXH458783 BHD458783 BQZ458783 CAV458783 CKR458783 CUN458783 DEJ458783 DOF458783 DYB458783 EHX458783 ERT458783 FBP458783 FLL458783 FVH458783 GFD458783 GOZ458783 GYV458783 HIR458783 HSN458783 ICJ458783 IMF458783 IWB458783 JFX458783 JPT458783 JZP458783 KJL458783 KTH458783 LDD458783 LMZ458783 LWV458783 MGR458783 MQN458783 NAJ458783 NKF458783 NUB458783 ODX458783 ONT458783 OXP458783 PHL458783 PRH458783 QBD458783 QKZ458783 QUV458783 RER458783 RON458783 RYJ458783 SIF458783 SSB458783 TBX458783 TLT458783 TVP458783 UFL458783 UPH458783 UZD458783 VIZ458783 VSV458783 WCR458783 WMN458783 WWJ458783 U589855 JX524319 TT524319 ADP524319 ANL524319 AXH524319 BHD524319 BQZ524319 CAV524319 CKR524319 CUN524319 DEJ524319 DOF524319 DYB524319 EHX524319 ERT524319 FBP524319 FLL524319 FVH524319 GFD524319 GOZ524319 GYV524319 HIR524319 HSN524319 ICJ524319 IMF524319 IWB524319 JFX524319 JPT524319 JZP524319 KJL524319 KTH524319 LDD524319 LMZ524319 LWV524319 MGR524319 MQN524319 NAJ524319 NKF524319 NUB524319 ODX524319 ONT524319 OXP524319 PHL524319 PRH524319 QBD524319 QKZ524319 QUV524319 RER524319 RON524319 RYJ524319 SIF524319 SSB524319 TBX524319 TLT524319 TVP524319 UFL524319 UPH524319 UZD524319 VIZ524319 VSV524319 WCR524319 WMN524319 WWJ524319 U655391 JX589855 TT589855 ADP589855 ANL589855 AXH589855 BHD589855 BQZ589855 CAV589855 CKR589855 CUN589855 DEJ589855 DOF589855 DYB589855 EHX589855 ERT589855 FBP589855 FLL589855 FVH589855 GFD589855 GOZ589855 GYV589855 HIR589855 HSN589855 ICJ589855 IMF589855 IWB589855 JFX589855 JPT589855 JZP589855 KJL589855 KTH589855 LDD589855 LMZ589855 LWV589855 MGR589855 MQN589855 NAJ589855 NKF589855 NUB589855 ODX589855 ONT589855 OXP589855 PHL589855 PRH589855 QBD589855 QKZ589855 QUV589855 RER589855 RON589855 RYJ589855 SIF589855 SSB589855 TBX589855 TLT589855 TVP589855 UFL589855 UPH589855 UZD589855 VIZ589855 VSV589855 WCR589855 WMN589855 WWJ589855 U720927 JX655391 TT655391 ADP655391 ANL655391 AXH655391 BHD655391 BQZ655391 CAV655391 CKR655391 CUN655391 DEJ655391 DOF655391 DYB655391 EHX655391 ERT655391 FBP655391 FLL655391 FVH655391 GFD655391 GOZ655391 GYV655391 HIR655391 HSN655391 ICJ655391 IMF655391 IWB655391 JFX655391 JPT655391 JZP655391 KJL655391 KTH655391 LDD655391 LMZ655391 LWV655391 MGR655391 MQN655391 NAJ655391 NKF655391 NUB655391 ODX655391 ONT655391 OXP655391 PHL655391 PRH655391 QBD655391 QKZ655391 QUV655391 RER655391 RON655391 RYJ655391 SIF655391 SSB655391 TBX655391 TLT655391 TVP655391 UFL655391 UPH655391 UZD655391 VIZ655391 VSV655391 WCR655391 WMN655391 WWJ655391 U786463 JX720927 TT720927 ADP720927 ANL720927 AXH720927 BHD720927 BQZ720927 CAV720927 CKR720927 CUN720927 DEJ720927 DOF720927 DYB720927 EHX720927 ERT720927 FBP720927 FLL720927 FVH720927 GFD720927 GOZ720927 GYV720927 HIR720927 HSN720927 ICJ720927 IMF720927 IWB720927 JFX720927 JPT720927 JZP720927 KJL720927 KTH720927 LDD720927 LMZ720927 LWV720927 MGR720927 MQN720927 NAJ720927 NKF720927 NUB720927 ODX720927 ONT720927 OXP720927 PHL720927 PRH720927 QBD720927 QKZ720927 QUV720927 RER720927 RON720927 RYJ720927 SIF720927 SSB720927 TBX720927 TLT720927 TVP720927 UFL720927 UPH720927 UZD720927 VIZ720927 VSV720927 WCR720927 WMN720927 WWJ720927 U851999 JX786463 TT786463 ADP786463 ANL786463 AXH786463 BHD786463 BQZ786463 CAV786463 CKR786463 CUN786463 DEJ786463 DOF786463 DYB786463 EHX786463 ERT786463 FBP786463 FLL786463 FVH786463 GFD786463 GOZ786463 GYV786463 HIR786463 HSN786463 ICJ786463 IMF786463 IWB786463 JFX786463 JPT786463 JZP786463 KJL786463 KTH786463 LDD786463 LMZ786463 LWV786463 MGR786463 MQN786463 NAJ786463 NKF786463 NUB786463 ODX786463 ONT786463 OXP786463 PHL786463 PRH786463 QBD786463 QKZ786463 QUV786463 RER786463 RON786463 RYJ786463 SIF786463 SSB786463 TBX786463 TLT786463 TVP786463 UFL786463 UPH786463 UZD786463 VIZ786463 VSV786463 WCR786463 WMN786463 WWJ786463 U917535 JX851999 TT851999 ADP851999 ANL851999 AXH851999 BHD851999 BQZ851999 CAV851999 CKR851999 CUN851999 DEJ851999 DOF851999 DYB851999 EHX851999 ERT851999 FBP851999 FLL851999 FVH851999 GFD851999 GOZ851999 GYV851999 HIR851999 HSN851999 ICJ851999 IMF851999 IWB851999 JFX851999 JPT851999 JZP851999 KJL851999 KTH851999 LDD851999 LMZ851999 LWV851999 MGR851999 MQN851999 NAJ851999 NKF851999 NUB851999 ODX851999 ONT851999 OXP851999 PHL851999 PRH851999 QBD851999 QKZ851999 QUV851999 RER851999 RON851999 RYJ851999 SIF851999 SSB851999 TBX851999 TLT851999 TVP851999 UFL851999 UPH851999 UZD851999 VIZ851999 VSV851999 WCR851999 WMN851999 WWJ851999 U983071 JX917535 TT917535 ADP917535 ANL917535 AXH917535 BHD917535 BQZ917535 CAV917535 CKR917535 CUN917535 DEJ917535 DOF917535 DYB917535 EHX917535 ERT917535 FBP917535 FLL917535 FVH917535 GFD917535 GOZ917535 GYV917535 HIR917535 HSN917535 ICJ917535 IMF917535 IWB917535 JFX917535 JPT917535 JZP917535 KJL917535 KTH917535 LDD917535 LMZ917535 LWV917535 MGR917535 MQN917535 NAJ917535 NKF917535 NUB917535 ODX917535 ONT917535 OXP917535 PHL917535 PRH917535 QBD917535 QKZ917535 QUV917535 RER917535 RON917535 RYJ917535 SIF917535 SSB917535 TBX917535 TLT917535 TVP917535 UFL917535 UPH917535 UZD917535 VIZ917535 VSV917535 WCR917535 WMN917535 WWJ917535 U24 JX983071 TT983071 ADP983071 ANL983071 AXH983071 BHD983071 BQZ983071 CAV983071 CKR983071 CUN983071 DEJ983071 DOF983071 DYB983071 EHX983071 ERT983071 FBP983071 FLL983071 FVH983071 GFD983071 GOZ983071 GYV983071 HIR983071 HSN983071 ICJ983071 IMF983071 IWB983071 JFX983071 JPT983071 JZP983071 KJL983071 KTH983071 LDD983071 LMZ983071 LWV983071 MGR983071 MQN983071 NAJ983071 NKF983071 NUB983071 ODX983071 ONT983071 OXP983071 PHL983071 PRH983071 QBD983071 QKZ983071 QUV983071 RER983071 RON983071 RYJ983071 SIF983071 SSB983071 TBX983071 TLT983071 TVP983071 UFL983071 UPH983071 UZD983071 VIZ983071 VSV983071 WCR983071 WMN983071 U35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WWH24:WWH25 WMN35 WWJ35 S35:S36 JV35:JV36 TR35:TR36 ADN35:ADN36 ANJ35:ANJ36 AXF35:AXF36 BHB35:BHB36 BQX35:BQX36 CAT35:CAT36 CKP35:CKP36 CUL35:CUL36 DEH35:DEH36 DOD35:DOD36 DXZ35:DXZ36 EHV35:EHV36 ERR35:ERR36 FBN35:FBN36 FLJ35:FLJ36 FVF35:FVF36 GFB35:GFB36 GOX35:GOX36 GYT35:GYT36 HIP35:HIP36 HSL35:HSL36 ICH35:ICH36 IMD35:IMD36 IVZ35:IVZ36 JFV35:JFV36 JPR35:JPR36 JZN35:JZN36 KJJ35:KJJ36 KTF35:KTF36 LDB35:LDB36 LMX35:LMX36 LWT35:LWT36 MGP35:MGP36 MQL35:MQL36 NAH35:NAH36 NKD35:NKD36 NTZ35:NTZ36 ODV35:ODV36 ONR35:ONR36 OXN35:OXN36 PHJ35:PHJ36 PRF35:PRF36 QBB35:QBB36 QKX35:QKX36 QUT35:QUT36 REP35:REP36 ROL35:ROL36 RYH35:RYH36 SID35:SID36 SRZ35:SRZ36 TBV35:TBV36 TLR35:TLR36 TVN35:TVN36 UFJ35:UFJ36 UPF35:UPF36 UZB35:UZB36 VIX35:VIX36 VST35:VST36 WCP35:WCP36 WML35:WML36 WWH35:WWH36 WCR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U65567 Z65567:Z65568 Z131103:Z131104 Z196639:Z196640 Z262175:Z262176 Z327711:Z327712 Z393247:Z393248 Z458783:Z458784 Z524319:Z524320 Z589855:Z589856 Z655391:Z655392 Z720927:Z720928 Z786463:Z786464 Z851999:Z852000 Z917535:Z917536 Z983071:Z983072 AB131103 AB196639 AB262175 AB327711 AB393247 AB458783 AB524319 AB589855 AB655391 AB720927 AB786463 AB851999 AB917535 AB983071 AB24 Z24:Z25 AB65567 AB35 Z35:Z36"/>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Q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Q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Q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Q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Q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Q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Q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Q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Q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Q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Q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Q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Q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Q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WWF36 Q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X25 X65568 X131104 X196640 X262176 X327712 X393248 X458784 X524320 X589856 X655392 X720928 X786464 X852000 X917536 X983072 X36"/>
    <dataValidation type="list" allowBlank="1" showInputMessage="1" showErrorMessage="1" errorTitle="Ошибка" error="Выберите значение из списка" prompt="Выберите значение из списка" sqref="O34:AC34 O23:AC23">
      <formula1>kind_of_cons</formula1>
    </dataValidation>
    <dataValidation type="decimal" allowBlank="1" showErrorMessage="1" errorTitle="Ошибка" error="Допускается ввод только действительных чисел!" sqref="O24 O35 V24 V3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83" t="s">
        <v>470</v>
      </c>
      <c r="G2" s="1284"/>
      <c r="H2" s="1285"/>
      <c r="I2" s="609"/>
    </row>
    <row r="3" spans="1:20" ht="3" customHeight="1"/>
    <row r="4" spans="1:20" s="539" customFormat="1" ht="11.25">
      <c r="A4" s="559"/>
      <c r="B4" s="559"/>
      <c r="C4" s="559"/>
      <c r="D4" s="559"/>
      <c r="F4" s="1240" t="s">
        <v>445</v>
      </c>
      <c r="G4" s="1240"/>
      <c r="H4" s="1240"/>
      <c r="I4" s="128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28.04.2021</v>
      </c>
      <c r="I7" s="550" t="s">
        <v>472</v>
      </c>
      <c r="J7" s="584"/>
      <c r="K7" s="559"/>
      <c r="L7" s="559"/>
      <c r="M7" s="559"/>
      <c r="N7" s="559"/>
      <c r="O7" s="559"/>
      <c r="P7" s="559"/>
      <c r="Q7" s="559"/>
      <c r="R7" s="559"/>
      <c r="S7" s="559"/>
      <c r="T7" s="559"/>
    </row>
    <row r="8" spans="1:20" s="539" customFormat="1" ht="45">
      <c r="A8" s="1287">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7"/>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7"/>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7"/>
      <c r="B11" s="128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7"/>
      <c r="B12" s="1287"/>
      <c r="C12" s="1287">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7"/>
      <c r="B13" s="1287"/>
      <c r="C13" s="1287"/>
      <c r="D13" s="592">
        <v>1</v>
      </c>
      <c r="F13" s="585" t="e">
        <f ca="1">"4."&amp;mergeValue(A13) &amp;"."&amp;mergeValue(B13)&amp;"."&amp;mergeValue(C13)&amp;"."&amp;mergeValue(D13)</f>
        <v>#NAME?</v>
      </c>
      <c r="G13" s="602" t="s">
        <v>477</v>
      </c>
      <c r="H13" s="573"/>
      <c r="I13" s="1288" t="s">
        <v>569</v>
      </c>
      <c r="J13" s="584"/>
      <c r="K13" s="559"/>
      <c r="L13" s="559"/>
      <c r="M13" s="559"/>
      <c r="N13" s="559"/>
      <c r="O13" s="559"/>
      <c r="P13" s="559"/>
      <c r="Q13" s="559"/>
      <c r="R13" s="559"/>
      <c r="S13" s="559"/>
      <c r="T13" s="559"/>
    </row>
    <row r="14" spans="1:20" s="539" customFormat="1" ht="18.75">
      <c r="A14" s="1287"/>
      <c r="B14" s="1287"/>
      <c r="C14" s="1287"/>
      <c r="D14" s="592"/>
      <c r="F14" s="588"/>
      <c r="G14" s="520" t="s">
        <v>4</v>
      </c>
      <c r="H14" s="593"/>
      <c r="I14" s="1288"/>
      <c r="J14" s="584"/>
      <c r="K14" s="559"/>
      <c r="L14" s="559"/>
      <c r="M14" s="559"/>
      <c r="N14" s="559"/>
      <c r="O14" s="559"/>
      <c r="P14" s="559"/>
      <c r="Q14" s="559"/>
      <c r="R14" s="559"/>
      <c r="S14" s="559"/>
      <c r="T14" s="559"/>
    </row>
    <row r="15" spans="1:20" s="539" customFormat="1" ht="18.75">
      <c r="A15" s="1287"/>
      <c r="B15" s="1287"/>
      <c r="C15" s="592"/>
      <c r="D15" s="592"/>
      <c r="F15" s="603"/>
      <c r="G15" s="546" t="s">
        <v>401</v>
      </c>
      <c r="H15" s="604"/>
      <c r="I15" s="605"/>
      <c r="J15" s="584"/>
      <c r="K15" s="559"/>
      <c r="L15" s="559"/>
      <c r="M15" s="559"/>
      <c r="N15" s="559"/>
      <c r="O15" s="559"/>
      <c r="P15" s="559"/>
      <c r="Q15" s="559"/>
      <c r="R15" s="559"/>
      <c r="S15" s="559"/>
      <c r="T15" s="559"/>
    </row>
    <row r="16" spans="1:20" s="539" customFormat="1" ht="18.75">
      <c r="A16" s="1287"/>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82" t="s">
        <v>571</v>
      </c>
      <c r="H19" s="128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6" t="s">
        <v>616</v>
      </c>
      <c r="M5" s="1316"/>
      <c r="N5" s="1316"/>
      <c r="O5" s="1316"/>
      <c r="P5" s="1316"/>
      <c r="Q5" s="1316"/>
      <c r="R5" s="1316"/>
      <c r="S5" s="1316"/>
      <c r="T5" s="1316"/>
      <c r="U5" s="467"/>
    </row>
    <row r="6" spans="1:34" ht="3" customHeight="1">
      <c r="J6" s="451"/>
      <c r="K6" s="451"/>
      <c r="L6" s="447"/>
      <c r="M6" s="447"/>
      <c r="N6" s="447"/>
      <c r="O6" s="450"/>
      <c r="P6" s="450"/>
      <c r="Q6" s="450"/>
      <c r="R6" s="450"/>
      <c r="S6" s="450"/>
      <c r="T6" s="450"/>
      <c r="U6" s="447"/>
    </row>
    <row r="7" spans="1:34" s="746" customFormat="1" ht="5.25" hidden="1">
      <c r="A7" s="1123"/>
      <c r="B7" s="1123"/>
      <c r="C7" s="1123"/>
      <c r="D7" s="1123"/>
      <c r="E7" s="1123"/>
      <c r="F7" s="1123"/>
      <c r="G7" s="1123"/>
      <c r="H7" s="1123"/>
      <c r="L7" s="1173"/>
      <c r="M7" s="1046"/>
      <c r="O7" s="1292"/>
      <c r="P7" s="1292"/>
      <c r="Q7" s="1292"/>
      <c r="R7" s="1292"/>
      <c r="S7" s="1292"/>
      <c r="T7" s="1292"/>
      <c r="U7" s="780"/>
      <c r="V7" s="780"/>
      <c r="X7" s="1123"/>
      <c r="Y7" s="1123"/>
      <c r="Z7" s="1123"/>
      <c r="AA7" s="1123"/>
      <c r="AB7" s="1123"/>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293" t="str">
        <f>IF(datePr_ch="",IF(datePr="","",datePr),datePr_ch)</f>
        <v>28.04.2021</v>
      </c>
      <c r="P8" s="1293"/>
      <c r="Q8" s="1293"/>
      <c r="R8" s="1293"/>
      <c r="S8" s="1293"/>
      <c r="T8" s="1293"/>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293" t="str">
        <f>IF(numberPr_ch="",IF(numberPr="","",numberPr),numberPr_ch)</f>
        <v>Исх. № 3165/02-02, 3166/05-02, 3168/05-02; 3167/05-02 от 28.04.2021; Вх. № 3906, 3907, 3904, 3905 от 29.04.2021</v>
      </c>
      <c r="P9" s="1293"/>
      <c r="Q9" s="1293"/>
      <c r="R9" s="1293"/>
      <c r="S9" s="1293"/>
      <c r="T9" s="1293"/>
      <c r="U9" s="635"/>
      <c r="X9" s="475"/>
      <c r="Y9" s="475"/>
      <c r="Z9" s="475"/>
      <c r="AA9" s="475"/>
      <c r="AB9" s="475"/>
      <c r="AC9" s="475"/>
      <c r="AD9" s="475"/>
      <c r="AE9" s="475"/>
      <c r="AF9" s="475"/>
      <c r="AG9" s="475"/>
      <c r="AH9" s="475"/>
    </row>
    <row r="10" spans="1:34" s="746" customFormat="1" ht="5.25" hidden="1">
      <c r="A10" s="1123"/>
      <c r="B10" s="1123"/>
      <c r="C10" s="1123"/>
      <c r="D10" s="1123"/>
      <c r="E10" s="1123"/>
      <c r="F10" s="1123"/>
      <c r="G10" s="1123"/>
      <c r="H10" s="1123"/>
      <c r="L10" s="1173"/>
      <c r="M10" s="1046"/>
      <c r="O10" s="1292"/>
      <c r="P10" s="1292"/>
      <c r="Q10" s="1292"/>
      <c r="R10" s="1292"/>
      <c r="S10" s="1292"/>
      <c r="T10" s="1292"/>
      <c r="U10" s="780"/>
      <c r="V10" s="780"/>
      <c r="X10" s="1123"/>
      <c r="Y10" s="1123"/>
      <c r="Z10" s="1123"/>
      <c r="AA10" s="1123"/>
      <c r="AB10" s="1123"/>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5"/>
      <c r="P12" s="1335"/>
      <c r="Q12" s="1335"/>
      <c r="R12" s="1335"/>
      <c r="S12" s="1335"/>
      <c r="T12" s="1335"/>
      <c r="U12" s="1335"/>
    </row>
    <row r="13" spans="1:34">
      <c r="J13" s="451"/>
      <c r="K13" s="451"/>
      <c r="L13" s="1240" t="s">
        <v>445</v>
      </c>
      <c r="M13" s="1240"/>
      <c r="N13" s="1240"/>
      <c r="O13" s="1240"/>
      <c r="P13" s="1240"/>
      <c r="Q13" s="1240"/>
      <c r="R13" s="1240"/>
      <c r="S13" s="1240"/>
      <c r="T13" s="1240"/>
      <c r="U13" s="1240"/>
      <c r="V13" s="1240"/>
      <c r="W13" s="1240" t="s">
        <v>446</v>
      </c>
    </row>
    <row r="14" spans="1:34" ht="14.25" customHeight="1">
      <c r="J14" s="451"/>
      <c r="K14" s="451"/>
      <c r="L14" s="1300" t="s">
        <v>91</v>
      </c>
      <c r="M14" s="1300" t="s">
        <v>602</v>
      </c>
      <c r="N14" s="491"/>
      <c r="O14" s="1301" t="s">
        <v>604</v>
      </c>
      <c r="P14" s="1302"/>
      <c r="Q14" s="1302"/>
      <c r="R14" s="1302"/>
      <c r="S14" s="1302"/>
      <c r="T14" s="1303"/>
      <c r="U14" s="1311" t="s">
        <v>339</v>
      </c>
      <c r="V14" s="1297" t="s">
        <v>274</v>
      </c>
      <c r="W14" s="1240"/>
    </row>
    <row r="15" spans="1:34" s="493" customFormat="1" ht="14.25" customHeight="1">
      <c r="A15" s="554"/>
      <c r="B15" s="554"/>
      <c r="C15" s="554"/>
      <c r="D15" s="554"/>
      <c r="E15" s="554"/>
      <c r="F15" s="554"/>
      <c r="G15" s="560"/>
      <c r="H15" s="560"/>
      <c r="I15" s="501"/>
      <c r="J15" s="499"/>
      <c r="K15" s="499"/>
      <c r="L15" s="1300"/>
      <c r="M15" s="1300"/>
      <c r="N15" s="491"/>
      <c r="O15" s="1306" t="s">
        <v>675</v>
      </c>
      <c r="P15" s="1304" t="s">
        <v>270</v>
      </c>
      <c r="Q15" s="1305"/>
      <c r="R15" s="1309" t="s">
        <v>615</v>
      </c>
      <c r="S15" s="1309"/>
      <c r="T15" s="1310"/>
      <c r="U15" s="1312"/>
      <c r="V15" s="1298"/>
      <c r="W15" s="1240"/>
      <c r="X15" s="554"/>
      <c r="Y15" s="554"/>
      <c r="Z15" s="554"/>
      <c r="AA15" s="554"/>
      <c r="AB15" s="554"/>
      <c r="AC15" s="554"/>
      <c r="AD15" s="554"/>
      <c r="AE15" s="554"/>
      <c r="AF15" s="554"/>
      <c r="AG15" s="554"/>
      <c r="AH15" s="554"/>
    </row>
    <row r="16" spans="1:34" ht="33.75">
      <c r="J16" s="451"/>
      <c r="K16" s="451"/>
      <c r="L16" s="1300"/>
      <c r="M16" s="1300"/>
      <c r="N16" s="490"/>
      <c r="O16" s="1307"/>
      <c r="P16" s="505" t="s">
        <v>670</v>
      </c>
      <c r="Q16" s="505" t="s">
        <v>671</v>
      </c>
      <c r="R16" s="506" t="s">
        <v>273</v>
      </c>
      <c r="S16" s="1295" t="s">
        <v>272</v>
      </c>
      <c r="T16" s="1296"/>
      <c r="U16" s="1313"/>
      <c r="V16" s="1299"/>
      <c r="W16" s="1240"/>
    </row>
    <row r="17" spans="1:35">
      <c r="J17" s="451"/>
      <c r="K17" s="459">
        <v>1</v>
      </c>
      <c r="L17" s="495" t="s">
        <v>92</v>
      </c>
      <c r="M17" s="495" t="s">
        <v>48</v>
      </c>
      <c r="N17" s="466" t="s">
        <v>48</v>
      </c>
      <c r="O17" s="457">
        <f ca="1">OFFSET(O17,0,-1)+1</f>
        <v>3</v>
      </c>
      <c r="P17" s="457">
        <f ca="1">OFFSET(P17,0,-1)+1</f>
        <v>4</v>
      </c>
      <c r="Q17" s="457">
        <f ca="1">OFFSET(Q17,0,-1)+1</f>
        <v>5</v>
      </c>
      <c r="R17" s="457">
        <f ca="1">OFFSET(R17,0,-1)+1</f>
        <v>6</v>
      </c>
      <c r="S17" s="1318">
        <f ca="1">OFFSET(S17,0,-1)+1</f>
        <v>7</v>
      </c>
      <c r="T17" s="1318"/>
      <c r="U17" s="457">
        <f ca="1">OFFSET(U17,0,-2)+1</f>
        <v>8</v>
      </c>
      <c r="V17" s="620">
        <f ca="1">OFFSET(V17,0,-1)</f>
        <v>8</v>
      </c>
      <c r="W17" s="457">
        <f ca="1">OFFSET(W17,0,-1)+1</f>
        <v>9</v>
      </c>
    </row>
    <row r="18" spans="1:35" ht="22.5">
      <c r="A18" s="1319">
        <v>1</v>
      </c>
      <c r="B18" s="906"/>
      <c r="C18" s="906"/>
      <c r="D18" s="906"/>
      <c r="E18" s="907"/>
      <c r="F18" s="908"/>
      <c r="G18" s="908"/>
      <c r="H18" s="908"/>
      <c r="I18" s="909"/>
      <c r="J18" s="904"/>
      <c r="K18" s="911"/>
      <c r="L18" s="562" t="e">
        <f ca="1">mergeValue(A18)</f>
        <v>#NAME?</v>
      </c>
      <c r="M18" s="610" t="s">
        <v>19</v>
      </c>
      <c r="N18" s="549"/>
      <c r="O18" s="1331"/>
      <c r="P18" s="1331"/>
      <c r="Q18" s="1331"/>
      <c r="R18" s="1331"/>
      <c r="S18" s="1331"/>
      <c r="T18" s="1331"/>
      <c r="U18" s="1331"/>
      <c r="V18" s="1331"/>
      <c r="W18" s="1131" t="s">
        <v>718</v>
      </c>
    </row>
    <row r="19" spans="1:35" ht="22.5">
      <c r="A19" s="1319"/>
      <c r="B19" s="1319">
        <v>1</v>
      </c>
      <c r="C19" s="906"/>
      <c r="D19" s="906"/>
      <c r="E19" s="908"/>
      <c r="F19" s="908"/>
      <c r="G19" s="908"/>
      <c r="H19" s="908"/>
      <c r="I19" s="903"/>
      <c r="J19" s="902"/>
      <c r="K19" s="905"/>
      <c r="L19" s="562" t="e">
        <f ca="1">mergeValue(A19) &amp;"."&amp; mergeValue(B19)</f>
        <v>#NAME?</v>
      </c>
      <c r="M19" s="516" t="s">
        <v>15</v>
      </c>
      <c r="N19" s="549"/>
      <c r="O19" s="1331"/>
      <c r="P19" s="1331"/>
      <c r="Q19" s="1331"/>
      <c r="R19" s="1331"/>
      <c r="S19" s="1331"/>
      <c r="T19" s="1331"/>
      <c r="U19" s="1331"/>
      <c r="V19" s="1331"/>
      <c r="W19" s="1131" t="s">
        <v>459</v>
      </c>
    </row>
    <row r="20" spans="1:35" ht="22.5">
      <c r="A20" s="1319"/>
      <c r="B20" s="1319"/>
      <c r="C20" s="1319">
        <v>1</v>
      </c>
      <c r="D20" s="906"/>
      <c r="E20" s="908"/>
      <c r="F20" s="908"/>
      <c r="G20" s="908"/>
      <c r="H20" s="908"/>
      <c r="I20" s="910"/>
      <c r="J20" s="902"/>
      <c r="K20" s="905"/>
      <c r="L20" s="562" t="e">
        <f ca="1">mergeValue(A20) &amp;"."&amp; mergeValue(B20)&amp;"."&amp; mergeValue(C20)</f>
        <v>#NAME?</v>
      </c>
      <c r="M20" s="517" t="s">
        <v>7</v>
      </c>
      <c r="N20" s="549"/>
      <c r="O20" s="1331"/>
      <c r="P20" s="1331"/>
      <c r="Q20" s="1331"/>
      <c r="R20" s="1331"/>
      <c r="S20" s="1331"/>
      <c r="T20" s="1331"/>
      <c r="U20" s="1331"/>
      <c r="V20" s="1331"/>
      <c r="W20" s="1131" t="s">
        <v>600</v>
      </c>
    </row>
    <row r="21" spans="1:35" ht="22.5">
      <c r="A21" s="1319"/>
      <c r="B21" s="1319"/>
      <c r="C21" s="1319"/>
      <c r="D21" s="1319">
        <v>1</v>
      </c>
      <c r="E21" s="908"/>
      <c r="F21" s="908"/>
      <c r="G21" s="908"/>
      <c r="H21" s="908"/>
      <c r="I21" s="910"/>
      <c r="J21" s="902"/>
      <c r="K21" s="905"/>
      <c r="L21" s="562" t="e">
        <f ca="1">mergeValue(A21) &amp;"."&amp; mergeValue(B21)&amp;"."&amp; mergeValue(C21)&amp;"."&amp; mergeValue(D21)</f>
        <v>#NAME?</v>
      </c>
      <c r="M21" s="518" t="s">
        <v>21</v>
      </c>
      <c r="N21" s="549"/>
      <c r="O21" s="1331"/>
      <c r="P21" s="1331"/>
      <c r="Q21" s="1331"/>
      <c r="R21" s="1331"/>
      <c r="S21" s="1331"/>
      <c r="T21" s="1331"/>
      <c r="U21" s="1331"/>
      <c r="V21" s="1331"/>
      <c r="W21" s="1131" t="s">
        <v>601</v>
      </c>
    </row>
    <row r="22" spans="1:35" ht="11.25" hidden="1" customHeight="1">
      <c r="A22" s="1319"/>
      <c r="B22" s="1319"/>
      <c r="C22" s="1319"/>
      <c r="D22" s="1319"/>
      <c r="E22" s="1319">
        <v>1</v>
      </c>
      <c r="F22" s="908"/>
      <c r="G22" s="908"/>
      <c r="H22" s="906">
        <v>1</v>
      </c>
      <c r="I22" s="1319">
        <v>1</v>
      </c>
      <c r="J22" s="908"/>
      <c r="K22" s="913"/>
      <c r="L22" s="562"/>
      <c r="M22" s="524"/>
      <c r="N22" s="550"/>
      <c r="O22" s="600"/>
      <c r="P22" s="600"/>
      <c r="Q22" s="600"/>
      <c r="R22" s="600"/>
      <c r="S22" s="600"/>
      <c r="T22" s="600"/>
      <c r="U22" s="600"/>
      <c r="V22" s="478"/>
      <c r="W22" s="1092"/>
    </row>
    <row r="23" spans="1:35" ht="33.75">
      <c r="A23" s="1319"/>
      <c r="B23" s="1319"/>
      <c r="C23" s="1319"/>
      <c r="D23" s="1319"/>
      <c r="E23" s="1319"/>
      <c r="F23" s="1319">
        <v>1</v>
      </c>
      <c r="G23" s="906"/>
      <c r="H23" s="906"/>
      <c r="I23" s="1319"/>
      <c r="J23" s="1319">
        <v>1</v>
      </c>
      <c r="K23" s="914"/>
      <c r="L23" s="562" t="e">
        <f ca="1">mergeValue(A23) &amp;"."&amp; mergeValue(B23)&amp;"."&amp; mergeValue(C23)&amp;"."&amp; mergeValue(D23)&amp;"."&amp;  mergeValue(F23)</f>
        <v>#NAME?</v>
      </c>
      <c r="M23" s="525" t="s">
        <v>9</v>
      </c>
      <c r="N23" s="550"/>
      <c r="O23" s="1321"/>
      <c r="P23" s="1321"/>
      <c r="Q23" s="1321"/>
      <c r="R23" s="1321"/>
      <c r="S23" s="1321"/>
      <c r="T23" s="1321"/>
      <c r="U23" s="1321"/>
      <c r="V23" s="1321"/>
      <c r="W23" s="1131" t="s">
        <v>720</v>
      </c>
      <c r="Y23" s="474" t="e">
        <f ca="1">strCheckUnique(Z23:Z26)</f>
        <v>#NAME?</v>
      </c>
      <c r="AA23" s="474"/>
    </row>
    <row r="24" spans="1:35" ht="99" customHeight="1">
      <c r="A24" s="1319"/>
      <c r="B24" s="1319"/>
      <c r="C24" s="1319"/>
      <c r="D24" s="1319"/>
      <c r="E24" s="1319"/>
      <c r="F24" s="1319"/>
      <c r="G24" s="906">
        <v>1</v>
      </c>
      <c r="H24" s="906"/>
      <c r="I24" s="1319"/>
      <c r="J24" s="1319"/>
      <c r="K24" s="914">
        <v>1</v>
      </c>
      <c r="L24" s="562" t="e">
        <f ca="1">mergeValue(A24) &amp;"."&amp; mergeValue(B24)&amp;"."&amp; mergeValue(C24)&amp;"."&amp; mergeValue(D24)&amp;"."&amp; mergeValue(F24)&amp;"."&amp; mergeValue(G24)</f>
        <v>#NAME?</v>
      </c>
      <c r="M24" s="1090"/>
      <c r="N24" s="555"/>
      <c r="O24" s="532"/>
      <c r="P24" s="532"/>
      <c r="Q24" s="1040"/>
      <c r="R24" s="1325"/>
      <c r="S24" s="1315" t="s">
        <v>83</v>
      </c>
      <c r="T24" s="1325"/>
      <c r="U24" s="1315" t="s">
        <v>84</v>
      </c>
      <c r="V24" s="547"/>
      <c r="W24" s="1289" t="s">
        <v>733</v>
      </c>
      <c r="X24" s="470" t="e">
        <f ca="1">strCheckDate(O25:V25)</f>
        <v>#NAME?</v>
      </c>
      <c r="Y24" s="474"/>
      <c r="Z24" s="474" t="str">
        <f>IF(M24="","",M24 )</f>
        <v/>
      </c>
      <c r="AA24" s="474"/>
      <c r="AB24" s="474"/>
      <c r="AC24" s="474"/>
    </row>
    <row r="25" spans="1:35" ht="11.25" hidden="1">
      <c r="A25" s="1319"/>
      <c r="B25" s="1319"/>
      <c r="C25" s="1319"/>
      <c r="D25" s="1319"/>
      <c r="E25" s="1319"/>
      <c r="F25" s="1319"/>
      <c r="G25" s="906"/>
      <c r="H25" s="906"/>
      <c r="I25" s="1319"/>
      <c r="J25" s="1319"/>
      <c r="K25" s="914"/>
      <c r="L25" s="569"/>
      <c r="M25" s="615"/>
      <c r="N25" s="555"/>
      <c r="O25" s="532"/>
      <c r="P25" s="532"/>
      <c r="Q25" s="553" t="str">
        <f>R24 &amp; "-" &amp; T24</f>
        <v>-</v>
      </c>
      <c r="R25" s="1314"/>
      <c r="S25" s="1315"/>
      <c r="T25" s="1314"/>
      <c r="U25" s="1315"/>
      <c r="V25" s="547"/>
      <c r="W25" s="1290"/>
    </row>
    <row r="26" spans="1:35" s="445" customFormat="1" ht="15" customHeight="1">
      <c r="A26" s="1319"/>
      <c r="B26" s="1319"/>
      <c r="C26" s="1319"/>
      <c r="D26" s="1319"/>
      <c r="E26" s="1319"/>
      <c r="F26" s="1319"/>
      <c r="G26" s="908"/>
      <c r="H26" s="906"/>
      <c r="I26" s="1319"/>
      <c r="J26" s="1319"/>
      <c r="K26" s="913"/>
      <c r="L26" s="508"/>
      <c r="M26" s="526" t="s">
        <v>24</v>
      </c>
      <c r="N26" s="521"/>
      <c r="O26" s="515"/>
      <c r="P26" s="515"/>
      <c r="Q26" s="515"/>
      <c r="R26" s="542"/>
      <c r="S26" s="534"/>
      <c r="T26" s="533"/>
      <c r="U26" s="521"/>
      <c r="V26" s="530"/>
      <c r="W26" s="1291"/>
      <c r="X26" s="471"/>
      <c r="Y26" s="471"/>
      <c r="Z26" s="471"/>
      <c r="AA26" s="471"/>
      <c r="AB26" s="471"/>
      <c r="AC26" s="471"/>
      <c r="AD26" s="471"/>
      <c r="AE26" s="471"/>
      <c r="AF26" s="471"/>
      <c r="AG26" s="471"/>
      <c r="AH26" s="471"/>
    </row>
    <row r="27" spans="1:35" s="445" customFormat="1" ht="15" customHeight="1">
      <c r="A27" s="1319"/>
      <c r="B27" s="1319"/>
      <c r="C27" s="1319"/>
      <c r="D27" s="1319"/>
      <c r="E27" s="1319"/>
      <c r="F27" s="908"/>
      <c r="G27" s="908"/>
      <c r="H27" s="906"/>
      <c r="I27" s="1319"/>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9"/>
      <c r="B28" s="1319"/>
      <c r="C28" s="1319"/>
      <c r="D28" s="1319"/>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9"/>
      <c r="B29" s="1319"/>
      <c r="C29" s="1319"/>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9"/>
      <c r="B30" s="1319"/>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9"/>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82" t="s">
        <v>734</v>
      </c>
      <c r="N34" s="1282"/>
      <c r="O34" s="1282"/>
      <c r="P34" s="1282"/>
      <c r="Q34" s="1282"/>
      <c r="R34" s="1282"/>
      <c r="S34" s="1282"/>
      <c r="T34" s="1282"/>
      <c r="U34" s="1282"/>
      <c r="V34" s="1282"/>
      <c r="W34" s="1282"/>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83" t="s">
        <v>470</v>
      </c>
      <c r="G2" s="1284"/>
      <c r="H2" s="1285"/>
      <c r="I2" s="407"/>
    </row>
    <row r="3" spans="1:20" ht="3" customHeight="1"/>
    <row r="4" spans="1:20" s="182" customFormat="1" ht="11.25">
      <c r="A4" s="206"/>
      <c r="B4" s="206"/>
      <c r="C4" s="206"/>
      <c r="D4" s="206"/>
      <c r="F4" s="1240" t="s">
        <v>445</v>
      </c>
      <c r="G4" s="1240"/>
      <c r="H4" s="1240"/>
      <c r="I4" s="128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8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7"/>
      <c r="B11" s="128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7"/>
      <c r="B12" s="1287"/>
      <c r="C12" s="128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7"/>
      <c r="B13" s="1287"/>
      <c r="C13" s="1287"/>
      <c r="D13" s="321">
        <v>1</v>
      </c>
      <c r="F13" s="313" t="e">
        <f ca="1">"4."&amp;mergeValue(A13) &amp;"."&amp;mergeValue(B13)&amp;"."&amp;mergeValue(C13)&amp;"."&amp;mergeValue(D13)</f>
        <v>#NAME?</v>
      </c>
      <c r="G13" s="392" t="s">
        <v>477</v>
      </c>
      <c r="H13" s="297"/>
      <c r="I13" s="1288" t="s">
        <v>569</v>
      </c>
      <c r="J13" s="312"/>
      <c r="K13" s="206"/>
      <c r="L13" s="206"/>
      <c r="M13" s="206"/>
      <c r="N13" s="206"/>
      <c r="O13" s="206"/>
      <c r="P13" s="206"/>
      <c r="Q13" s="206"/>
      <c r="R13" s="206"/>
      <c r="S13" s="206"/>
      <c r="T13" s="206"/>
    </row>
    <row r="14" spans="1:20" s="182" customFormat="1" ht="18.75">
      <c r="A14" s="1287"/>
      <c r="B14" s="1287"/>
      <c r="C14" s="1287"/>
      <c r="D14" s="321"/>
      <c r="F14" s="315"/>
      <c r="G14" s="143" t="s">
        <v>4</v>
      </c>
      <c r="H14" s="320"/>
      <c r="I14" s="1288"/>
      <c r="J14" s="312"/>
      <c r="K14" s="206"/>
      <c r="L14" s="206"/>
      <c r="M14" s="206"/>
      <c r="N14" s="206"/>
      <c r="O14" s="206"/>
      <c r="P14" s="206"/>
      <c r="Q14" s="206"/>
      <c r="R14" s="206"/>
      <c r="S14" s="206"/>
      <c r="T14" s="206"/>
    </row>
    <row r="15" spans="1:20" s="182" customFormat="1" ht="18.75">
      <c r="A15" s="1287"/>
      <c r="B15" s="1287"/>
      <c r="C15" s="321"/>
      <c r="D15" s="321"/>
      <c r="F15" s="393"/>
      <c r="G15" s="187" t="s">
        <v>401</v>
      </c>
      <c r="H15" s="394"/>
      <c r="I15" s="395"/>
      <c r="J15" s="312"/>
      <c r="K15" s="206"/>
      <c r="L15" s="206"/>
      <c r="M15" s="206"/>
      <c r="N15" s="206"/>
      <c r="O15" s="206"/>
      <c r="P15" s="206"/>
      <c r="Q15" s="206"/>
      <c r="R15" s="206"/>
      <c r="S15" s="206"/>
      <c r="T15" s="206"/>
    </row>
    <row r="16" spans="1:20" s="182" customFormat="1" ht="18.75">
      <c r="A16" s="128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82" t="s">
        <v>571</v>
      </c>
      <c r="H19" s="128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16" t="s">
        <v>735</v>
      </c>
      <c r="M5" s="1316"/>
      <c r="N5" s="1316"/>
      <c r="O5" s="1316"/>
      <c r="P5" s="1316"/>
      <c r="Q5" s="1316"/>
      <c r="R5" s="1316"/>
      <c r="S5" s="1316"/>
      <c r="T5" s="1316"/>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3"/>
      <c r="B7" s="1123"/>
      <c r="C7" s="1123"/>
      <c r="D7" s="1123"/>
      <c r="E7" s="1123"/>
      <c r="F7" s="1123"/>
      <c r="G7" s="1123"/>
      <c r="H7" s="1123"/>
      <c r="L7" s="1173"/>
      <c r="M7" s="1046"/>
      <c r="O7" s="1292"/>
      <c r="P7" s="1292"/>
      <c r="Q7" s="1292"/>
      <c r="R7" s="1292"/>
      <c r="S7" s="1292"/>
      <c r="T7" s="1292"/>
      <c r="U7" s="780"/>
      <c r="V7" s="780"/>
      <c r="X7" s="1123"/>
      <c r="Y7" s="1123"/>
      <c r="Z7" s="1123"/>
      <c r="AA7" s="1123"/>
      <c r="AB7" s="1123"/>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7"/>
      <c r="O8" s="1293" t="str">
        <f>IF(datePr_ch="",IF(datePr="","",datePr),datePr_ch)</f>
        <v>28.04.2021</v>
      </c>
      <c r="P8" s="1293"/>
      <c r="Q8" s="1293"/>
      <c r="R8" s="1293"/>
      <c r="S8" s="1293"/>
      <c r="T8" s="1293"/>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293" t="str">
        <f>IF(numberPr_ch="",IF(numberPr="","",numberPr),numberPr_ch)</f>
        <v>Исх. № 3165/02-02, 3166/05-02, 3168/05-02; 3167/05-02 от 28.04.2021; Вх. № 3906, 3907, 3904, 3905 от 29.04.2021</v>
      </c>
      <c r="P9" s="1293"/>
      <c r="Q9" s="1293"/>
      <c r="R9" s="1293"/>
      <c r="S9" s="1293"/>
      <c r="T9" s="1293"/>
      <c r="U9" s="635"/>
      <c r="V9" s="456"/>
      <c r="AC9" s="475"/>
      <c r="AD9" s="475"/>
      <c r="AE9" s="475"/>
      <c r="AF9" s="475"/>
      <c r="AG9" s="475"/>
    </row>
    <row r="10" spans="1:33" s="746" customFormat="1" ht="5.25" hidden="1">
      <c r="A10" s="1123"/>
      <c r="B10" s="1123"/>
      <c r="C10" s="1123"/>
      <c r="D10" s="1123"/>
      <c r="E10" s="1123"/>
      <c r="F10" s="1123"/>
      <c r="G10" s="1123"/>
      <c r="H10" s="1123"/>
      <c r="L10" s="1173"/>
      <c r="M10" s="1046"/>
      <c r="O10" s="1292"/>
      <c r="P10" s="1292"/>
      <c r="Q10" s="1292"/>
      <c r="R10" s="1292"/>
      <c r="S10" s="1292"/>
      <c r="T10" s="1292"/>
      <c r="U10" s="780"/>
      <c r="V10" s="780"/>
      <c r="X10" s="1123"/>
      <c r="Y10" s="1123"/>
      <c r="Z10" s="1123"/>
      <c r="AA10" s="1123"/>
      <c r="AB10" s="1123"/>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33"/>
      <c r="P12" s="1333"/>
      <c r="Q12" s="1333"/>
      <c r="R12" s="1333"/>
      <c r="S12" s="1333"/>
      <c r="T12" s="1333"/>
      <c r="U12" s="1333"/>
      <c r="V12" s="1333"/>
      <c r="W12" s="1333"/>
      <c r="X12" s="1333"/>
      <c r="Y12" s="1333"/>
      <c r="Z12" s="1333"/>
    </row>
    <row r="13" spans="1:33" ht="14.25" customHeight="1">
      <c r="J13" s="451"/>
      <c r="K13" s="451"/>
      <c r="L13" s="1300" t="s">
        <v>445</v>
      </c>
      <c r="M13" s="1300"/>
      <c r="N13" s="1300"/>
      <c r="O13" s="1300"/>
      <c r="P13" s="1300"/>
      <c r="Q13" s="1300"/>
      <c r="R13" s="1300"/>
      <c r="S13" s="1300"/>
      <c r="T13" s="1300"/>
      <c r="U13" s="1300"/>
      <c r="V13" s="1300"/>
      <c r="W13" s="1300"/>
      <c r="X13" s="1300"/>
      <c r="Y13" s="1300"/>
      <c r="Z13" s="1300"/>
      <c r="AA13" s="1300"/>
      <c r="AB13" s="1240" t="s">
        <v>446</v>
      </c>
    </row>
    <row r="14" spans="1:33" ht="14.25" customHeight="1">
      <c r="J14" s="451"/>
      <c r="K14" s="451"/>
      <c r="L14" s="1300" t="s">
        <v>91</v>
      </c>
      <c r="M14" s="1300" t="s">
        <v>602</v>
      </c>
      <c r="N14" s="547"/>
      <c r="O14" s="1240" t="s">
        <v>604</v>
      </c>
      <c r="P14" s="1240"/>
      <c r="Q14" s="1240"/>
      <c r="R14" s="1240"/>
      <c r="S14" s="1240"/>
      <c r="T14" s="1240"/>
      <c r="U14" s="1240"/>
      <c r="V14" s="1240"/>
      <c r="W14" s="1240"/>
      <c r="X14" s="1240"/>
      <c r="Y14" s="1240"/>
      <c r="Z14" s="1300" t="s">
        <v>339</v>
      </c>
      <c r="AA14" s="1332" t="s">
        <v>274</v>
      </c>
      <c r="AB14" s="1240"/>
    </row>
    <row r="15" spans="1:33" s="493" customFormat="1" ht="14.25" customHeight="1">
      <c r="A15" s="554"/>
      <c r="B15" s="554"/>
      <c r="C15" s="554"/>
      <c r="D15" s="554"/>
      <c r="E15" s="554"/>
      <c r="F15" s="554"/>
      <c r="G15" s="560"/>
      <c r="H15" s="560"/>
      <c r="I15" s="501"/>
      <c r="J15" s="499"/>
      <c r="K15" s="499"/>
      <c r="L15" s="1300"/>
      <c r="M15" s="1300"/>
      <c r="N15" s="547"/>
      <c r="O15" s="1341" t="s">
        <v>617</v>
      </c>
      <c r="P15" s="1341" t="s">
        <v>589</v>
      </c>
      <c r="Q15" s="1341" t="s">
        <v>590</v>
      </c>
      <c r="R15" s="1341" t="s">
        <v>270</v>
      </c>
      <c r="S15" s="1341"/>
      <c r="T15" s="1341" t="s">
        <v>270</v>
      </c>
      <c r="U15" s="1341"/>
      <c r="V15" s="621"/>
      <c r="W15" s="1340" t="s">
        <v>615</v>
      </c>
      <c r="X15" s="1340"/>
      <c r="Y15" s="1340"/>
      <c r="Z15" s="1300"/>
      <c r="AA15" s="1332"/>
      <c r="AB15" s="1240"/>
      <c r="AC15" s="554"/>
      <c r="AD15" s="554"/>
      <c r="AE15" s="554"/>
      <c r="AF15" s="554"/>
      <c r="AG15" s="554"/>
    </row>
    <row r="16" spans="1:33" ht="56.25" customHeight="1">
      <c r="J16" s="451"/>
      <c r="K16" s="451"/>
      <c r="L16" s="1300"/>
      <c r="M16" s="1300"/>
      <c r="N16" s="547"/>
      <c r="O16" s="1341"/>
      <c r="P16" s="1341"/>
      <c r="Q16" s="1341"/>
      <c r="R16" s="505" t="s">
        <v>591</v>
      </c>
      <c r="S16" s="505" t="s">
        <v>592</v>
      </c>
      <c r="T16" s="505" t="s">
        <v>593</v>
      </c>
      <c r="U16" s="505" t="s">
        <v>594</v>
      </c>
      <c r="V16" s="505"/>
      <c r="W16" s="506" t="s">
        <v>273</v>
      </c>
      <c r="X16" s="1342" t="s">
        <v>272</v>
      </c>
      <c r="Y16" s="1342"/>
      <c r="Z16" s="1300"/>
      <c r="AA16" s="1332"/>
      <c r="AB16" s="1240"/>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8">
        <f ca="1">OFFSET(X17,0,-1)+1</f>
        <v>11</v>
      </c>
      <c r="Y17" s="1318"/>
      <c r="Z17" s="457">
        <f ca="1">OFFSET(Z17,0,-2)+1</f>
        <v>12</v>
      </c>
      <c r="AB17" s="457">
        <f ca="1">OFFSET(AB17,0,-2)+1</f>
        <v>13</v>
      </c>
    </row>
    <row r="18" spans="1:33" ht="22.5">
      <c r="A18" s="1319">
        <v>1</v>
      </c>
      <c r="B18" s="1000"/>
      <c r="C18" s="1000"/>
      <c r="D18" s="1000"/>
      <c r="E18" s="1001"/>
      <c r="F18" s="1002"/>
      <c r="G18" s="1000"/>
      <c r="H18" s="1000"/>
      <c r="I18" s="988"/>
      <c r="J18" s="993"/>
      <c r="K18" s="993"/>
      <c r="L18" s="562" t="e">
        <f ca="1">mergeValue(A18)</f>
        <v>#NAME?</v>
      </c>
      <c r="M18" s="610" t="s">
        <v>19</v>
      </c>
      <c r="N18" s="549"/>
      <c r="O18" s="1331"/>
      <c r="P18" s="1331"/>
      <c r="Q18" s="1331"/>
      <c r="R18" s="1331"/>
      <c r="S18" s="1331"/>
      <c r="T18" s="1331"/>
      <c r="U18" s="1331"/>
      <c r="V18" s="1331"/>
      <c r="W18" s="1331"/>
      <c r="X18" s="1331"/>
      <c r="Y18" s="1331"/>
      <c r="Z18" s="1331"/>
      <c r="AA18" s="1331"/>
      <c r="AB18" s="599" t="s">
        <v>718</v>
      </c>
    </row>
    <row r="19" spans="1:33" ht="22.5">
      <c r="A19" s="1319"/>
      <c r="B19" s="1319">
        <v>1</v>
      </c>
      <c r="C19" s="1000"/>
      <c r="D19" s="1000"/>
      <c r="E19" s="1002"/>
      <c r="F19" s="1002"/>
      <c r="G19" s="1000"/>
      <c r="H19" s="1000"/>
      <c r="I19" s="995"/>
      <c r="J19" s="990"/>
      <c r="K19" s="989"/>
      <c r="L19" s="562" t="e">
        <f ca="1">mergeValue(A19) &amp;"."&amp; mergeValue(B19)</f>
        <v>#NAME?</v>
      </c>
      <c r="M19" s="516" t="s">
        <v>15</v>
      </c>
      <c r="N19" s="549"/>
      <c r="O19" s="1331"/>
      <c r="P19" s="1331"/>
      <c r="Q19" s="1331"/>
      <c r="R19" s="1331"/>
      <c r="S19" s="1331"/>
      <c r="T19" s="1331"/>
      <c r="U19" s="1331"/>
      <c r="V19" s="1331"/>
      <c r="W19" s="1331"/>
      <c r="X19" s="1331"/>
      <c r="Y19" s="1331"/>
      <c r="Z19" s="1331"/>
      <c r="AA19" s="1331"/>
      <c r="AB19" s="599" t="s">
        <v>459</v>
      </c>
    </row>
    <row r="20" spans="1:33" ht="22.5">
      <c r="A20" s="1319"/>
      <c r="B20" s="1319"/>
      <c r="C20" s="1319">
        <v>1</v>
      </c>
      <c r="D20" s="1000"/>
      <c r="E20" s="1002"/>
      <c r="F20" s="1002"/>
      <c r="G20" s="1000"/>
      <c r="H20" s="1000"/>
      <c r="I20" s="995"/>
      <c r="J20" s="990"/>
      <c r="K20" s="989"/>
      <c r="L20" s="562" t="e">
        <f ca="1">mergeValue(A20) &amp;"."&amp; mergeValue(B20)&amp;"."&amp; mergeValue(C20)</f>
        <v>#NAME?</v>
      </c>
      <c r="M20" s="517" t="s">
        <v>7</v>
      </c>
      <c r="N20" s="549"/>
      <c r="O20" s="1331"/>
      <c r="P20" s="1331"/>
      <c r="Q20" s="1331"/>
      <c r="R20" s="1331"/>
      <c r="S20" s="1331"/>
      <c r="T20" s="1331"/>
      <c r="U20" s="1331"/>
      <c r="V20" s="1331"/>
      <c r="W20" s="1331"/>
      <c r="X20" s="1331"/>
      <c r="Y20" s="1331"/>
      <c r="Z20" s="1331"/>
      <c r="AA20" s="1331"/>
      <c r="AB20" s="599" t="s">
        <v>600</v>
      </c>
    </row>
    <row r="21" spans="1:33" ht="22.5">
      <c r="A21" s="1319"/>
      <c r="B21" s="1319"/>
      <c r="C21" s="1319"/>
      <c r="D21" s="1319">
        <v>1</v>
      </c>
      <c r="E21" s="1002"/>
      <c r="F21" s="1002"/>
      <c r="G21" s="1000"/>
      <c r="H21" s="1000"/>
      <c r="I21" s="995"/>
      <c r="J21" s="990"/>
      <c r="K21" s="989"/>
      <c r="L21" s="562" t="e">
        <f ca="1">mergeValue(A21) &amp;"."&amp; mergeValue(B21)&amp;"."&amp; mergeValue(C21)&amp;"."&amp; mergeValue(D21)</f>
        <v>#NAME?</v>
      </c>
      <c r="M21" s="518" t="s">
        <v>21</v>
      </c>
      <c r="N21" s="549"/>
      <c r="O21" s="1331"/>
      <c r="P21" s="1331"/>
      <c r="Q21" s="1331"/>
      <c r="R21" s="1331"/>
      <c r="S21" s="1331"/>
      <c r="T21" s="1331"/>
      <c r="U21" s="1331"/>
      <c r="V21" s="1331"/>
      <c r="W21" s="1331"/>
      <c r="X21" s="1331"/>
      <c r="Y21" s="1331"/>
      <c r="Z21" s="1331"/>
      <c r="AA21" s="1331"/>
      <c r="AB21" s="599" t="s">
        <v>601</v>
      </c>
    </row>
    <row r="22" spans="1:33" hidden="1">
      <c r="A22" s="1319"/>
      <c r="B22" s="1319"/>
      <c r="C22" s="1319"/>
      <c r="D22" s="1319"/>
      <c r="E22" s="1319">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19"/>
      <c r="B23" s="1319"/>
      <c r="C23" s="1319"/>
      <c r="D23" s="1319"/>
      <c r="E23" s="1319"/>
      <c r="F23" s="1319">
        <v>1</v>
      </c>
      <c r="G23" s="1000"/>
      <c r="H23" s="1000"/>
      <c r="I23" s="1338"/>
      <c r="J23" s="990"/>
      <c r="K23" s="989"/>
      <c r="L23" s="562" t="e">
        <f ca="1">mergeValue(A23) &amp;"."&amp; mergeValue(B23)&amp;"."&amp; mergeValue(C23)&amp;"."&amp; mergeValue(D23)&amp;"."&amp; mergeValue(F23)</f>
        <v>#NAME?</v>
      </c>
      <c r="M23" s="525" t="s">
        <v>9</v>
      </c>
      <c r="N23" s="550"/>
      <c r="O23" s="1322"/>
      <c r="P23" s="1323"/>
      <c r="Q23" s="1323"/>
      <c r="R23" s="1323"/>
      <c r="S23" s="1323"/>
      <c r="T23" s="1323"/>
      <c r="U23" s="1323"/>
      <c r="V23" s="1323"/>
      <c r="W23" s="1323"/>
      <c r="X23" s="1323"/>
      <c r="Y23" s="1323"/>
      <c r="Z23" s="1323"/>
      <c r="AA23" s="1324"/>
      <c r="AB23" s="599" t="s">
        <v>720</v>
      </c>
      <c r="AD23" s="474" t="e">
        <f ca="1">strCheckUnique(AE23:AE28)</f>
        <v>#NAME?</v>
      </c>
      <c r="AF23" s="474"/>
    </row>
    <row r="24" spans="1:33" ht="56.25">
      <c r="A24" s="1319"/>
      <c r="B24" s="1319"/>
      <c r="C24" s="1319"/>
      <c r="D24" s="1319"/>
      <c r="E24" s="1319"/>
      <c r="F24" s="1319"/>
      <c r="G24" s="1319">
        <v>1</v>
      </c>
      <c r="H24" s="1000"/>
      <c r="I24" s="1338"/>
      <c r="J24" s="1339"/>
      <c r="K24" s="996"/>
      <c r="L24" s="562" t="e">
        <f ca="1">mergeValue(A24) &amp;"."&amp; mergeValue(B24)&amp;"."&amp; mergeValue(C24)&amp;"."&amp; mergeValue(D24)&amp;"."&amp; mergeValue(F24)&amp;"."&amp; mergeValue(G24)</f>
        <v>#NAME?</v>
      </c>
      <c r="M24" s="1090" t="s">
        <v>613</v>
      </c>
      <c r="N24" s="615"/>
      <c r="O24" s="532"/>
      <c r="P24" s="532"/>
      <c r="Q24" s="532"/>
      <c r="R24" s="463"/>
      <c r="S24" s="1041"/>
      <c r="T24" s="463"/>
      <c r="U24" s="1041"/>
      <c r="V24" s="553" t="str">
        <f>W24 &amp; "-" &amp; Y24</f>
        <v>-</v>
      </c>
      <c r="W24" s="1325"/>
      <c r="X24" s="1315" t="s">
        <v>83</v>
      </c>
      <c r="Y24" s="1325"/>
      <c r="Z24" s="1315" t="s">
        <v>84</v>
      </c>
      <c r="AA24" s="507"/>
      <c r="AB24" s="599" t="s">
        <v>738</v>
      </c>
      <c r="AC24" s="470" t="e">
        <f ca="1">strCheckDate(O24:AA24)</f>
        <v>#NAME?</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19"/>
      <c r="B25" s="1319"/>
      <c r="C25" s="1319"/>
      <c r="D25" s="1319"/>
      <c r="E25" s="1319"/>
      <c r="F25" s="1319"/>
      <c r="G25" s="1319"/>
      <c r="H25" s="1000">
        <v>1</v>
      </c>
      <c r="I25" s="1338"/>
      <c r="J25" s="1339"/>
      <c r="K25" s="996"/>
      <c r="L25" s="562" t="e">
        <f ca="1">mergeValue(A25) &amp;"."&amp; mergeValue(B25)&amp;"."&amp; mergeValue(C25)&amp;"."&amp; mergeValue(D25)&amp;"."&amp; mergeValue(F25)&amp;"."&amp; mergeValue(G25)&amp;"."&amp; mergeValue(H25)</f>
        <v>#NAME?</v>
      </c>
      <c r="M25" s="1018"/>
      <c r="N25" s="464"/>
      <c r="O25" s="532"/>
      <c r="P25" s="532"/>
      <c r="Q25" s="532"/>
      <c r="R25" s="463"/>
      <c r="S25" s="1041"/>
      <c r="T25" s="463"/>
      <c r="U25" s="1041"/>
      <c r="V25" s="553" t="str">
        <f>W25 &amp; "-" &amp; Y25</f>
        <v>-</v>
      </c>
      <c r="W25" s="1325"/>
      <c r="X25" s="1315"/>
      <c r="Y25" s="1325"/>
      <c r="Z25" s="1315"/>
      <c r="AA25" s="637"/>
      <c r="AB25" s="1289" t="s">
        <v>739</v>
      </c>
      <c r="AC25" s="470" t="e">
        <f ca="1">strCheckDate(O25:AA25)</f>
        <v>#NAME?</v>
      </c>
      <c r="AF25" s="474"/>
    </row>
    <row r="26" spans="1:33" hidden="1">
      <c r="A26" s="1319"/>
      <c r="B26" s="1319"/>
      <c r="C26" s="1319"/>
      <c r="D26" s="1319"/>
      <c r="E26" s="1319"/>
      <c r="F26" s="1319"/>
      <c r="G26" s="1319"/>
      <c r="H26" s="1000"/>
      <c r="I26" s="1338"/>
      <c r="J26" s="1339"/>
      <c r="K26" s="996"/>
      <c r="L26" s="569"/>
      <c r="M26" s="615"/>
      <c r="N26" s="615"/>
      <c r="O26" s="532"/>
      <c r="P26" s="463"/>
      <c r="Q26" s="463"/>
      <c r="R26" s="463"/>
      <c r="S26" s="463"/>
      <c r="T26" s="463"/>
      <c r="U26" s="529"/>
      <c r="V26" s="553"/>
      <c r="W26" s="1314"/>
      <c r="X26" s="1315"/>
      <c r="Y26" s="1314"/>
      <c r="Z26" s="1315"/>
      <c r="AA26" s="507"/>
      <c r="AB26" s="1290"/>
      <c r="AF26" s="474">
        <f ca="1">OFFSET(AF26,-1,0)</f>
        <v>0</v>
      </c>
    </row>
    <row r="27" spans="1:33" s="445" customFormat="1" ht="15" customHeight="1">
      <c r="A27" s="1319"/>
      <c r="B27" s="1319"/>
      <c r="C27" s="1319"/>
      <c r="D27" s="1319"/>
      <c r="E27" s="1319"/>
      <c r="F27" s="1319"/>
      <c r="G27" s="1319"/>
      <c r="H27" s="1000"/>
      <c r="I27" s="1338"/>
      <c r="J27" s="1339"/>
      <c r="K27" s="997"/>
      <c r="L27" s="508"/>
      <c r="M27" s="527" t="s">
        <v>40</v>
      </c>
      <c r="N27" s="521"/>
      <c r="O27" s="515"/>
      <c r="P27" s="515"/>
      <c r="Q27" s="515"/>
      <c r="R27" s="515"/>
      <c r="S27" s="515"/>
      <c r="T27" s="515"/>
      <c r="U27" s="515"/>
      <c r="V27" s="515"/>
      <c r="W27" s="533"/>
      <c r="X27" s="534"/>
      <c r="Y27" s="533"/>
      <c r="Z27" s="521"/>
      <c r="AA27" s="530"/>
      <c r="AB27" s="1291"/>
      <c r="AC27" s="471"/>
      <c r="AD27" s="471"/>
      <c r="AE27" s="471"/>
      <c r="AF27" s="471"/>
      <c r="AG27" s="471"/>
    </row>
    <row r="28" spans="1:33" s="445" customFormat="1" ht="15" customHeight="1">
      <c r="A28" s="1319"/>
      <c r="B28" s="1319"/>
      <c r="C28" s="1319"/>
      <c r="D28" s="1319"/>
      <c r="E28" s="1319"/>
      <c r="F28" s="1319"/>
      <c r="G28" s="1000"/>
      <c r="H28" s="1000"/>
      <c r="I28" s="1338"/>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9"/>
      <c r="B29" s="1319"/>
      <c r="C29" s="1319"/>
      <c r="D29" s="1319"/>
      <c r="E29" s="1319"/>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9"/>
      <c r="B30" s="1319"/>
      <c r="C30" s="1319"/>
      <c r="D30" s="1319"/>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9"/>
      <c r="B31" s="1319"/>
      <c r="C31" s="1319"/>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9"/>
      <c r="B32" s="1319"/>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9"/>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82" t="s">
        <v>740</v>
      </c>
      <c r="N36" s="1282"/>
      <c r="O36" s="1282"/>
      <c r="P36" s="1282"/>
      <c r="Q36" s="1282"/>
      <c r="R36" s="1282"/>
      <c r="S36" s="1282"/>
      <c r="T36" s="1282"/>
      <c r="U36" s="1282"/>
      <c r="V36" s="1282"/>
      <c r="W36" s="1282"/>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83" t="s">
        <v>470</v>
      </c>
      <c r="G2" s="1284"/>
      <c r="H2" s="1285"/>
      <c r="I2" s="407"/>
    </row>
    <row r="3" spans="1:20" ht="3" customHeight="1"/>
    <row r="4" spans="1:20" s="182" customFormat="1" ht="11.25">
      <c r="A4" s="206"/>
      <c r="B4" s="206"/>
      <c r="C4" s="206"/>
      <c r="D4" s="206"/>
      <c r="F4" s="1240" t="s">
        <v>445</v>
      </c>
      <c r="G4" s="1240"/>
      <c r="H4" s="1240"/>
      <c r="I4" s="128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8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7"/>
      <c r="B11" s="128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7"/>
      <c r="B12" s="1287"/>
      <c r="C12" s="128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7"/>
      <c r="B13" s="1287"/>
      <c r="C13" s="1287"/>
      <c r="D13" s="321">
        <v>1</v>
      </c>
      <c r="F13" s="313" t="e">
        <f ca="1">"4."&amp;mergeValue(A13) &amp;"."&amp;mergeValue(B13)&amp;"."&amp;mergeValue(C13)&amp;"."&amp;mergeValue(D13)</f>
        <v>#NAME?</v>
      </c>
      <c r="G13" s="392" t="s">
        <v>477</v>
      </c>
      <c r="H13" s="297"/>
      <c r="I13" s="1288" t="s">
        <v>569</v>
      </c>
      <c r="J13" s="312"/>
      <c r="K13" s="206"/>
      <c r="L13" s="206"/>
      <c r="M13" s="206"/>
      <c r="N13" s="206"/>
      <c r="O13" s="206"/>
      <c r="P13" s="206"/>
      <c r="Q13" s="206"/>
      <c r="R13" s="206"/>
      <c r="S13" s="206"/>
      <c r="T13" s="206"/>
    </row>
    <row r="14" spans="1:20" s="182" customFormat="1" ht="18.75">
      <c r="A14" s="1287"/>
      <c r="B14" s="1287"/>
      <c r="C14" s="1287"/>
      <c r="D14" s="321"/>
      <c r="F14" s="315"/>
      <c r="G14" s="143" t="s">
        <v>4</v>
      </c>
      <c r="H14" s="320"/>
      <c r="I14" s="1288"/>
      <c r="J14" s="312"/>
      <c r="K14" s="206"/>
      <c r="L14" s="206"/>
      <c r="M14" s="206"/>
      <c r="N14" s="206"/>
      <c r="O14" s="206"/>
      <c r="P14" s="206"/>
      <c r="Q14" s="206"/>
      <c r="R14" s="206"/>
      <c r="S14" s="206"/>
      <c r="T14" s="206"/>
    </row>
    <row r="15" spans="1:20" s="182" customFormat="1" ht="18.75">
      <c r="A15" s="1287"/>
      <c r="B15" s="1287"/>
      <c r="C15" s="321"/>
      <c r="D15" s="321"/>
      <c r="F15" s="315"/>
      <c r="G15" s="142" t="s">
        <v>401</v>
      </c>
      <c r="H15" s="316"/>
      <c r="I15" s="317"/>
      <c r="J15" s="312"/>
      <c r="K15" s="206"/>
      <c r="L15" s="206"/>
      <c r="M15" s="206"/>
      <c r="N15" s="206"/>
      <c r="O15" s="206"/>
      <c r="P15" s="206"/>
      <c r="Q15" s="206"/>
      <c r="R15" s="206"/>
      <c r="S15" s="206"/>
      <c r="T15" s="206"/>
    </row>
    <row r="16" spans="1:20" s="182" customFormat="1" ht="18.75">
      <c r="A16" s="128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82" t="s">
        <v>571</v>
      </c>
      <c r="H19" s="128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16" t="s">
        <v>745</v>
      </c>
      <c r="M5" s="1316"/>
      <c r="N5" s="1316"/>
      <c r="O5" s="1316"/>
      <c r="P5" s="1316"/>
      <c r="Q5" s="1316"/>
      <c r="R5" s="1316"/>
      <c r="S5" s="1316"/>
      <c r="T5" s="1316"/>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3"/>
      <c r="B7" s="1123"/>
      <c r="C7" s="1123"/>
      <c r="D7" s="1123"/>
      <c r="E7" s="1123"/>
      <c r="F7" s="1123"/>
      <c r="G7" s="1123"/>
      <c r="H7" s="1123"/>
      <c r="L7" s="1173"/>
      <c r="M7" s="1046"/>
      <c r="O7" s="1292"/>
      <c r="P7" s="1292"/>
      <c r="Q7" s="1292"/>
      <c r="R7" s="1292"/>
      <c r="S7" s="1292"/>
      <c r="T7" s="1292"/>
      <c r="U7" s="780"/>
      <c r="V7" s="780"/>
      <c r="X7" s="1123"/>
      <c r="Y7" s="1123"/>
      <c r="Z7" s="1123"/>
      <c r="AA7" s="1123"/>
      <c r="AB7" s="1123"/>
    </row>
    <row r="8" spans="1:37" s="461" customFormat="1" ht="18.75">
      <c r="A8" s="475"/>
      <c r="B8" s="475"/>
      <c r="C8" s="475"/>
      <c r="D8" s="475"/>
      <c r="E8" s="475"/>
      <c r="F8" s="475"/>
      <c r="G8" s="475"/>
      <c r="H8" s="475"/>
      <c r="L8" s="469"/>
      <c r="M8" s="1160" t="str">
        <f>"Дата подачи заявления об "&amp;IF(datePr_ch="","утверждении","изменении") &amp; " тарифов"</f>
        <v>Дата подачи заявления об утверждении тарифов</v>
      </c>
      <c r="N8" s="1293" t="str">
        <f>IF(datePr_ch="",IF(datePr="","",datePr),datePr_ch)</f>
        <v>28.04.2021</v>
      </c>
      <c r="O8" s="1293"/>
      <c r="P8" s="1293"/>
      <c r="Q8" s="1293"/>
      <c r="R8" s="1293"/>
      <c r="S8" s="1293"/>
      <c r="T8" s="1293"/>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60" t="str">
        <f>"Номер подачи заявления об "&amp;IF(numberPr_ch="","утверждении","изменении") &amp; " тарифов"</f>
        <v>Номер подачи заявления об утверждении тарифов</v>
      </c>
      <c r="N9" s="1293" t="str">
        <f>IF(numberPr_ch="",IF(numberPr="","",numberPr),numberPr_ch)</f>
        <v>Исх. № 3165/02-02, 3166/05-02, 3168/05-02; 3167/05-02 от 28.04.2021; Вх. № 3906, 3907, 3904, 3905 от 29.04.2021</v>
      </c>
      <c r="O9" s="1293"/>
      <c r="P9" s="1293"/>
      <c r="Q9" s="1293"/>
      <c r="R9" s="1293"/>
      <c r="S9" s="1293"/>
      <c r="T9" s="1293"/>
      <c r="U9" s="635"/>
      <c r="V9" s="539"/>
      <c r="W9" s="539"/>
      <c r="X9" s="539"/>
      <c r="Y9" s="539"/>
      <c r="Z9" s="539"/>
      <c r="AA9" s="539"/>
      <c r="AH9" s="475"/>
      <c r="AI9" s="475"/>
      <c r="AJ9" s="475"/>
      <c r="AK9" s="475"/>
    </row>
    <row r="10" spans="1:37" s="746" customFormat="1" ht="5.25" hidden="1">
      <c r="A10" s="1123"/>
      <c r="B10" s="1123"/>
      <c r="C10" s="1123"/>
      <c r="D10" s="1123"/>
      <c r="E10" s="1123"/>
      <c r="F10" s="1123"/>
      <c r="G10" s="1123"/>
      <c r="H10" s="1123"/>
      <c r="L10" s="1173"/>
      <c r="M10" s="1046"/>
      <c r="O10" s="1292"/>
      <c r="P10" s="1292"/>
      <c r="Q10" s="1292"/>
      <c r="R10" s="1292"/>
      <c r="S10" s="1292"/>
      <c r="T10" s="1292"/>
      <c r="U10" s="780"/>
      <c r="V10" s="780"/>
      <c r="X10" s="1123"/>
      <c r="Y10" s="1123"/>
      <c r="Z10" s="1123"/>
      <c r="AA10" s="1123"/>
      <c r="AB10" s="1123"/>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17"/>
      <c r="M12" s="1317"/>
      <c r="N12" s="536"/>
      <c r="O12" s="1337"/>
      <c r="P12" s="1337"/>
      <c r="Q12" s="1337"/>
      <c r="R12" s="1337"/>
      <c r="S12" s="1337"/>
      <c r="T12" s="1337"/>
      <c r="U12" s="456"/>
      <c r="AE12" s="473" t="s">
        <v>371</v>
      </c>
      <c r="AH12" s="475"/>
      <c r="AI12" s="475"/>
      <c r="AJ12" s="475"/>
      <c r="AK12" s="475"/>
    </row>
    <row r="13" spans="1:37">
      <c r="J13" s="451"/>
      <c r="K13" s="451"/>
      <c r="L13" s="447"/>
      <c r="M13" s="447"/>
      <c r="N13" s="447"/>
      <c r="O13" s="1333"/>
      <c r="P13" s="1333"/>
      <c r="Q13" s="1333"/>
      <c r="R13" s="1333"/>
      <c r="S13" s="1333"/>
      <c r="T13" s="1333"/>
      <c r="U13" s="568"/>
      <c r="Z13" s="1333"/>
      <c r="AA13" s="1333"/>
      <c r="AB13" s="1333"/>
      <c r="AC13" s="1333"/>
      <c r="AD13" s="1333"/>
      <c r="AE13" s="1333"/>
    </row>
    <row r="14" spans="1:37">
      <c r="J14" s="451"/>
      <c r="K14" s="451"/>
      <c r="L14" s="1240" t="s">
        <v>445</v>
      </c>
      <c r="M14" s="1240"/>
      <c r="N14" s="1240"/>
      <c r="O14" s="1240"/>
      <c r="P14" s="1240"/>
      <c r="Q14" s="1240"/>
      <c r="R14" s="1240"/>
      <c r="S14" s="1240"/>
      <c r="T14" s="1240"/>
      <c r="U14" s="1240"/>
      <c r="V14" s="1240"/>
      <c r="W14" s="1240"/>
      <c r="X14" s="1240"/>
      <c r="Y14" s="1240"/>
      <c r="Z14" s="1240"/>
      <c r="AA14" s="1240"/>
      <c r="AB14" s="1240"/>
      <c r="AC14" s="1240"/>
      <c r="AD14" s="1240"/>
      <c r="AE14" s="1240"/>
      <c r="AF14" s="1240"/>
      <c r="AG14" s="1240" t="s">
        <v>446</v>
      </c>
    </row>
    <row r="15" spans="1:37" ht="14.25" customHeight="1">
      <c r="J15" s="451"/>
      <c r="K15" s="451"/>
      <c r="L15" s="1300" t="s">
        <v>91</v>
      </c>
      <c r="M15" s="1300" t="s">
        <v>618</v>
      </c>
      <c r="N15" s="1351" t="s">
        <v>597</v>
      </c>
      <c r="O15" s="1351"/>
      <c r="P15" s="1351"/>
      <c r="Q15" s="1351"/>
      <c r="R15" s="1351" t="s">
        <v>598</v>
      </c>
      <c r="S15" s="1351"/>
      <c r="T15" s="1351"/>
      <c r="U15" s="1351"/>
      <c r="V15" s="1351" t="s">
        <v>599</v>
      </c>
      <c r="W15" s="1351"/>
      <c r="X15" s="1351"/>
      <c r="Y15" s="1351"/>
      <c r="Z15" s="1300" t="s">
        <v>604</v>
      </c>
      <c r="AA15" s="1300"/>
      <c r="AB15" s="1300"/>
      <c r="AC15" s="1300"/>
      <c r="AD15" s="1300"/>
      <c r="AE15" s="1300" t="s">
        <v>339</v>
      </c>
      <c r="AF15" s="1332" t="s">
        <v>274</v>
      </c>
      <c r="AG15" s="1240"/>
    </row>
    <row r="16" spans="1:37" s="493" customFormat="1" ht="27.75" customHeight="1">
      <c r="A16" s="554"/>
      <c r="B16" s="554"/>
      <c r="C16" s="554"/>
      <c r="D16" s="554"/>
      <c r="E16" s="554"/>
      <c r="F16" s="554"/>
      <c r="G16" s="560"/>
      <c r="H16" s="560"/>
      <c r="I16" s="501"/>
      <c r="J16" s="499"/>
      <c r="K16" s="499"/>
      <c r="L16" s="1300"/>
      <c r="M16" s="1300"/>
      <c r="N16" s="1351"/>
      <c r="O16" s="1351"/>
      <c r="P16" s="1351"/>
      <c r="Q16" s="1351"/>
      <c r="R16" s="1351"/>
      <c r="S16" s="1351"/>
      <c r="T16" s="1351"/>
      <c r="U16" s="1351"/>
      <c r="V16" s="1351"/>
      <c r="W16" s="1351"/>
      <c r="X16" s="1351"/>
      <c r="Y16" s="1351"/>
      <c r="Z16" s="1240" t="s">
        <v>621</v>
      </c>
      <c r="AA16" s="1240"/>
      <c r="AB16" s="1240" t="s">
        <v>615</v>
      </c>
      <c r="AC16" s="1240"/>
      <c r="AD16" s="1240"/>
      <c r="AE16" s="1300"/>
      <c r="AF16" s="1332"/>
      <c r="AG16" s="1240"/>
      <c r="AH16" s="554"/>
      <c r="AI16" s="554"/>
      <c r="AJ16" s="554"/>
      <c r="AK16" s="554"/>
    </row>
    <row r="17" spans="1:37" ht="14.25" customHeight="1">
      <c r="J17" s="451"/>
      <c r="K17" s="451"/>
      <c r="L17" s="1300"/>
      <c r="M17" s="1300"/>
      <c r="N17" s="1351"/>
      <c r="O17" s="1351"/>
      <c r="P17" s="1351"/>
      <c r="Q17" s="1351"/>
      <c r="R17" s="1351"/>
      <c r="S17" s="1351"/>
      <c r="T17" s="1351"/>
      <c r="U17" s="1351"/>
      <c r="V17" s="1351"/>
      <c r="W17" s="1351"/>
      <c r="X17" s="1351"/>
      <c r="Y17" s="1351"/>
      <c r="Z17" s="504" t="s">
        <v>619</v>
      </c>
      <c r="AA17" s="504" t="s">
        <v>620</v>
      </c>
      <c r="AB17" s="506" t="s">
        <v>273</v>
      </c>
      <c r="AC17" s="1342" t="s">
        <v>272</v>
      </c>
      <c r="AD17" s="1342"/>
      <c r="AE17" s="1300"/>
      <c r="AF17" s="1332"/>
      <c r="AG17" s="1240"/>
    </row>
    <row r="18" spans="1:37">
      <c r="J18" s="451"/>
      <c r="K18" s="459">
        <v>1</v>
      </c>
      <c r="L18" s="448" t="s">
        <v>92</v>
      </c>
      <c r="M18" s="448" t="s">
        <v>48</v>
      </c>
      <c r="N18" s="1352">
        <f ca="1">OFFSET(N18,0,-1)+1</f>
        <v>3</v>
      </c>
      <c r="O18" s="1352"/>
      <c r="P18" s="1352"/>
      <c r="Q18" s="1352"/>
      <c r="R18" s="1352">
        <f ca="1">OFFSET(N18,0,0)+1</f>
        <v>4</v>
      </c>
      <c r="S18" s="1352"/>
      <c r="T18" s="1352"/>
      <c r="U18" s="1352"/>
      <c r="V18" s="640"/>
      <c r="W18" s="640"/>
      <c r="X18" s="640"/>
      <c r="Y18" s="641">
        <f ca="1">OFFSET(R18,0,0)+1</f>
        <v>5</v>
      </c>
      <c r="Z18" s="457">
        <f ca="1">OFFSET(Z18,0,-1)+1</f>
        <v>6</v>
      </c>
      <c r="AA18" s="457">
        <f ca="1">OFFSET(AA18,0,-1)+1</f>
        <v>7</v>
      </c>
      <c r="AB18" s="457">
        <f ca="1">OFFSET(AB18,0,-1)+1</f>
        <v>8</v>
      </c>
      <c r="AC18" s="1352">
        <f ca="1">OFFSET(AC18,0,-1)+1</f>
        <v>9</v>
      </c>
      <c r="AD18" s="1352"/>
      <c r="AE18" s="457">
        <f ca="1">OFFSET(AE18,0,-2)+1</f>
        <v>10</v>
      </c>
      <c r="AF18" s="493"/>
      <c r="AG18" s="457">
        <f ca="1">OFFSET(AG18,0,-2)+1</f>
        <v>11</v>
      </c>
    </row>
    <row r="19" spans="1:37" ht="22.5">
      <c r="A19" s="1319">
        <v>1</v>
      </c>
      <c r="B19" s="963"/>
      <c r="C19" s="963"/>
      <c r="D19" s="963"/>
      <c r="E19" s="963"/>
      <c r="F19" s="956"/>
      <c r="G19" s="962"/>
      <c r="H19" s="962"/>
      <c r="I19" s="944"/>
      <c r="J19" s="943"/>
      <c r="K19" s="943"/>
      <c r="L19" s="562" t="e">
        <f ca="1">mergeValue(A19)</f>
        <v>#NAME?</v>
      </c>
      <c r="M19" s="610" t="s">
        <v>19</v>
      </c>
      <c r="N19" s="1353"/>
      <c r="O19" s="1353"/>
      <c r="P19" s="1353"/>
      <c r="Q19" s="1353"/>
      <c r="R19" s="1353"/>
      <c r="S19" s="1353"/>
      <c r="T19" s="1353"/>
      <c r="U19" s="1353"/>
      <c r="V19" s="1353"/>
      <c r="W19" s="1353"/>
      <c r="X19" s="1353"/>
      <c r="Y19" s="1353"/>
      <c r="Z19" s="1353"/>
      <c r="AA19" s="1353"/>
      <c r="AB19" s="1353"/>
      <c r="AC19" s="1353"/>
      <c r="AD19" s="1353"/>
      <c r="AE19" s="1353"/>
      <c r="AF19" s="1353"/>
      <c r="AG19" s="550" t="s">
        <v>718</v>
      </c>
    </row>
    <row r="20" spans="1:37" ht="22.5">
      <c r="A20" s="1319"/>
      <c r="B20" s="1319">
        <v>1</v>
      </c>
      <c r="C20" s="963"/>
      <c r="D20" s="963"/>
      <c r="E20" s="963"/>
      <c r="F20" s="956"/>
      <c r="G20" s="965"/>
      <c r="H20" s="966"/>
      <c r="I20" s="945"/>
      <c r="J20" s="940"/>
      <c r="K20" s="938"/>
      <c r="L20" s="562" t="e">
        <f ca="1">mergeValue(A20) &amp;"."&amp; mergeValue(B20)</f>
        <v>#NAME?</v>
      </c>
      <c r="M20" s="516" t="s">
        <v>15</v>
      </c>
      <c r="N20" s="1354"/>
      <c r="O20" s="1354"/>
      <c r="P20" s="1354"/>
      <c r="Q20" s="1354"/>
      <c r="R20" s="1354"/>
      <c r="S20" s="1354"/>
      <c r="T20" s="1354"/>
      <c r="U20" s="1354"/>
      <c r="V20" s="1354"/>
      <c r="W20" s="1354"/>
      <c r="X20" s="1354"/>
      <c r="Y20" s="1354"/>
      <c r="Z20" s="1354"/>
      <c r="AA20" s="1354"/>
      <c r="AB20" s="1354"/>
      <c r="AC20" s="1354"/>
      <c r="AD20" s="1354"/>
      <c r="AE20" s="1354"/>
      <c r="AF20" s="1354"/>
      <c r="AG20" s="550" t="s">
        <v>459</v>
      </c>
    </row>
    <row r="21" spans="1:37" ht="22.5">
      <c r="A21" s="1319"/>
      <c r="B21" s="1319"/>
      <c r="C21" s="1319">
        <v>1</v>
      </c>
      <c r="D21" s="963"/>
      <c r="E21" s="963"/>
      <c r="F21" s="956"/>
      <c r="G21" s="965"/>
      <c r="H21" s="966"/>
      <c r="I21" s="945"/>
      <c r="J21" s="940"/>
      <c r="K21" s="938"/>
      <c r="L21" s="562" t="e">
        <f ca="1">mergeValue(A21) &amp;"."&amp; mergeValue(B21)&amp;"."&amp; mergeValue(C21)</f>
        <v>#NAME?</v>
      </c>
      <c r="M21" s="517" t="s">
        <v>7</v>
      </c>
      <c r="N21" s="1354"/>
      <c r="O21" s="1354"/>
      <c r="P21" s="1354"/>
      <c r="Q21" s="1354"/>
      <c r="R21" s="1354"/>
      <c r="S21" s="1354"/>
      <c r="T21" s="1354"/>
      <c r="U21" s="1354"/>
      <c r="V21" s="1354"/>
      <c r="W21" s="1354"/>
      <c r="X21" s="1354"/>
      <c r="Y21" s="1354"/>
      <c r="Z21" s="1354"/>
      <c r="AA21" s="1354"/>
      <c r="AB21" s="1354"/>
      <c r="AC21" s="1354"/>
      <c r="AD21" s="1354"/>
      <c r="AE21" s="1354"/>
      <c r="AF21" s="1354"/>
      <c r="AG21" s="550" t="s">
        <v>600</v>
      </c>
    </row>
    <row r="22" spans="1:37" ht="15" customHeight="1">
      <c r="A22" s="1319"/>
      <c r="B22" s="1319"/>
      <c r="C22" s="1319"/>
      <c r="D22" s="1319">
        <v>1</v>
      </c>
      <c r="E22" s="963"/>
      <c r="F22" s="956"/>
      <c r="G22" s="965"/>
      <c r="H22" s="966"/>
      <c r="I22" s="945"/>
      <c r="J22" s="940"/>
      <c r="K22" s="938"/>
      <c r="L22" s="562" t="e">
        <f ca="1">mergeValue(A22) &amp;"."&amp; mergeValue(B22)&amp;"."&amp; mergeValue(C22)&amp;"."&amp; mergeValue(D22)</f>
        <v>#NAME?</v>
      </c>
      <c r="M22" s="518" t="s">
        <v>21</v>
      </c>
      <c r="N22" s="1354"/>
      <c r="O22" s="1354"/>
      <c r="P22" s="1354"/>
      <c r="Q22" s="1354"/>
      <c r="R22" s="1354"/>
      <c r="S22" s="1354"/>
      <c r="T22" s="1354"/>
      <c r="U22" s="1354"/>
      <c r="V22" s="1354"/>
      <c r="W22" s="1354"/>
      <c r="X22" s="1354"/>
      <c r="Y22" s="1354"/>
      <c r="Z22" s="1354"/>
      <c r="AA22" s="1354"/>
      <c r="AB22" s="1354"/>
      <c r="AC22" s="1354"/>
      <c r="AD22" s="1354"/>
      <c r="AE22" s="1354"/>
      <c r="AF22" s="1354"/>
      <c r="AG22" s="550" t="s">
        <v>623</v>
      </c>
    </row>
    <row r="23" spans="1:37" ht="20.100000000000001" customHeight="1">
      <c r="A23" s="1319"/>
      <c r="B23" s="1319"/>
      <c r="C23" s="1319"/>
      <c r="D23" s="1319"/>
      <c r="E23" s="1319">
        <v>1</v>
      </c>
      <c r="F23" s="956"/>
      <c r="G23" s="965"/>
      <c r="H23" s="966"/>
      <c r="I23" s="967"/>
      <c r="J23" s="957"/>
      <c r="K23" s="1243"/>
      <c r="L23" s="1355" t="e">
        <f ca="1">mergeValue(A23) &amp;"."&amp; mergeValue(B23)&amp;"."&amp; mergeValue(C23)&amp;"."&amp; mergeValue(D23)&amp;"."&amp; mergeValue(E23)</f>
        <v>#NAME?</v>
      </c>
      <c r="M23" s="1356"/>
      <c r="N23" s="1315" t="s">
        <v>84</v>
      </c>
      <c r="O23" s="1350"/>
      <c r="P23" s="1346">
        <v>1</v>
      </c>
      <c r="Q23" s="1347"/>
      <c r="R23" s="1315" t="s">
        <v>84</v>
      </c>
      <c r="S23" s="1350"/>
      <c r="T23" s="1346">
        <v>1</v>
      </c>
      <c r="U23" s="1347"/>
      <c r="V23" s="1315" t="s">
        <v>84</v>
      </c>
      <c r="W23" s="531"/>
      <c r="X23" s="509">
        <v>1</v>
      </c>
      <c r="Y23" s="1042"/>
      <c r="Z23" s="638"/>
      <c r="AA23" s="638"/>
      <c r="AB23" s="1325"/>
      <c r="AC23" s="1315" t="s">
        <v>83</v>
      </c>
      <c r="AD23" s="1325"/>
      <c r="AE23" s="1315" t="s">
        <v>84</v>
      </c>
      <c r="AF23" s="547"/>
      <c r="AG23" s="1343" t="s">
        <v>622</v>
      </c>
      <c r="AH23" s="470" t="e">
        <f ca="1">strCheckDate(Z24:AF24)</f>
        <v>#NAME?</v>
      </c>
      <c r="AI23" s="474" t="str">
        <f>IF(AND(COUNTIF(AJ18:AJ27,AJ23)&gt;1,AJ23&lt;&gt;""),"ErrUnique:HasDoubleConn","")</f>
        <v/>
      </c>
      <c r="AJ23" s="474"/>
      <c r="AK23" s="474"/>
    </row>
    <row r="24" spans="1:37" ht="20.100000000000001" customHeight="1">
      <c r="A24" s="1319"/>
      <c r="B24" s="1319"/>
      <c r="C24" s="1319"/>
      <c r="D24" s="1319"/>
      <c r="E24" s="1319"/>
      <c r="F24" s="956"/>
      <c r="G24" s="965"/>
      <c r="H24" s="966"/>
      <c r="I24" s="967"/>
      <c r="J24" s="957"/>
      <c r="K24" s="1243"/>
      <c r="L24" s="1355"/>
      <c r="M24" s="1356"/>
      <c r="N24" s="1315"/>
      <c r="O24" s="1350"/>
      <c r="P24" s="1346"/>
      <c r="Q24" s="1348"/>
      <c r="R24" s="1315"/>
      <c r="S24" s="1350"/>
      <c r="T24" s="1346"/>
      <c r="U24" s="1349"/>
      <c r="V24" s="1315"/>
      <c r="W24" s="570"/>
      <c r="X24" s="535"/>
      <c r="Y24" s="535"/>
      <c r="Z24" s="541"/>
      <c r="AA24" s="572" t="str">
        <f>AB23 &amp; "-" &amp; AD23</f>
        <v>-</v>
      </c>
      <c r="AB24" s="1314"/>
      <c r="AC24" s="1315"/>
      <c r="AD24" s="1314"/>
      <c r="AE24" s="1315"/>
      <c r="AF24" s="639"/>
      <c r="AG24" s="1344"/>
      <c r="AI24" s="474"/>
      <c r="AJ24" s="474"/>
      <c r="AK24" s="474"/>
    </row>
    <row r="25" spans="1:37" ht="20.100000000000001" customHeight="1">
      <c r="A25" s="1319"/>
      <c r="B25" s="1319"/>
      <c r="C25" s="1319"/>
      <c r="D25" s="1319"/>
      <c r="E25" s="1319"/>
      <c r="F25" s="956"/>
      <c r="G25" s="965"/>
      <c r="H25" s="966"/>
      <c r="I25" s="967"/>
      <c r="J25" s="957"/>
      <c r="K25" s="1243"/>
      <c r="L25" s="1355"/>
      <c r="M25" s="1356"/>
      <c r="N25" s="1315"/>
      <c r="O25" s="1350"/>
      <c r="P25" s="1346"/>
      <c r="Q25" s="1349"/>
      <c r="R25" s="1315"/>
      <c r="S25" s="571"/>
      <c r="T25" s="528"/>
      <c r="U25" s="535"/>
      <c r="V25" s="540"/>
      <c r="W25" s="540"/>
      <c r="X25" s="540"/>
      <c r="Y25" s="540"/>
      <c r="Z25" s="541"/>
      <c r="AA25" s="541"/>
      <c r="AB25" s="542"/>
      <c r="AC25" s="534"/>
      <c r="AD25" s="534"/>
      <c r="AE25" s="542"/>
      <c r="AF25" s="534"/>
      <c r="AG25" s="1344"/>
      <c r="AI25" s="474"/>
      <c r="AJ25" s="474"/>
      <c r="AK25" s="474"/>
    </row>
    <row r="26" spans="1:37" ht="20.100000000000001" customHeight="1">
      <c r="A26" s="1319"/>
      <c r="B26" s="1319"/>
      <c r="C26" s="1319"/>
      <c r="D26" s="1319"/>
      <c r="E26" s="1319"/>
      <c r="F26" s="956"/>
      <c r="G26" s="965"/>
      <c r="H26" s="966"/>
      <c r="I26" s="967"/>
      <c r="J26" s="957"/>
      <c r="K26" s="1243"/>
      <c r="L26" s="1355"/>
      <c r="M26" s="1356"/>
      <c r="N26" s="1315"/>
      <c r="O26" s="543"/>
      <c r="P26" s="545"/>
      <c r="Q26" s="544"/>
      <c r="R26" s="540"/>
      <c r="S26" s="540"/>
      <c r="T26" s="540"/>
      <c r="U26" s="540"/>
      <c r="V26" s="540"/>
      <c r="W26" s="540"/>
      <c r="X26" s="540"/>
      <c r="Y26" s="540"/>
      <c r="Z26" s="541"/>
      <c r="AA26" s="541"/>
      <c r="AB26" s="542"/>
      <c r="AC26" s="534"/>
      <c r="AD26" s="534"/>
      <c r="AE26" s="542"/>
      <c r="AF26" s="534"/>
      <c r="AG26" s="1344"/>
      <c r="AI26" s="474"/>
      <c r="AJ26" s="474"/>
      <c r="AK26" s="474"/>
    </row>
    <row r="27" spans="1:37" s="445" customFormat="1" ht="15" customHeight="1">
      <c r="A27" s="1319"/>
      <c r="B27" s="1319"/>
      <c r="C27" s="1319"/>
      <c r="D27" s="1319"/>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5"/>
      <c r="AH27" s="471"/>
      <c r="AI27" s="471"/>
      <c r="AJ27" s="205"/>
      <c r="AK27" s="205"/>
    </row>
    <row r="28" spans="1:37" s="445" customFormat="1" ht="15" customHeight="1">
      <c r="A28" s="1319"/>
      <c r="B28" s="1319"/>
      <c r="C28" s="1319"/>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9"/>
      <c r="B29" s="1319"/>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9"/>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82" t="s">
        <v>747</v>
      </c>
      <c r="N33" s="1282"/>
      <c r="O33" s="1282"/>
      <c r="P33" s="1282"/>
      <c r="Q33" s="1282"/>
      <c r="R33" s="1282"/>
      <c r="S33" s="1282"/>
      <c r="T33" s="1282"/>
      <c r="U33" s="1282"/>
      <c r="V33" s="1282"/>
      <c r="W33" s="1282"/>
      <c r="X33" s="1282"/>
      <c r="Y33" s="1282"/>
      <c r="Z33" s="1282"/>
      <c r="AA33" s="1282"/>
      <c r="AB33" s="1282"/>
      <c r="AC33" s="1282"/>
      <c r="AD33" s="1282"/>
      <c r="AE33" s="1282"/>
      <c r="AF33" s="1282"/>
      <c r="AG33" s="1282"/>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83" t="s">
        <v>470</v>
      </c>
      <c r="G2" s="1284"/>
      <c r="H2" s="1285"/>
      <c r="I2" s="407"/>
    </row>
    <row r="3" spans="1:20" ht="3" customHeight="1"/>
    <row r="4" spans="1:20" s="182" customFormat="1" ht="11.25">
      <c r="A4" s="206"/>
      <c r="B4" s="206"/>
      <c r="C4" s="206"/>
      <c r="D4" s="206"/>
      <c r="F4" s="1240" t="s">
        <v>445</v>
      </c>
      <c r="G4" s="1240"/>
      <c r="H4" s="1240"/>
      <c r="I4" s="128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87">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7"/>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7"/>
      <c r="B11" s="128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7"/>
      <c r="B12" s="1287"/>
      <c r="C12" s="1287">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7"/>
      <c r="B13" s="1287"/>
      <c r="C13" s="1287"/>
      <c r="D13" s="321">
        <v>1</v>
      </c>
      <c r="F13" s="313" t="e">
        <f ca="1">"4."&amp;mergeValue(A13) &amp;"."&amp;mergeValue(B13)&amp;"."&amp;mergeValue(C13)&amp;"."&amp;mergeValue(D13)</f>
        <v>#NAME?</v>
      </c>
      <c r="G13" s="392" t="s">
        <v>477</v>
      </c>
      <c r="H13" s="297"/>
      <c r="I13" s="1288" t="s">
        <v>569</v>
      </c>
      <c r="J13" s="312"/>
      <c r="K13" s="206"/>
      <c r="L13" s="206"/>
      <c r="M13" s="206"/>
      <c r="N13" s="206"/>
      <c r="O13" s="206"/>
      <c r="P13" s="206"/>
      <c r="Q13" s="206"/>
      <c r="R13" s="206"/>
      <c r="S13" s="206"/>
      <c r="T13" s="206"/>
    </row>
    <row r="14" spans="1:20" s="182" customFormat="1" ht="18.75">
      <c r="A14" s="1287"/>
      <c r="B14" s="1287"/>
      <c r="C14" s="1287"/>
      <c r="D14" s="321"/>
      <c r="F14" s="315"/>
      <c r="G14" s="143" t="s">
        <v>4</v>
      </c>
      <c r="H14" s="320"/>
      <c r="I14" s="1288"/>
      <c r="J14" s="312"/>
      <c r="K14" s="206"/>
      <c r="L14" s="206"/>
      <c r="M14" s="206"/>
      <c r="N14" s="206"/>
      <c r="O14" s="206"/>
      <c r="P14" s="206"/>
      <c r="Q14" s="206"/>
      <c r="R14" s="206"/>
      <c r="S14" s="206"/>
      <c r="T14" s="206"/>
    </row>
    <row r="15" spans="1:20" s="182" customFormat="1" ht="18.75">
      <c r="A15" s="1287"/>
      <c r="B15" s="1287"/>
      <c r="C15" s="321"/>
      <c r="D15" s="321"/>
      <c r="F15" s="393"/>
      <c r="G15" s="187" t="s">
        <v>401</v>
      </c>
      <c r="H15" s="394"/>
      <c r="I15" s="395"/>
      <c r="J15" s="312"/>
      <c r="K15" s="206"/>
      <c r="L15" s="206"/>
      <c r="M15" s="206"/>
      <c r="N15" s="206"/>
      <c r="O15" s="206"/>
      <c r="P15" s="206"/>
      <c r="Q15" s="206"/>
      <c r="R15" s="206"/>
      <c r="S15" s="206"/>
      <c r="T15" s="206"/>
    </row>
    <row r="16" spans="1:20" s="182" customFormat="1" ht="18.75">
      <c r="A16" s="1287"/>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82" t="s">
        <v>571</v>
      </c>
      <c r="H19" s="128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200">
        <v>44314.641805555555</v>
      </c>
      <c r="B2" s="12" t="s">
        <v>760</v>
      </c>
      <c r="C2" s="12" t="s">
        <v>439</v>
      </c>
    </row>
    <row r="3" spans="1:4">
      <c r="A3" s="1200">
        <v>44314.641840277778</v>
      </c>
      <c r="B3" s="12" t="s">
        <v>761</v>
      </c>
      <c r="C3" s="12" t="s">
        <v>439</v>
      </c>
    </row>
    <row r="4" spans="1:4">
      <c r="A4" s="1200">
        <v>44314.642013888886</v>
      </c>
      <c r="B4" s="12" t="s">
        <v>760</v>
      </c>
      <c r="C4" s="12" t="s">
        <v>439</v>
      </c>
    </row>
    <row r="5" spans="1:4">
      <c r="A5" s="1200">
        <v>44314.642025462963</v>
      </c>
      <c r="B5" s="12" t="s">
        <v>761</v>
      </c>
      <c r="C5" s="12" t="s">
        <v>439</v>
      </c>
    </row>
    <row r="6" spans="1:4">
      <c r="A6" s="1200">
        <v>44314.643229166664</v>
      </c>
      <c r="B6" s="12" t="s">
        <v>760</v>
      </c>
      <c r="C6" s="12" t="s">
        <v>439</v>
      </c>
    </row>
    <row r="7" spans="1:4">
      <c r="A7" s="1200">
        <v>44314.643240740741</v>
      </c>
      <c r="B7" s="12" t="s">
        <v>761</v>
      </c>
      <c r="C7" s="12" t="s">
        <v>439</v>
      </c>
    </row>
    <row r="8" spans="1:4">
      <c r="A8" s="1200">
        <v>44315.646284722221</v>
      </c>
      <c r="B8" s="12" t="s">
        <v>760</v>
      </c>
      <c r="C8" s="12" t="s">
        <v>439</v>
      </c>
    </row>
    <row r="9" spans="1:4">
      <c r="A9" s="1200">
        <v>44315.646307870367</v>
      </c>
      <c r="B9" s="12" t="s">
        <v>761</v>
      </c>
      <c r="C9" s="12" t="s">
        <v>439</v>
      </c>
    </row>
    <row r="10" spans="1:4">
      <c r="A10" s="1200">
        <v>44315.696446759262</v>
      </c>
      <c r="B10" s="12" t="s">
        <v>760</v>
      </c>
      <c r="C10" s="12" t="s">
        <v>439</v>
      </c>
    </row>
    <row r="11" spans="1:4">
      <c r="A11" s="1200">
        <v>44315.696458333332</v>
      </c>
      <c r="B11" s="12" t="s">
        <v>761</v>
      </c>
      <c r="C11" s="12" t="s">
        <v>439</v>
      </c>
    </row>
    <row r="12" spans="1:4">
      <c r="A12" s="1200">
        <v>44316.444675925923</v>
      </c>
      <c r="B12" s="12" t="s">
        <v>760</v>
      </c>
      <c r="C12" s="12" t="s">
        <v>439</v>
      </c>
    </row>
    <row r="13" spans="1:4">
      <c r="A13" s="1200">
        <v>44316.444687499999</v>
      </c>
      <c r="B13" s="12" t="s">
        <v>761</v>
      </c>
      <c r="C13" s="12" t="s">
        <v>439</v>
      </c>
    </row>
  </sheetData>
  <sheetProtection algorithmName="SHA-512" hashValue="E8SH3O4w4VVr+5ifn8Ez7JYGeSK9VYuSeLxtRAfT68pN/uC1Nc0AdGsqm5pTG6atrd7RY7uTrXpFhD+eiY/pIQ==" saltValue="H0SiolfTVlqe9cybiOVp3w=="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16" t="s">
        <v>744</v>
      </c>
      <c r="M5" s="1316"/>
      <c r="N5" s="1316"/>
      <c r="O5" s="1316"/>
      <c r="P5" s="1316"/>
      <c r="Q5" s="1316"/>
      <c r="R5" s="1316"/>
      <c r="S5" s="1316"/>
      <c r="T5" s="1316"/>
      <c r="U5" s="548"/>
      <c r="V5" s="467"/>
    </row>
    <row r="6" spans="1:29" ht="3" customHeight="1">
      <c r="J6" s="451"/>
      <c r="K6" s="451"/>
      <c r="L6" s="447"/>
      <c r="M6" s="447"/>
      <c r="N6" s="447"/>
      <c r="O6" s="450"/>
      <c r="P6" s="450"/>
      <c r="Q6" s="450"/>
      <c r="R6" s="450"/>
      <c r="S6" s="450"/>
      <c r="T6" s="450"/>
      <c r="U6" s="447"/>
    </row>
    <row r="7" spans="1:29" s="746" customFormat="1" ht="5.25" hidden="1">
      <c r="A7" s="1123"/>
      <c r="B7" s="1123"/>
      <c r="C7" s="1123"/>
      <c r="D7" s="1123"/>
      <c r="E7" s="1123"/>
      <c r="F7" s="1123"/>
      <c r="G7" s="1123"/>
      <c r="H7" s="1123"/>
      <c r="L7" s="1173"/>
      <c r="M7" s="1046"/>
      <c r="O7" s="1292"/>
      <c r="P7" s="1292"/>
      <c r="Q7" s="1292"/>
      <c r="R7" s="1292"/>
      <c r="S7" s="1292"/>
      <c r="T7" s="1292"/>
      <c r="U7" s="780"/>
      <c r="V7" s="780"/>
      <c r="X7" s="1123"/>
      <c r="Y7" s="1123"/>
      <c r="Z7" s="1123"/>
      <c r="AA7" s="1123"/>
      <c r="AB7" s="1123"/>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293" t="str">
        <f>IF(datePr_ch="",IF(datePr="","",datePr),datePr_ch)</f>
        <v>28.04.2021</v>
      </c>
      <c r="P8" s="1293"/>
      <c r="Q8" s="1293"/>
      <c r="R8" s="1293"/>
      <c r="S8" s="1293"/>
      <c r="T8" s="1293"/>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7"/>
      <c r="O9" s="1293" t="str">
        <f>IF(numberPr_ch="",IF(numberPr="","",numberPr),numberPr_ch)</f>
        <v>Исх. № 3165/02-02, 3166/05-02, 3168/05-02; 3167/05-02 от 28.04.2021; Вх. № 3906, 3907, 3904, 3905 от 29.04.2021</v>
      </c>
      <c r="P9" s="1293"/>
      <c r="Q9" s="1293"/>
      <c r="R9" s="1293"/>
      <c r="S9" s="1293"/>
      <c r="T9" s="1293"/>
      <c r="U9" s="635"/>
      <c r="Y9" s="961"/>
      <c r="Z9" s="475"/>
      <c r="AA9" s="475"/>
      <c r="AB9" s="475"/>
      <c r="AC9" s="475"/>
    </row>
    <row r="10" spans="1:29" s="746" customFormat="1" ht="5.25" hidden="1">
      <c r="A10" s="1123"/>
      <c r="B10" s="1123"/>
      <c r="C10" s="1123"/>
      <c r="D10" s="1123"/>
      <c r="E10" s="1123"/>
      <c r="F10" s="1123"/>
      <c r="G10" s="1123"/>
      <c r="H10" s="1123"/>
      <c r="L10" s="1173"/>
      <c r="M10" s="1046"/>
      <c r="O10" s="1292"/>
      <c r="P10" s="1292"/>
      <c r="Q10" s="1292"/>
      <c r="R10" s="1292"/>
      <c r="S10" s="1292"/>
      <c r="T10" s="1292"/>
      <c r="U10" s="780"/>
      <c r="V10" s="780"/>
      <c r="X10" s="1123"/>
      <c r="Y10" s="1123"/>
      <c r="Z10" s="1123"/>
      <c r="AA10" s="1123"/>
      <c r="AB10" s="1123"/>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17"/>
      <c r="M12" s="1317"/>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33"/>
      <c r="R13" s="1333"/>
      <c r="S13" s="1333"/>
      <c r="T13" s="1333"/>
      <c r="U13" s="1333"/>
      <c r="V13" s="1333"/>
    </row>
    <row r="14" spans="1:29">
      <c r="J14" s="451"/>
      <c r="K14" s="451"/>
      <c r="L14" s="1240" t="s">
        <v>445</v>
      </c>
      <c r="M14" s="1240"/>
      <c r="N14" s="1240"/>
      <c r="O14" s="1240"/>
      <c r="P14" s="1240"/>
      <c r="Q14" s="1240"/>
      <c r="R14" s="1240"/>
      <c r="S14" s="1240"/>
      <c r="T14" s="1240"/>
      <c r="U14" s="1240"/>
      <c r="V14" s="1240"/>
      <c r="W14" s="1240"/>
      <c r="X14" s="1240" t="s">
        <v>446</v>
      </c>
    </row>
    <row r="15" spans="1:29" ht="14.25" customHeight="1">
      <c r="J15" s="451"/>
      <c r="K15" s="451"/>
      <c r="L15" s="1300" t="s">
        <v>91</v>
      </c>
      <c r="M15" s="1300" t="s">
        <v>595</v>
      </c>
      <c r="N15" s="504"/>
      <c r="O15" s="1300" t="s">
        <v>596</v>
      </c>
      <c r="P15" s="1351" t="s">
        <v>597</v>
      </c>
      <c r="Q15" s="1351" t="s">
        <v>604</v>
      </c>
      <c r="R15" s="1351"/>
      <c r="S15" s="1351"/>
      <c r="T15" s="1351"/>
      <c r="U15" s="1351"/>
      <c r="V15" s="1300" t="s">
        <v>339</v>
      </c>
      <c r="W15" s="1332" t="s">
        <v>274</v>
      </c>
      <c r="X15" s="1240"/>
    </row>
    <row r="16" spans="1:29" s="493" customFormat="1" ht="25.5" customHeight="1">
      <c r="A16" s="554"/>
      <c r="B16" s="554"/>
      <c r="C16" s="554"/>
      <c r="D16" s="554"/>
      <c r="E16" s="554"/>
      <c r="F16" s="554"/>
      <c r="G16" s="560"/>
      <c r="H16" s="560"/>
      <c r="I16" s="501"/>
      <c r="J16" s="499"/>
      <c r="K16" s="499"/>
      <c r="L16" s="1300"/>
      <c r="M16" s="1300"/>
      <c r="N16" s="504"/>
      <c r="O16" s="1300"/>
      <c r="P16" s="1351"/>
      <c r="Q16" s="1351" t="s">
        <v>621</v>
      </c>
      <c r="R16" s="1351"/>
      <c r="S16" s="1340" t="s">
        <v>615</v>
      </c>
      <c r="T16" s="1340"/>
      <c r="U16" s="1340"/>
      <c r="V16" s="1300"/>
      <c r="W16" s="1332"/>
      <c r="X16" s="1240"/>
      <c r="Y16" s="956"/>
      <c r="Z16" s="554"/>
      <c r="AA16" s="554"/>
      <c r="AB16" s="554"/>
      <c r="AC16" s="554"/>
    </row>
    <row r="17" spans="1:29" ht="14.25" customHeight="1">
      <c r="J17" s="451"/>
      <c r="K17" s="451"/>
      <c r="L17" s="1300"/>
      <c r="M17" s="1300"/>
      <c r="N17" s="504"/>
      <c r="O17" s="1300"/>
      <c r="P17" s="1351"/>
      <c r="Q17" s="504" t="s">
        <v>619</v>
      </c>
      <c r="R17" s="504" t="s">
        <v>620</v>
      </c>
      <c r="S17" s="506" t="s">
        <v>273</v>
      </c>
      <c r="T17" s="1342" t="s">
        <v>272</v>
      </c>
      <c r="U17" s="1342"/>
      <c r="V17" s="1300"/>
      <c r="W17" s="1332"/>
      <c r="X17" s="1240"/>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52">
        <f t="shared" ca="1" si="0"/>
        <v>8</v>
      </c>
      <c r="U18" s="1352"/>
      <c r="V18" s="457">
        <f ca="1">OFFSET(V18,0,-2)+1</f>
        <v>9</v>
      </c>
      <c r="W18" s="493"/>
      <c r="X18" s="457">
        <f ca="1">OFFSET(X18,0,-2)+1</f>
        <v>10</v>
      </c>
    </row>
    <row r="19" spans="1:29" ht="22.5">
      <c r="A19" s="1319">
        <v>1</v>
      </c>
      <c r="B19" s="928"/>
      <c r="C19" s="928"/>
      <c r="D19" s="928"/>
      <c r="E19" s="928"/>
      <c r="F19" s="928"/>
      <c r="G19" s="929"/>
      <c r="H19" s="929"/>
      <c r="I19" s="931"/>
      <c r="J19" s="923"/>
      <c r="K19" s="923"/>
      <c r="L19" s="562" t="e">
        <f ca="1">mergeValue(A19)</f>
        <v>#NAME?</v>
      </c>
      <c r="M19" s="610" t="s">
        <v>19</v>
      </c>
      <c r="N19" s="549"/>
      <c r="O19" s="1331"/>
      <c r="P19" s="1331"/>
      <c r="Q19" s="1331"/>
      <c r="R19" s="1331"/>
      <c r="S19" s="1331"/>
      <c r="T19" s="1331"/>
      <c r="U19" s="1331"/>
      <c r="V19" s="1331"/>
      <c r="W19" s="1331"/>
      <c r="X19" s="550" t="s">
        <v>718</v>
      </c>
    </row>
    <row r="20" spans="1:29" ht="22.5">
      <c r="A20" s="1319"/>
      <c r="B20" s="1319">
        <v>1</v>
      </c>
      <c r="C20" s="928"/>
      <c r="D20" s="928"/>
      <c r="E20" s="928"/>
      <c r="F20" s="928"/>
      <c r="G20" s="933"/>
      <c r="H20" s="930"/>
      <c r="I20" s="935"/>
      <c r="J20" s="920"/>
      <c r="K20" s="919"/>
      <c r="L20" s="562" t="e">
        <f ca="1">mergeValue(A20) &amp;"."&amp; mergeValue(B20)</f>
        <v>#NAME?</v>
      </c>
      <c r="M20" s="516" t="s">
        <v>15</v>
      </c>
      <c r="N20" s="549"/>
      <c r="O20" s="1331"/>
      <c r="P20" s="1331"/>
      <c r="Q20" s="1331"/>
      <c r="R20" s="1331"/>
      <c r="S20" s="1331"/>
      <c r="T20" s="1331"/>
      <c r="U20" s="1331"/>
      <c r="V20" s="1331"/>
      <c r="W20" s="1331"/>
      <c r="X20" s="550" t="s">
        <v>459</v>
      </c>
    </row>
    <row r="21" spans="1:29" ht="22.5">
      <c r="A21" s="1319"/>
      <c r="B21" s="1319"/>
      <c r="C21" s="1319">
        <v>1</v>
      </c>
      <c r="D21" s="928"/>
      <c r="E21" s="928"/>
      <c r="F21" s="928"/>
      <c r="G21" s="933"/>
      <c r="H21" s="930"/>
      <c r="I21" s="936"/>
      <c r="J21" s="920"/>
      <c r="K21" s="919"/>
      <c r="L21" s="562" t="e">
        <f ca="1">mergeValue(A21) &amp;"."&amp; mergeValue(B21)&amp;"."&amp; mergeValue(C21)</f>
        <v>#NAME?</v>
      </c>
      <c r="M21" s="517" t="s">
        <v>7</v>
      </c>
      <c r="N21" s="549"/>
      <c r="O21" s="1331"/>
      <c r="P21" s="1331"/>
      <c r="Q21" s="1331"/>
      <c r="R21" s="1331"/>
      <c r="S21" s="1331"/>
      <c r="T21" s="1331"/>
      <c r="U21" s="1331"/>
      <c r="V21" s="1331"/>
      <c r="W21" s="1331"/>
      <c r="X21" s="550" t="s">
        <v>600</v>
      </c>
    </row>
    <row r="22" spans="1:29">
      <c r="A22" s="1319"/>
      <c r="B22" s="1319"/>
      <c r="C22" s="1319"/>
      <c r="D22" s="1319">
        <v>1</v>
      </c>
      <c r="E22" s="928"/>
      <c r="F22" s="928"/>
      <c r="G22" s="933"/>
      <c r="H22" s="930"/>
      <c r="I22" s="936"/>
      <c r="J22" s="934"/>
      <c r="K22" s="919"/>
      <c r="L22" s="562" t="e">
        <f ca="1">mergeValue(A22) &amp;"."&amp; mergeValue(B22)&amp;"."&amp; mergeValue(C22)&amp;"."&amp; mergeValue(D22)</f>
        <v>#NAME?</v>
      </c>
      <c r="M22" s="518" t="s">
        <v>21</v>
      </c>
      <c r="N22" s="549"/>
      <c r="O22" s="1331"/>
      <c r="P22" s="1331"/>
      <c r="Q22" s="1331"/>
      <c r="R22" s="1331"/>
      <c r="S22" s="1331"/>
      <c r="T22" s="1331"/>
      <c r="U22" s="1331"/>
      <c r="V22" s="1331"/>
      <c r="W22" s="1331"/>
      <c r="X22" s="968" t="s">
        <v>623</v>
      </c>
    </row>
    <row r="23" spans="1:29" ht="42.95" customHeight="1">
      <c r="A23" s="1319"/>
      <c r="B23" s="1319"/>
      <c r="C23" s="1319"/>
      <c r="D23" s="1319"/>
      <c r="E23" s="928">
        <v>1</v>
      </c>
      <c r="F23" s="928"/>
      <c r="G23" s="933"/>
      <c r="H23" s="930"/>
      <c r="I23" s="936"/>
      <c r="J23" s="934"/>
      <c r="K23" s="924"/>
      <c r="L23" s="562" t="e">
        <f ca="1">mergeValue(A23) &amp;"."&amp; mergeValue(B23)&amp;"."&amp; mergeValue(C23)&amp;"."&amp; mergeValue(D23)&amp;"."&amp; mergeValue(E23)</f>
        <v>#NAME?</v>
      </c>
      <c r="M23" s="1019"/>
      <c r="N23" s="512"/>
      <c r="O23" s="1021"/>
      <c r="P23" s="1022"/>
      <c r="Q23" s="1178"/>
      <c r="R23" s="1178"/>
      <c r="S23" s="1179"/>
      <c r="T23" s="619" t="s">
        <v>83</v>
      </c>
      <c r="U23" s="1179"/>
      <c r="V23" s="737" t="s">
        <v>84</v>
      </c>
      <c r="W23" s="787"/>
      <c r="X23" s="1289" t="s">
        <v>748</v>
      </c>
      <c r="Y23" s="956" t="e">
        <f ca="1">strCheckDateTwo(N23:W23)</f>
        <v>#NAME?</v>
      </c>
    </row>
    <row r="24" spans="1:29" hidden="1">
      <c r="A24" s="1319"/>
      <c r="B24" s="1319"/>
      <c r="C24" s="1319"/>
      <c r="D24" s="1319"/>
      <c r="E24" s="928"/>
      <c r="F24" s="928"/>
      <c r="G24" s="933"/>
      <c r="H24" s="930"/>
      <c r="I24" s="936"/>
      <c r="J24" s="934"/>
      <c r="K24" s="924"/>
      <c r="L24" s="600"/>
      <c r="M24" s="531"/>
      <c r="N24" s="615"/>
      <c r="O24" s="615"/>
      <c r="P24" s="615"/>
      <c r="Q24" s="615"/>
      <c r="R24" s="553" t="str">
        <f>S23 &amp; "-" &amp; U23</f>
        <v>-</v>
      </c>
      <c r="S24" s="482"/>
      <c r="T24" s="555"/>
      <c r="U24" s="482"/>
      <c r="V24" s="615"/>
      <c r="W24" s="786"/>
      <c r="X24" s="1290"/>
    </row>
    <row r="25" spans="1:29" ht="15" customHeight="1">
      <c r="A25" s="1319"/>
      <c r="B25" s="1319"/>
      <c r="C25" s="1319"/>
      <c r="D25" s="1319"/>
      <c r="E25" s="928"/>
      <c r="F25" s="928"/>
      <c r="G25" s="933"/>
      <c r="H25" s="930"/>
      <c r="I25" s="936"/>
      <c r="J25" s="934"/>
      <c r="K25" s="924"/>
      <c r="L25" s="508"/>
      <c r="M25" s="521" t="s">
        <v>5</v>
      </c>
      <c r="N25" s="519"/>
      <c r="O25" s="515"/>
      <c r="P25" s="515"/>
      <c r="Q25" s="515"/>
      <c r="R25" s="515"/>
      <c r="S25" s="542"/>
      <c r="T25" s="534"/>
      <c r="U25" s="533"/>
      <c r="V25" s="519"/>
      <c r="W25" s="519"/>
      <c r="X25" s="1291"/>
    </row>
    <row r="26" spans="1:29" s="445" customFormat="1" ht="15" customHeight="1">
      <c r="A26" s="1319"/>
      <c r="B26" s="1319"/>
      <c r="C26" s="1319"/>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9"/>
      <c r="B27" s="1319"/>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9"/>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82" t="s">
        <v>749</v>
      </c>
      <c r="N31" s="1282"/>
      <c r="O31" s="1282"/>
      <c r="P31" s="1282"/>
      <c r="Q31" s="1282"/>
      <c r="R31" s="1282"/>
      <c r="S31" s="1282"/>
      <c r="T31" s="1282"/>
      <c r="U31" s="1282"/>
      <c r="V31" s="1282"/>
      <c r="W31" s="1282"/>
      <c r="X31" s="1282"/>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3"/>
  <sheetViews>
    <sheetView showGridLines="0" topLeftCell="E1" zoomScaleNormal="100" workbookViewId="0">
      <selection activeCell="G35" sqref="G35"/>
    </sheetView>
  </sheetViews>
  <sheetFormatPr defaultColWidth="10.5703125" defaultRowHeight="14.25"/>
  <cols>
    <col min="1" max="1" width="3.7109375" style="1104" hidden="1" customWidth="1"/>
    <col min="2" max="4" width="3.7109375" style="1101"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1"/>
    <col min="12" max="12" width="11.140625" style="1101" customWidth="1"/>
    <col min="13" max="20" width="10.5703125" style="1101"/>
    <col min="21" max="16384" width="10.5703125" style="1074"/>
  </cols>
  <sheetData>
    <row r="1" spans="1:20" ht="3" customHeight="1">
      <c r="A1" s="1104" t="s">
        <v>209</v>
      </c>
    </row>
    <row r="2" spans="1:20" ht="22.5">
      <c r="F2" s="1283" t="s">
        <v>470</v>
      </c>
      <c r="G2" s="1284"/>
      <c r="H2" s="1285"/>
      <c r="I2" s="1138"/>
    </row>
    <row r="3" spans="1:20" ht="3" customHeight="1"/>
    <row r="4" spans="1:20" s="1098" customFormat="1" ht="11.25">
      <c r="A4" s="1103"/>
      <c r="B4" s="1103"/>
      <c r="C4" s="1103"/>
      <c r="D4" s="1103"/>
      <c r="F4" s="1240" t="s">
        <v>445</v>
      </c>
      <c r="G4" s="1240"/>
      <c r="H4" s="1240"/>
      <c r="I4" s="1286" t="s">
        <v>446</v>
      </c>
      <c r="J4" s="1103"/>
      <c r="K4" s="1103"/>
      <c r="L4" s="1103"/>
      <c r="M4" s="1103"/>
      <c r="N4" s="1103"/>
      <c r="O4" s="1103"/>
      <c r="P4" s="1103"/>
      <c r="Q4" s="1103"/>
      <c r="R4" s="1103"/>
      <c r="S4" s="1103"/>
      <c r="T4" s="1103"/>
    </row>
    <row r="5" spans="1:20" s="1098" customFormat="1" ht="11.25" customHeight="1">
      <c r="A5" s="1103"/>
      <c r="B5" s="1103"/>
      <c r="C5" s="1103"/>
      <c r="D5" s="1103"/>
      <c r="F5" s="1115" t="s">
        <v>91</v>
      </c>
      <c r="G5" s="1128" t="s">
        <v>448</v>
      </c>
      <c r="H5" s="1114" t="s">
        <v>439</v>
      </c>
      <c r="I5" s="1286"/>
      <c r="J5" s="1103"/>
      <c r="K5" s="1103"/>
      <c r="L5" s="1103"/>
      <c r="M5" s="1103"/>
      <c r="N5" s="1103"/>
      <c r="O5" s="1103"/>
      <c r="P5" s="1103"/>
      <c r="Q5" s="1103"/>
      <c r="R5" s="1103"/>
      <c r="S5" s="1103"/>
      <c r="T5" s="1103"/>
    </row>
    <row r="6" spans="1:20" s="1098" customFormat="1" ht="1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471</v>
      </c>
      <c r="H7" s="1113" t="str">
        <f>IF(dateCh="","",dateCh)</f>
        <v>28.04.2021</v>
      </c>
      <c r="I7" s="1099" t="s">
        <v>472</v>
      </c>
      <c r="J7" s="1124"/>
      <c r="K7" s="1103"/>
      <c r="L7" s="1103"/>
      <c r="M7" s="1103"/>
      <c r="N7" s="1103"/>
      <c r="O7" s="1103"/>
      <c r="P7" s="1103"/>
      <c r="Q7" s="1103"/>
      <c r="R7" s="1103"/>
      <c r="S7" s="1103"/>
      <c r="T7" s="1103"/>
    </row>
    <row r="8" spans="1:20" s="1098" customFormat="1" ht="45">
      <c r="A8" s="1287">
        <v>1</v>
      </c>
      <c r="B8" s="1103"/>
      <c r="C8" s="1103"/>
      <c r="D8" s="1103"/>
      <c r="F8" s="1125" t="e">
        <f ca="1">"2." &amp;mergeValue(A8)</f>
        <v>#NAME?</v>
      </c>
      <c r="G8" s="1134" t="s">
        <v>473</v>
      </c>
      <c r="H8" s="1113" t="str">
        <f>IF('Перечень тарифов'!R21="","наименование отсутствует","" &amp; 'Перечень тарифов'!R21 &amp; "")</f>
        <v>наименование отсутствует</v>
      </c>
      <c r="I8" s="1099" t="s">
        <v>568</v>
      </c>
      <c r="J8" s="1124"/>
      <c r="K8" s="1103"/>
      <c r="L8" s="1103"/>
      <c r="M8" s="1103"/>
      <c r="N8" s="1103"/>
      <c r="O8" s="1103"/>
      <c r="P8" s="1103"/>
      <c r="Q8" s="1103"/>
      <c r="R8" s="1103"/>
      <c r="S8" s="1103"/>
      <c r="T8" s="1103"/>
    </row>
    <row r="9" spans="1:20" s="1098" customFormat="1" ht="22.5">
      <c r="A9" s="1287"/>
      <c r="B9" s="1103"/>
      <c r="C9" s="1103"/>
      <c r="D9" s="1103"/>
      <c r="F9" s="1125" t="e">
        <f ca="1">"3." &amp;mergeValue(A9)</f>
        <v>#NAME?</v>
      </c>
      <c r="G9" s="1134" t="s">
        <v>474</v>
      </c>
      <c r="H9"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9" t="s">
        <v>566</v>
      </c>
      <c r="J9" s="1124"/>
      <c r="K9" s="1103"/>
      <c r="L9" s="1103"/>
      <c r="M9" s="1103"/>
      <c r="N9" s="1103"/>
      <c r="O9" s="1103"/>
      <c r="P9" s="1103"/>
      <c r="Q9" s="1103"/>
      <c r="R9" s="1103"/>
      <c r="S9" s="1103"/>
      <c r="T9" s="1103"/>
    </row>
    <row r="10" spans="1:20" s="1098" customFormat="1" ht="22.5">
      <c r="A10" s="1287"/>
      <c r="B10" s="1103"/>
      <c r="C10" s="1103"/>
      <c r="D10" s="1103"/>
      <c r="F10" s="1125" t="e">
        <f ca="1">"4."&amp;mergeValue(A10)</f>
        <v>#NAME?</v>
      </c>
      <c r="G10" s="1134" t="s">
        <v>475</v>
      </c>
      <c r="H10" s="1114" t="s">
        <v>449</v>
      </c>
      <c r="I10" s="1099"/>
      <c r="J10" s="1124"/>
      <c r="K10" s="1103"/>
      <c r="L10" s="1103"/>
      <c r="M10" s="1103"/>
      <c r="N10" s="1103"/>
      <c r="O10" s="1103"/>
      <c r="P10" s="1103"/>
      <c r="Q10" s="1103"/>
      <c r="R10" s="1103"/>
      <c r="S10" s="1103"/>
      <c r="T10" s="1103"/>
    </row>
    <row r="11" spans="1:20" s="1098" customFormat="1" ht="18.75">
      <c r="A11" s="1287"/>
      <c r="B11" s="1287">
        <v>1</v>
      </c>
      <c r="C11" s="1130"/>
      <c r="D11" s="1130"/>
      <c r="F11" s="1125" t="e">
        <f ca="1">"4."&amp;mergeValue(A11) &amp;"."&amp;mergeValue(B11)</f>
        <v>#NAME?</v>
      </c>
      <c r="G11" s="1120" t="s">
        <v>570</v>
      </c>
      <c r="H11" s="1113" t="str">
        <f>IF(region_name="","",region_name)</f>
        <v>Республика Татарстан</v>
      </c>
      <c r="I11" s="1099" t="s">
        <v>478</v>
      </c>
      <c r="J11" s="1124"/>
      <c r="K11" s="1103"/>
      <c r="L11" s="1103"/>
      <c r="M11" s="1103"/>
      <c r="N11" s="1103"/>
      <c r="O11" s="1103"/>
      <c r="P11" s="1103"/>
      <c r="Q11" s="1103"/>
      <c r="R11" s="1103"/>
      <c r="S11" s="1103"/>
      <c r="T11" s="1103"/>
    </row>
    <row r="12" spans="1:20" s="1098" customFormat="1" ht="22.5">
      <c r="A12" s="1287"/>
      <c r="B12" s="1287"/>
      <c r="C12" s="1287">
        <v>1</v>
      </c>
      <c r="D12" s="1130"/>
      <c r="F12" s="1125" t="e">
        <f ca="1">"4."&amp;mergeValue(A12) &amp;"."&amp;mergeValue(B12)&amp;"."&amp;mergeValue(C12)</f>
        <v>#NAME?</v>
      </c>
      <c r="G12" s="1129" t="s">
        <v>476</v>
      </c>
      <c r="H12" s="1113" t="str">
        <f>IF(Территории!H13="","","" &amp; Территории!H13 &amp; "")</f>
        <v>Город Казань</v>
      </c>
      <c r="I12" s="1099" t="s">
        <v>479</v>
      </c>
      <c r="J12" s="1124"/>
      <c r="K12" s="1103"/>
      <c r="L12" s="1103"/>
      <c r="M12" s="1103"/>
      <c r="N12" s="1103"/>
      <c r="O12" s="1103"/>
      <c r="P12" s="1103"/>
      <c r="Q12" s="1103"/>
      <c r="R12" s="1103"/>
      <c r="S12" s="1103"/>
      <c r="T12" s="1103"/>
    </row>
    <row r="13" spans="1:20" s="1098" customFormat="1" ht="56.25">
      <c r="A13" s="1287"/>
      <c r="B13" s="1287"/>
      <c r="C13" s="1287"/>
      <c r="D13" s="1130">
        <v>1</v>
      </c>
      <c r="F13" s="1125" t="e">
        <f ca="1">"4."&amp;mergeValue(A13) &amp;"."&amp;mergeValue(B13)&amp;"."&amp;mergeValue(C13)&amp;"."&amp;mergeValue(D13)</f>
        <v>#NAME?</v>
      </c>
      <c r="G13" s="1137" t="s">
        <v>477</v>
      </c>
      <c r="H13" s="1113" t="str">
        <f>IF(Территории!R14="","","" &amp; Территории!R14 &amp; "")</f>
        <v>Город Казань (92701000)</v>
      </c>
      <c r="I13" s="1186" t="s">
        <v>569</v>
      </c>
      <c r="J13" s="1124"/>
      <c r="K13" s="1103"/>
      <c r="L13" s="1103"/>
      <c r="M13" s="1103"/>
      <c r="N13" s="1103"/>
      <c r="O13" s="1103"/>
      <c r="P13" s="1103"/>
      <c r="Q13" s="1103"/>
      <c r="R13" s="1103"/>
      <c r="S13" s="1103"/>
      <c r="T13" s="1103"/>
    </row>
    <row r="14" spans="1:20" s="1098" customFormat="1" ht="45">
      <c r="A14" s="1287">
        <v>2</v>
      </c>
      <c r="B14" s="1103"/>
      <c r="C14" s="1103"/>
      <c r="D14" s="1103"/>
      <c r="F14" s="1125" t="e">
        <f ca="1">"2." &amp;mergeValue(A14)</f>
        <v>#NAME?</v>
      </c>
      <c r="G14" s="1134" t="s">
        <v>473</v>
      </c>
      <c r="H14" s="1189" t="str">
        <f>IF('Перечень тарифов'!R26="","наименование отсутствует","" &amp; 'Перечень тарифов'!R26 &amp; "")</f>
        <v>наименование отсутствует</v>
      </c>
      <c r="I14" s="1099" t="s">
        <v>568</v>
      </c>
      <c r="J14" s="1124"/>
      <c r="K14" s="1103"/>
      <c r="L14" s="1103"/>
      <c r="M14" s="1103"/>
      <c r="N14" s="1103"/>
      <c r="O14" s="1103"/>
      <c r="P14" s="1103"/>
      <c r="Q14" s="1103"/>
      <c r="R14" s="1103"/>
      <c r="S14" s="1103"/>
      <c r="T14" s="1103"/>
    </row>
    <row r="15" spans="1:20" s="1098" customFormat="1" ht="22.5">
      <c r="A15" s="1287"/>
      <c r="B15" s="1103"/>
      <c r="C15" s="1103"/>
      <c r="D15" s="1103"/>
      <c r="F15" s="1125" t="e">
        <f ca="1">"3." &amp;mergeValue(A15)</f>
        <v>#NAME?</v>
      </c>
      <c r="G15" s="1134" t="s">
        <v>474</v>
      </c>
      <c r="H15" s="1189" t="str">
        <f>IF('Перечень тарифов'!F26="","наименование отсутствует","" &amp; 'Перечень тарифов'!F26 &amp; "")</f>
        <v>Передача. Тепловая энергия</v>
      </c>
      <c r="I15" s="1099" t="s">
        <v>566</v>
      </c>
      <c r="J15" s="1124"/>
      <c r="K15" s="1103"/>
      <c r="L15" s="1103"/>
      <c r="M15" s="1103"/>
      <c r="N15" s="1103"/>
      <c r="O15" s="1103"/>
      <c r="P15" s="1103"/>
      <c r="Q15" s="1103"/>
      <c r="R15" s="1103"/>
      <c r="S15" s="1103"/>
      <c r="T15" s="1103"/>
    </row>
    <row r="16" spans="1:20" s="1098" customFormat="1" ht="22.5">
      <c r="A16" s="1287"/>
      <c r="B16" s="1103"/>
      <c r="C16" s="1103"/>
      <c r="D16" s="1103"/>
      <c r="F16" s="1125" t="e">
        <f ca="1">"4."&amp;mergeValue(A16)</f>
        <v>#NAME?</v>
      </c>
      <c r="G16" s="1134" t="s">
        <v>475</v>
      </c>
      <c r="H16" s="1196" t="s">
        <v>449</v>
      </c>
      <c r="I16" s="1099"/>
      <c r="J16" s="1124"/>
      <c r="K16" s="1103"/>
      <c r="L16" s="1103"/>
      <c r="M16" s="1103"/>
      <c r="N16" s="1103"/>
      <c r="O16" s="1103"/>
      <c r="P16" s="1103"/>
      <c r="Q16" s="1103"/>
      <c r="R16" s="1103"/>
      <c r="S16" s="1103"/>
      <c r="T16" s="1103"/>
    </row>
    <row r="17" spans="1:20" s="1098" customFormat="1" ht="18.75">
      <c r="A17" s="1287"/>
      <c r="B17" s="1287">
        <v>1</v>
      </c>
      <c r="C17" s="1185"/>
      <c r="D17" s="1185"/>
      <c r="F17" s="1125" t="e">
        <f ca="1">"4."&amp;mergeValue(A17) &amp;"."&amp;mergeValue(B17)</f>
        <v>#NAME?</v>
      </c>
      <c r="G17" s="1120" t="s">
        <v>570</v>
      </c>
      <c r="H17" s="1189" t="str">
        <f>IF(region_name="","",region_name)</f>
        <v>Республика Татарстан</v>
      </c>
      <c r="I17" s="1099" t="s">
        <v>478</v>
      </c>
      <c r="J17" s="1124"/>
      <c r="K17" s="1103"/>
      <c r="L17" s="1103"/>
      <c r="M17" s="1103"/>
      <c r="N17" s="1103"/>
      <c r="O17" s="1103"/>
      <c r="P17" s="1103"/>
      <c r="Q17" s="1103"/>
      <c r="R17" s="1103"/>
      <c r="S17" s="1103"/>
      <c r="T17" s="1103"/>
    </row>
    <row r="18" spans="1:20" s="1098" customFormat="1" ht="22.5">
      <c r="A18" s="1287"/>
      <c r="B18" s="1287"/>
      <c r="C18" s="1287">
        <v>1</v>
      </c>
      <c r="D18" s="1185"/>
      <c r="F18" s="1125" t="e">
        <f ca="1">"4."&amp;mergeValue(A18) &amp;"."&amp;mergeValue(B18)&amp;"."&amp;mergeValue(C18)</f>
        <v>#NAME?</v>
      </c>
      <c r="G18" s="1129" t="s">
        <v>476</v>
      </c>
      <c r="H18" s="1189" t="str">
        <f>IF(Территории!H13="","","" &amp; Территории!H13 &amp; "")</f>
        <v>Город Казань</v>
      </c>
      <c r="I18" s="1099" t="s">
        <v>479</v>
      </c>
      <c r="J18" s="1124"/>
      <c r="K18" s="1103"/>
      <c r="L18" s="1103"/>
      <c r="M18" s="1103"/>
      <c r="N18" s="1103"/>
      <c r="O18" s="1103"/>
      <c r="P18" s="1103"/>
      <c r="Q18" s="1103"/>
      <c r="R18" s="1103"/>
      <c r="S18" s="1103"/>
      <c r="T18" s="1103"/>
    </row>
    <row r="19" spans="1:20" s="1098" customFormat="1" ht="56.25">
      <c r="A19" s="1287"/>
      <c r="B19" s="1287"/>
      <c r="C19" s="1287"/>
      <c r="D19" s="1185">
        <v>1</v>
      </c>
      <c r="F19" s="1125" t="e">
        <f ca="1">"4."&amp;mergeValue(A19) &amp;"."&amp;mergeValue(B19)&amp;"."&amp;mergeValue(C19)&amp;"."&amp;mergeValue(D19)</f>
        <v>#NAME?</v>
      </c>
      <c r="G19" s="1137" t="s">
        <v>477</v>
      </c>
      <c r="H19" s="1189" t="str">
        <f>IF(Территории!R14="","","" &amp; Территории!R14 &amp; "")</f>
        <v>Город Казань (92701000)</v>
      </c>
      <c r="I19" s="1186" t="s">
        <v>569</v>
      </c>
      <c r="J19" s="1124"/>
      <c r="K19" s="1103"/>
      <c r="L19" s="1103"/>
      <c r="M19" s="1103"/>
      <c r="N19" s="1103"/>
      <c r="O19" s="1103"/>
      <c r="P19" s="1103"/>
      <c r="Q19" s="1103"/>
      <c r="R19" s="1103"/>
      <c r="S19" s="1103"/>
      <c r="T19" s="1103"/>
    </row>
    <row r="20" spans="1:20" s="1098" customFormat="1" ht="45">
      <c r="A20" s="1287">
        <v>3</v>
      </c>
      <c r="B20" s="1103"/>
      <c r="C20" s="1103"/>
      <c r="D20" s="1103"/>
      <c r="F20" s="1125" t="e">
        <f ca="1">"2." &amp;mergeValue(A20)</f>
        <v>#NAME?</v>
      </c>
      <c r="G20" s="1134" t="s">
        <v>473</v>
      </c>
      <c r="H20" s="1189" t="str">
        <f>IF('Перечень тарифов'!R30="","наименование отсутствует","" &amp; 'Перечень тарифов'!R30 &amp; "")</f>
        <v>наименование отсутствует</v>
      </c>
      <c r="I20" s="1099" t="s">
        <v>568</v>
      </c>
      <c r="J20" s="1124"/>
      <c r="K20" s="1103"/>
      <c r="L20" s="1103"/>
      <c r="M20" s="1103"/>
      <c r="N20" s="1103"/>
      <c r="O20" s="1103"/>
      <c r="P20" s="1103"/>
      <c r="Q20" s="1103"/>
      <c r="R20" s="1103"/>
      <c r="S20" s="1103"/>
      <c r="T20" s="1103"/>
    </row>
    <row r="21" spans="1:20" s="1098" customFormat="1" ht="22.5">
      <c r="A21" s="1287"/>
      <c r="B21" s="1103"/>
      <c r="C21" s="1103"/>
      <c r="D21" s="1103"/>
      <c r="F21" s="1125" t="e">
        <f ca="1">"3." &amp;mergeValue(A21)</f>
        <v>#NAME?</v>
      </c>
      <c r="G21" s="1134" t="s">
        <v>474</v>
      </c>
      <c r="H21" s="1189" t="str">
        <f>IF('Перечень тарифов'!F26="","наименование отсутствует","" &amp; 'Перечень тарифов'!F26 &amp; "")</f>
        <v>Передача. Тепловая энергия</v>
      </c>
      <c r="I21" s="1099" t="s">
        <v>566</v>
      </c>
      <c r="J21" s="1124"/>
      <c r="K21" s="1103"/>
      <c r="L21" s="1103"/>
      <c r="M21" s="1103"/>
      <c r="N21" s="1103"/>
      <c r="O21" s="1103"/>
      <c r="P21" s="1103"/>
      <c r="Q21" s="1103"/>
      <c r="R21" s="1103"/>
      <c r="S21" s="1103"/>
      <c r="T21" s="1103"/>
    </row>
    <row r="22" spans="1:20" s="1098" customFormat="1" ht="22.5">
      <c r="A22" s="1287"/>
      <c r="B22" s="1103"/>
      <c r="C22" s="1103"/>
      <c r="D22" s="1103"/>
      <c r="F22" s="1125" t="e">
        <f ca="1">"4."&amp;mergeValue(A22)</f>
        <v>#NAME?</v>
      </c>
      <c r="G22" s="1134" t="s">
        <v>475</v>
      </c>
      <c r="H22" s="1196" t="s">
        <v>449</v>
      </c>
      <c r="I22" s="1099"/>
      <c r="J22" s="1124"/>
      <c r="K22" s="1103"/>
      <c r="L22" s="1103"/>
      <c r="M22" s="1103"/>
      <c r="N22" s="1103"/>
      <c r="O22" s="1103"/>
      <c r="P22" s="1103"/>
      <c r="Q22" s="1103"/>
      <c r="R22" s="1103"/>
      <c r="S22" s="1103"/>
      <c r="T22" s="1103"/>
    </row>
    <row r="23" spans="1:20" s="1098" customFormat="1" ht="18.75">
      <c r="A23" s="1287"/>
      <c r="B23" s="1287">
        <v>1</v>
      </c>
      <c r="C23" s="1185"/>
      <c r="D23" s="1185"/>
      <c r="F23" s="1125" t="e">
        <f ca="1">"4."&amp;mergeValue(A23) &amp;"."&amp;mergeValue(B23)</f>
        <v>#NAME?</v>
      </c>
      <c r="G23" s="1120" t="s">
        <v>570</v>
      </c>
      <c r="H23" s="1189" t="str">
        <f>IF(region_name="","",region_name)</f>
        <v>Республика Татарстан</v>
      </c>
      <c r="I23" s="1099" t="s">
        <v>478</v>
      </c>
      <c r="J23" s="1124"/>
      <c r="K23" s="1103"/>
      <c r="L23" s="1103"/>
      <c r="M23" s="1103"/>
      <c r="N23" s="1103"/>
      <c r="O23" s="1103"/>
      <c r="P23" s="1103"/>
      <c r="Q23" s="1103"/>
      <c r="R23" s="1103"/>
      <c r="S23" s="1103"/>
      <c r="T23" s="1103"/>
    </row>
    <row r="24" spans="1:20" s="1098" customFormat="1" ht="22.5">
      <c r="A24" s="1287"/>
      <c r="B24" s="1287"/>
      <c r="C24" s="1287">
        <v>1</v>
      </c>
      <c r="D24" s="1185"/>
      <c r="F24" s="1125" t="e">
        <f ca="1">"4."&amp;mergeValue(A24) &amp;"."&amp;mergeValue(B24)&amp;"."&amp;mergeValue(C24)</f>
        <v>#NAME?</v>
      </c>
      <c r="G24" s="1129" t="s">
        <v>476</v>
      </c>
      <c r="H24" s="1189" t="str">
        <f>IF(Территории!H13="","","" &amp; Территории!H13 &amp; "")</f>
        <v>Город Казань</v>
      </c>
      <c r="I24" s="1099" t="s">
        <v>479</v>
      </c>
      <c r="J24" s="1124"/>
      <c r="K24" s="1103"/>
      <c r="L24" s="1103"/>
      <c r="M24" s="1103"/>
      <c r="N24" s="1103"/>
      <c r="O24" s="1103"/>
      <c r="P24" s="1103"/>
      <c r="Q24" s="1103"/>
      <c r="R24" s="1103"/>
      <c r="S24" s="1103"/>
      <c r="T24" s="1103"/>
    </row>
    <row r="25" spans="1:20" s="1098" customFormat="1" ht="56.25">
      <c r="A25" s="1287"/>
      <c r="B25" s="1287"/>
      <c r="C25" s="1287"/>
      <c r="D25" s="1185">
        <v>1</v>
      </c>
      <c r="F25" s="1125" t="e">
        <f ca="1">"4."&amp;mergeValue(A25) &amp;"."&amp;mergeValue(B25)&amp;"."&amp;mergeValue(C25)&amp;"."&amp;mergeValue(D25)</f>
        <v>#NAME?</v>
      </c>
      <c r="G25" s="1137" t="s">
        <v>477</v>
      </c>
      <c r="H25" s="1189" t="str">
        <f>IF(Территории!R14="","","" &amp; Территории!R14 &amp; "")</f>
        <v>Город Казань (92701000)</v>
      </c>
      <c r="I25" s="1186" t="s">
        <v>569</v>
      </c>
      <c r="J25" s="1124"/>
      <c r="K25" s="1103"/>
      <c r="L25" s="1103"/>
      <c r="M25" s="1103"/>
      <c r="N25" s="1103"/>
      <c r="O25" s="1103"/>
      <c r="P25" s="1103"/>
      <c r="Q25" s="1103"/>
      <c r="R25" s="1103"/>
      <c r="S25" s="1103"/>
      <c r="T25" s="1103"/>
    </row>
    <row r="26" spans="1:20" s="1098" customFormat="1" ht="45">
      <c r="A26" s="1287">
        <v>4</v>
      </c>
      <c r="B26" s="1103"/>
      <c r="C26" s="1103"/>
      <c r="D26" s="1103"/>
      <c r="F26" s="1125" t="e">
        <f ca="1">"2." &amp;mergeValue(A26)</f>
        <v>#NAME?</v>
      </c>
      <c r="G26" s="1134" t="s">
        <v>473</v>
      </c>
      <c r="H26" s="1189" t="str">
        <f>IF('Перечень тарифов'!R35="","наименование отсутствует","" &amp; 'Перечень тарифов'!R35 &amp; "")</f>
        <v>наименование отсутствует</v>
      </c>
      <c r="I26" s="1099" t="s">
        <v>568</v>
      </c>
      <c r="J26" s="1124"/>
      <c r="K26" s="1103"/>
      <c r="L26" s="1103"/>
      <c r="M26" s="1103"/>
      <c r="N26" s="1103"/>
      <c r="O26" s="1103"/>
      <c r="P26" s="1103"/>
      <c r="Q26" s="1103"/>
      <c r="R26" s="1103"/>
      <c r="S26" s="1103"/>
      <c r="T26" s="1103"/>
    </row>
    <row r="27" spans="1:20" s="1098" customFormat="1" ht="22.5">
      <c r="A27" s="1287"/>
      <c r="B27" s="1103"/>
      <c r="C27" s="1103"/>
      <c r="D27" s="1103"/>
      <c r="F27" s="1125" t="e">
        <f ca="1">"3." &amp;mergeValue(A27)</f>
        <v>#NAME?</v>
      </c>
      <c r="G27" s="1134" t="s">
        <v>474</v>
      </c>
      <c r="H27" s="1189" t="str">
        <f>IF('Перечень тарифов'!F35="","наименование отсутствует","" &amp; 'Перечень тарифов'!F35 &amp; "")</f>
        <v>Производство тепловой энергии. Некомбинированная выработка</v>
      </c>
      <c r="I27" s="1099" t="s">
        <v>566</v>
      </c>
      <c r="J27" s="1124"/>
      <c r="K27" s="1103"/>
      <c r="L27" s="1103"/>
      <c r="M27" s="1103"/>
      <c r="N27" s="1103"/>
      <c r="O27" s="1103"/>
      <c r="P27" s="1103"/>
      <c r="Q27" s="1103"/>
      <c r="R27" s="1103"/>
      <c r="S27" s="1103"/>
      <c r="T27" s="1103"/>
    </row>
    <row r="28" spans="1:20" s="1098" customFormat="1" ht="22.5">
      <c r="A28" s="1287"/>
      <c r="B28" s="1103"/>
      <c r="C28" s="1103"/>
      <c r="D28" s="1103"/>
      <c r="F28" s="1125" t="e">
        <f ca="1">"4."&amp;mergeValue(A28)</f>
        <v>#NAME?</v>
      </c>
      <c r="G28" s="1134" t="s">
        <v>475</v>
      </c>
      <c r="H28" s="1196" t="s">
        <v>449</v>
      </c>
      <c r="I28" s="1099"/>
      <c r="J28" s="1124"/>
      <c r="K28" s="1103"/>
      <c r="L28" s="1103"/>
      <c r="M28" s="1103"/>
      <c r="N28" s="1103"/>
      <c r="O28" s="1103"/>
      <c r="P28" s="1103"/>
      <c r="Q28" s="1103"/>
      <c r="R28" s="1103"/>
      <c r="S28" s="1103"/>
      <c r="T28" s="1103"/>
    </row>
    <row r="29" spans="1:20" s="1098" customFormat="1" ht="18.75">
      <c r="A29" s="1287"/>
      <c r="B29" s="1287">
        <v>1</v>
      </c>
      <c r="C29" s="1185"/>
      <c r="D29" s="1185"/>
      <c r="F29" s="1125" t="e">
        <f ca="1">"4."&amp;mergeValue(A29) &amp;"."&amp;mergeValue(B29)</f>
        <v>#NAME?</v>
      </c>
      <c r="G29" s="1120" t="s">
        <v>570</v>
      </c>
      <c r="H29" s="1189" t="str">
        <f>IF(region_name="","",region_name)</f>
        <v>Республика Татарстан</v>
      </c>
      <c r="I29" s="1099" t="s">
        <v>478</v>
      </c>
      <c r="J29" s="1124"/>
      <c r="K29" s="1103"/>
      <c r="L29" s="1103"/>
      <c r="M29" s="1103"/>
      <c r="N29" s="1103"/>
      <c r="O29" s="1103"/>
      <c r="P29" s="1103"/>
      <c r="Q29" s="1103"/>
      <c r="R29" s="1103"/>
      <c r="S29" s="1103"/>
      <c r="T29" s="1103"/>
    </row>
    <row r="30" spans="1:20" s="1098" customFormat="1" ht="22.5">
      <c r="A30" s="1287"/>
      <c r="B30" s="1287"/>
      <c r="C30" s="1287">
        <v>1</v>
      </c>
      <c r="D30" s="1185"/>
      <c r="F30" s="1125" t="e">
        <f ca="1">"4."&amp;mergeValue(A30) &amp;"."&amp;mergeValue(B30)&amp;"."&amp;mergeValue(C30)</f>
        <v>#NAME?</v>
      </c>
      <c r="G30" s="1129" t="s">
        <v>476</v>
      </c>
      <c r="H30" s="1189" t="str">
        <f>IF(Территории!H13="","","" &amp; Территории!H13 &amp; "")</f>
        <v>Город Казань</v>
      </c>
      <c r="I30" s="1099" t="s">
        <v>479</v>
      </c>
      <c r="J30" s="1124"/>
      <c r="K30" s="1103"/>
      <c r="L30" s="1103"/>
      <c r="M30" s="1103"/>
      <c r="N30" s="1103"/>
      <c r="O30" s="1103"/>
      <c r="P30" s="1103"/>
      <c r="Q30" s="1103"/>
      <c r="R30" s="1103"/>
      <c r="S30" s="1103"/>
      <c r="T30" s="1103"/>
    </row>
    <row r="31" spans="1:20" s="1098" customFormat="1" ht="56.25">
      <c r="A31" s="1287"/>
      <c r="B31" s="1287"/>
      <c r="C31" s="1287"/>
      <c r="D31" s="1185">
        <v>1</v>
      </c>
      <c r="F31" s="1125" t="e">
        <f ca="1">"4."&amp;mergeValue(A31) &amp;"."&amp;mergeValue(B31)&amp;"."&amp;mergeValue(C31)&amp;"."&amp;mergeValue(D31)</f>
        <v>#NAME?</v>
      </c>
      <c r="G31" s="1137" t="s">
        <v>477</v>
      </c>
      <c r="H31" s="1189" t="str">
        <f>IF(Территории!R14="","","" &amp; Территории!R14 &amp; "")</f>
        <v>Город Казань (92701000)</v>
      </c>
      <c r="I31" s="1186" t="s">
        <v>569</v>
      </c>
      <c r="J31" s="1124"/>
      <c r="K31" s="1103"/>
      <c r="L31" s="1103"/>
      <c r="M31" s="1103"/>
      <c r="N31" s="1103"/>
      <c r="O31" s="1103"/>
      <c r="P31" s="1103"/>
      <c r="Q31" s="1103"/>
      <c r="R31" s="1103"/>
      <c r="S31" s="1103"/>
      <c r="T31" s="1103"/>
    </row>
    <row r="32" spans="1:20" s="1122" customFormat="1" ht="3" customHeight="1">
      <c r="A32" s="1123"/>
      <c r="B32" s="1123"/>
      <c r="C32" s="1123"/>
      <c r="D32" s="1123"/>
      <c r="F32" s="1121"/>
      <c r="G32" s="1135"/>
      <c r="H32" s="1136"/>
      <c r="I32" s="1106"/>
      <c r="J32" s="1123"/>
      <c r="K32" s="1123"/>
      <c r="L32" s="1123"/>
      <c r="M32" s="1123"/>
      <c r="N32" s="1123"/>
      <c r="O32" s="1123"/>
      <c r="P32" s="1123"/>
      <c r="Q32" s="1123"/>
      <c r="R32" s="1123"/>
      <c r="S32" s="1123"/>
      <c r="T32" s="1123"/>
    </row>
    <row r="33" spans="1:20" s="1122" customFormat="1" ht="15" customHeight="1">
      <c r="A33" s="1123"/>
      <c r="B33" s="1123"/>
      <c r="C33" s="1123"/>
      <c r="D33" s="1123"/>
      <c r="F33" s="1121"/>
      <c r="G33" s="1282" t="s">
        <v>571</v>
      </c>
      <c r="H33" s="1282"/>
      <c r="I33" s="1106"/>
      <c r="J33" s="1123"/>
      <c r="K33" s="1123"/>
      <c r="L33" s="1123"/>
      <c r="M33" s="1123"/>
      <c r="N33" s="1123"/>
      <c r="O33" s="1123"/>
      <c r="P33" s="1123"/>
      <c r="Q33" s="1123"/>
      <c r="R33" s="1123"/>
      <c r="S33" s="1123"/>
      <c r="T33" s="1123"/>
    </row>
  </sheetData>
  <sheetProtection algorithmName="SHA-512" hashValue="FXejpRIeEX2dHoRGjOB0hVwx/UGPBw0fgwhG3KgI+ME8ZfhJdQLGh0mAE5KWcnZX/v2+f1bWOkENbiSmQr/wQA==" saltValue="nK4hx3cy2n3zg9hz0CCjWw==" spinCount="100000" sheet="1" objects="1" scenarios="1" formatColumns="0" formatRows="0"/>
  <mergeCells count="16">
    <mergeCell ref="A26:A31"/>
    <mergeCell ref="B29:B31"/>
    <mergeCell ref="C30:C31"/>
    <mergeCell ref="G33:H33"/>
    <mergeCell ref="F2:H2"/>
    <mergeCell ref="F4:H4"/>
    <mergeCell ref="A20:A25"/>
    <mergeCell ref="B23:B25"/>
    <mergeCell ref="C24:C25"/>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6"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2"/>
    <col min="12" max="16384" width="10.5703125" style="1074"/>
  </cols>
  <sheetData>
    <row r="1" spans="1:17" hidden="1">
      <c r="N1" s="1151"/>
      <c r="O1" s="1151"/>
      <c r="Q1" s="1151"/>
    </row>
    <row r="2" spans="1:17" hidden="1"/>
    <row r="3" spans="1:17" hidden="1"/>
    <row r="4" spans="1:17" ht="3" customHeight="1">
      <c r="C4" s="1080"/>
      <c r="D4" s="1075"/>
      <c r="E4" s="1075"/>
      <c r="F4" s="1075"/>
      <c r="G4" s="1142"/>
      <c r="H4" s="1142"/>
    </row>
    <row r="5" spans="1:17" ht="26.1" customHeight="1">
      <c r="C5" s="1080"/>
      <c r="D5" s="1316" t="s">
        <v>695</v>
      </c>
      <c r="E5" s="1316"/>
      <c r="F5" s="1316"/>
      <c r="G5" s="1316"/>
      <c r="H5" s="1139"/>
    </row>
    <row r="6" spans="1:17" ht="3" customHeight="1">
      <c r="C6" s="1080"/>
      <c r="D6" s="1075"/>
      <c r="E6" s="1143"/>
      <c r="F6" s="1143"/>
      <c r="G6" s="1079"/>
      <c r="H6" s="1144"/>
    </row>
    <row r="7" spans="1:17">
      <c r="C7" s="1080"/>
      <c r="D7" s="1300" t="s">
        <v>445</v>
      </c>
      <c r="E7" s="1300"/>
      <c r="F7" s="1300"/>
      <c r="G7" s="1300"/>
      <c r="H7" s="1357" t="s">
        <v>446</v>
      </c>
    </row>
    <row r="8" spans="1:17">
      <c r="C8" s="1080"/>
      <c r="D8" s="1084" t="s">
        <v>91</v>
      </c>
      <c r="E8" s="1085" t="s">
        <v>448</v>
      </c>
      <c r="F8" s="1085" t="s">
        <v>439</v>
      </c>
      <c r="G8" s="1085" t="s">
        <v>447</v>
      </c>
      <c r="H8" s="1357"/>
    </row>
    <row r="9" spans="1:17" ht="12" customHeight="1">
      <c r="C9" s="1080"/>
      <c r="D9" s="1076" t="s">
        <v>92</v>
      </c>
      <c r="E9" s="1076" t="s">
        <v>48</v>
      </c>
      <c r="F9" s="1076" t="s">
        <v>49</v>
      </c>
      <c r="G9" s="1076" t="s">
        <v>50</v>
      </c>
      <c r="H9" s="1076" t="s">
        <v>67</v>
      </c>
    </row>
    <row r="10" spans="1:17" ht="21" customHeight="1">
      <c r="A10" s="1107"/>
      <c r="C10" s="1080"/>
      <c r="D10" s="1097" t="s">
        <v>92</v>
      </c>
      <c r="E10" s="1152" t="s">
        <v>698</v>
      </c>
      <c r="F10" s="1132"/>
      <c r="G10" s="1112"/>
      <c r="H10" s="1289" t="s">
        <v>700</v>
      </c>
    </row>
    <row r="11" spans="1:17" ht="21" customHeight="1">
      <c r="A11" s="1107"/>
      <c r="C11" s="1080"/>
      <c r="D11" s="1097" t="s">
        <v>48</v>
      </c>
      <c r="E11" s="1152" t="s">
        <v>699</v>
      </c>
      <c r="F11" s="1132"/>
      <c r="G11" s="1112"/>
      <c r="H11" s="1290"/>
    </row>
    <row r="12" spans="1:17" ht="21" customHeight="1">
      <c r="A12" s="1083"/>
      <c r="C12" s="1078"/>
      <c r="D12" s="1097" t="s">
        <v>49</v>
      </c>
      <c r="E12" s="1152" t="s">
        <v>682</v>
      </c>
      <c r="F12" s="1132"/>
      <c r="G12" s="1112"/>
      <c r="H12" s="1290"/>
      <c r="I12" s="1102"/>
      <c r="K12" s="1074"/>
    </row>
    <row r="13" spans="1:17" ht="21" customHeight="1">
      <c r="A13" s="1083"/>
      <c r="C13" s="1078"/>
      <c r="D13" s="1097" t="s">
        <v>50</v>
      </c>
      <c r="E13" s="1152" t="s">
        <v>683</v>
      </c>
      <c r="F13" s="1132"/>
      <c r="G13" s="1112"/>
      <c r="H13" s="1290"/>
      <c r="I13" s="1102"/>
      <c r="K13" s="1074"/>
    </row>
    <row r="14" spans="1:17" ht="15" customHeight="1">
      <c r="A14" s="1107"/>
      <c r="C14" s="1080"/>
      <c r="D14" s="1086"/>
      <c r="E14" s="1154" t="s">
        <v>327</v>
      </c>
      <c r="F14" s="1149"/>
      <c r="G14" s="1147"/>
      <c r="H14" s="1291"/>
    </row>
    <row r="15" spans="1:17">
      <c r="D15" s="1156"/>
      <c r="E15" s="1156"/>
      <c r="F15" s="1156"/>
      <c r="G15" s="1156"/>
      <c r="H15" s="1156"/>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3"/>
  <sheetViews>
    <sheetView showGridLines="0" topLeftCell="E1" zoomScaleNormal="100" workbookViewId="0">
      <selection activeCell="G35" sqref="G35"/>
    </sheetView>
  </sheetViews>
  <sheetFormatPr defaultColWidth="10.5703125" defaultRowHeight="14.25"/>
  <cols>
    <col min="1" max="1" width="3.7109375" style="1104" hidden="1" customWidth="1"/>
    <col min="2" max="4" width="3.7109375" style="1101"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101"/>
    <col min="12" max="12" width="11.140625" style="1101" customWidth="1"/>
    <col min="13" max="20" width="10.5703125" style="1101"/>
    <col min="21" max="16384" width="10.5703125" style="1074"/>
  </cols>
  <sheetData>
    <row r="1" spans="1:20" ht="3" customHeight="1">
      <c r="A1" s="1104" t="s">
        <v>209</v>
      </c>
    </row>
    <row r="2" spans="1:20" ht="22.5">
      <c r="F2" s="1283" t="s">
        <v>470</v>
      </c>
      <c r="G2" s="1284"/>
      <c r="H2" s="1285"/>
      <c r="I2" s="1138"/>
    </row>
    <row r="3" spans="1:20" ht="3" customHeight="1"/>
    <row r="4" spans="1:20" s="1098" customFormat="1" ht="11.25">
      <c r="A4" s="1103"/>
      <c r="B4" s="1103"/>
      <c r="C4" s="1103"/>
      <c r="D4" s="1103"/>
      <c r="F4" s="1240" t="s">
        <v>445</v>
      </c>
      <c r="G4" s="1240"/>
      <c r="H4" s="1240"/>
      <c r="I4" s="1286" t="s">
        <v>446</v>
      </c>
      <c r="J4" s="1103"/>
      <c r="K4" s="1103"/>
      <c r="L4" s="1103"/>
      <c r="M4" s="1103"/>
      <c r="N4" s="1103"/>
      <c r="O4" s="1103"/>
      <c r="P4" s="1103"/>
      <c r="Q4" s="1103"/>
      <c r="R4" s="1103"/>
      <c r="S4" s="1103"/>
      <c r="T4" s="1103"/>
    </row>
    <row r="5" spans="1:20" s="1098" customFormat="1" ht="11.25" customHeight="1">
      <c r="A5" s="1103"/>
      <c r="B5" s="1103"/>
      <c r="C5" s="1103"/>
      <c r="D5" s="1103"/>
      <c r="F5" s="1184" t="s">
        <v>91</v>
      </c>
      <c r="G5" s="1128" t="s">
        <v>448</v>
      </c>
      <c r="H5" s="1196" t="s">
        <v>439</v>
      </c>
      <c r="I5" s="1286"/>
      <c r="J5" s="1103"/>
      <c r="K5" s="1103"/>
      <c r="L5" s="1103"/>
      <c r="M5" s="1103"/>
      <c r="N5" s="1103"/>
      <c r="O5" s="1103"/>
      <c r="P5" s="1103"/>
      <c r="Q5" s="1103"/>
      <c r="R5" s="1103"/>
      <c r="S5" s="1103"/>
      <c r="T5" s="1103"/>
    </row>
    <row r="6" spans="1:20" s="1098" customFormat="1" ht="1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471</v>
      </c>
      <c r="H7" s="1189" t="str">
        <f>IF(dateCh="","",dateCh)</f>
        <v>28.04.2021</v>
      </c>
      <c r="I7" s="1099" t="s">
        <v>472</v>
      </c>
      <c r="J7" s="1124"/>
      <c r="K7" s="1103"/>
      <c r="L7" s="1103"/>
      <c r="M7" s="1103"/>
      <c r="N7" s="1103"/>
      <c r="O7" s="1103"/>
      <c r="P7" s="1103"/>
      <c r="Q7" s="1103"/>
      <c r="R7" s="1103"/>
      <c r="S7" s="1103"/>
      <c r="T7" s="1103"/>
    </row>
    <row r="8" spans="1:20" s="1098" customFormat="1" ht="45">
      <c r="A8" s="1287">
        <v>1</v>
      </c>
      <c r="B8" s="1103"/>
      <c r="C8" s="1103"/>
      <c r="D8" s="1103"/>
      <c r="F8" s="1125" t="e">
        <f ca="1">"2." &amp;mergeValue(A8)</f>
        <v>#NAME?</v>
      </c>
      <c r="G8" s="1134" t="s">
        <v>473</v>
      </c>
      <c r="H8" s="1189" t="str">
        <f>IF('Перечень тарифов'!R21="","наименование отсутствует","" &amp; 'Перечень тарифов'!R21 &amp; "")</f>
        <v>наименование отсутствует</v>
      </c>
      <c r="I8" s="1099" t="s">
        <v>568</v>
      </c>
      <c r="J8" s="1124"/>
      <c r="K8" s="1103"/>
      <c r="L8" s="1103"/>
      <c r="M8" s="1103"/>
      <c r="N8" s="1103"/>
      <c r="O8" s="1103"/>
      <c r="P8" s="1103"/>
      <c r="Q8" s="1103"/>
      <c r="R8" s="1103"/>
      <c r="S8" s="1103"/>
      <c r="T8" s="1103"/>
    </row>
    <row r="9" spans="1:20" s="1098" customFormat="1" ht="22.5">
      <c r="A9" s="1287"/>
      <c r="B9" s="1103"/>
      <c r="C9" s="1103"/>
      <c r="D9" s="1103"/>
      <c r="F9" s="1125" t="e">
        <f ca="1">"3." &amp;mergeValue(A9)</f>
        <v>#NAME?</v>
      </c>
      <c r="G9" s="1134" t="s">
        <v>474</v>
      </c>
      <c r="H9" s="118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9" t="s">
        <v>566</v>
      </c>
      <c r="J9" s="1124"/>
      <c r="K9" s="1103"/>
      <c r="L9" s="1103"/>
      <c r="M9" s="1103"/>
      <c r="N9" s="1103"/>
      <c r="O9" s="1103"/>
      <c r="P9" s="1103"/>
      <c r="Q9" s="1103"/>
      <c r="R9" s="1103"/>
      <c r="S9" s="1103"/>
      <c r="T9" s="1103"/>
    </row>
    <row r="10" spans="1:20" s="1098" customFormat="1" ht="22.5">
      <c r="A10" s="1287"/>
      <c r="B10" s="1103"/>
      <c r="C10" s="1103"/>
      <c r="D10" s="1103"/>
      <c r="F10" s="1125" t="e">
        <f ca="1">"4."&amp;mergeValue(A10)</f>
        <v>#NAME?</v>
      </c>
      <c r="G10" s="1134" t="s">
        <v>475</v>
      </c>
      <c r="H10" s="1196" t="s">
        <v>449</v>
      </c>
      <c r="I10" s="1099"/>
      <c r="J10" s="1124"/>
      <c r="K10" s="1103"/>
      <c r="L10" s="1103"/>
      <c r="M10" s="1103"/>
      <c r="N10" s="1103"/>
      <c r="O10" s="1103"/>
      <c r="P10" s="1103"/>
      <c r="Q10" s="1103"/>
      <c r="R10" s="1103"/>
      <c r="S10" s="1103"/>
      <c r="T10" s="1103"/>
    </row>
    <row r="11" spans="1:20" s="1098" customFormat="1" ht="18.75">
      <c r="A11" s="1287"/>
      <c r="B11" s="1287">
        <v>1</v>
      </c>
      <c r="C11" s="1185"/>
      <c r="D11" s="1185"/>
      <c r="F11" s="1125" t="e">
        <f ca="1">"4."&amp;mergeValue(A11) &amp;"."&amp;mergeValue(B11)</f>
        <v>#NAME?</v>
      </c>
      <c r="G11" s="1120" t="s">
        <v>570</v>
      </c>
      <c r="H11" s="1189" t="str">
        <f>IF(region_name="","",region_name)</f>
        <v>Республика Татарстан</v>
      </c>
      <c r="I11" s="1099" t="s">
        <v>478</v>
      </c>
      <c r="J11" s="1124"/>
      <c r="K11" s="1103"/>
      <c r="L11" s="1103"/>
      <c r="M11" s="1103"/>
      <c r="N11" s="1103"/>
      <c r="O11" s="1103"/>
      <c r="P11" s="1103"/>
      <c r="Q11" s="1103"/>
      <c r="R11" s="1103"/>
      <c r="S11" s="1103"/>
      <c r="T11" s="1103"/>
    </row>
    <row r="12" spans="1:20" s="1098" customFormat="1" ht="22.5">
      <c r="A12" s="1287"/>
      <c r="B12" s="1287"/>
      <c r="C12" s="1287">
        <v>1</v>
      </c>
      <c r="D12" s="1185"/>
      <c r="F12" s="1125" t="e">
        <f ca="1">"4."&amp;mergeValue(A12) &amp;"."&amp;mergeValue(B12)&amp;"."&amp;mergeValue(C12)</f>
        <v>#NAME?</v>
      </c>
      <c r="G12" s="1129" t="s">
        <v>476</v>
      </c>
      <c r="H12" s="1189" t="str">
        <f>IF(Территории!H13="","","" &amp; Территории!H13 &amp; "")</f>
        <v>Город Казань</v>
      </c>
      <c r="I12" s="1099" t="s">
        <v>479</v>
      </c>
      <c r="J12" s="1124"/>
      <c r="K12" s="1103"/>
      <c r="L12" s="1103"/>
      <c r="M12" s="1103"/>
      <c r="N12" s="1103"/>
      <c r="O12" s="1103"/>
      <c r="P12" s="1103"/>
      <c r="Q12" s="1103"/>
      <c r="R12" s="1103"/>
      <c r="S12" s="1103"/>
      <c r="T12" s="1103"/>
    </row>
    <row r="13" spans="1:20" s="1098" customFormat="1" ht="56.25">
      <c r="A13" s="1287"/>
      <c r="B13" s="1287"/>
      <c r="C13" s="1287"/>
      <c r="D13" s="1185">
        <v>1</v>
      </c>
      <c r="F13" s="1125" t="e">
        <f ca="1">"4."&amp;mergeValue(A13) &amp;"."&amp;mergeValue(B13)&amp;"."&amp;mergeValue(C13)&amp;"."&amp;mergeValue(D13)</f>
        <v>#NAME?</v>
      </c>
      <c r="G13" s="1137" t="s">
        <v>477</v>
      </c>
      <c r="H13" s="1189" t="str">
        <f>IF(Территории!R14="","","" &amp; Территории!R14 &amp; "")</f>
        <v>Город Казань (92701000)</v>
      </c>
      <c r="I13" s="1186" t="s">
        <v>569</v>
      </c>
      <c r="J13" s="1124"/>
      <c r="K13" s="1103"/>
      <c r="L13" s="1103"/>
      <c r="M13" s="1103"/>
      <c r="N13" s="1103"/>
      <c r="O13" s="1103"/>
      <c r="P13" s="1103"/>
      <c r="Q13" s="1103"/>
      <c r="R13" s="1103"/>
      <c r="S13" s="1103"/>
      <c r="T13" s="1103"/>
    </row>
    <row r="14" spans="1:20" s="1098" customFormat="1" ht="45">
      <c r="A14" s="1287">
        <v>2</v>
      </c>
      <c r="B14" s="1103"/>
      <c r="C14" s="1103"/>
      <c r="D14" s="1103"/>
      <c r="F14" s="1125" t="e">
        <f ca="1">"2." &amp;mergeValue(A14)</f>
        <v>#NAME?</v>
      </c>
      <c r="G14" s="1134" t="s">
        <v>473</v>
      </c>
      <c r="H14" s="1189" t="str">
        <f>IF('Перечень тарифов'!R26="","наименование отсутствует","" &amp; 'Перечень тарифов'!R26 &amp; "")</f>
        <v>наименование отсутствует</v>
      </c>
      <c r="I14" s="1099" t="s">
        <v>568</v>
      </c>
      <c r="J14" s="1124"/>
      <c r="K14" s="1103"/>
      <c r="L14" s="1103"/>
      <c r="M14" s="1103"/>
      <c r="N14" s="1103"/>
      <c r="O14" s="1103"/>
      <c r="P14" s="1103"/>
      <c r="Q14" s="1103"/>
      <c r="R14" s="1103"/>
      <c r="S14" s="1103"/>
      <c r="T14" s="1103"/>
    </row>
    <row r="15" spans="1:20" s="1098" customFormat="1" ht="22.5">
      <c r="A15" s="1287"/>
      <c r="B15" s="1103"/>
      <c r="C15" s="1103"/>
      <c r="D15" s="1103"/>
      <c r="F15" s="1125" t="e">
        <f ca="1">"3." &amp;mergeValue(A15)</f>
        <v>#NAME?</v>
      </c>
      <c r="G15" s="1134" t="s">
        <v>474</v>
      </c>
      <c r="H15" s="1189" t="str">
        <f>IF('Перечень тарифов'!F26="","наименование отсутствует","" &amp; 'Перечень тарифов'!F26 &amp; "")</f>
        <v>Передача. Тепловая энергия</v>
      </c>
      <c r="I15" s="1099" t="s">
        <v>566</v>
      </c>
      <c r="J15" s="1124"/>
      <c r="K15" s="1103"/>
      <c r="L15" s="1103"/>
      <c r="M15" s="1103"/>
      <c r="N15" s="1103"/>
      <c r="O15" s="1103"/>
      <c r="P15" s="1103"/>
      <c r="Q15" s="1103"/>
      <c r="R15" s="1103"/>
      <c r="S15" s="1103"/>
      <c r="T15" s="1103"/>
    </row>
    <row r="16" spans="1:20" s="1098" customFormat="1" ht="22.5">
      <c r="A16" s="1287"/>
      <c r="B16" s="1103"/>
      <c r="C16" s="1103"/>
      <c r="D16" s="1103"/>
      <c r="F16" s="1125" t="e">
        <f ca="1">"4."&amp;mergeValue(A16)</f>
        <v>#NAME?</v>
      </c>
      <c r="G16" s="1134" t="s">
        <v>475</v>
      </c>
      <c r="H16" s="1196" t="s">
        <v>449</v>
      </c>
      <c r="I16" s="1099"/>
      <c r="J16" s="1124"/>
      <c r="K16" s="1103"/>
      <c r="L16" s="1103"/>
      <c r="M16" s="1103"/>
      <c r="N16" s="1103"/>
      <c r="O16" s="1103"/>
      <c r="P16" s="1103"/>
      <c r="Q16" s="1103"/>
      <c r="R16" s="1103"/>
      <c r="S16" s="1103"/>
      <c r="T16" s="1103"/>
    </row>
    <row r="17" spans="1:20" s="1098" customFormat="1" ht="18.75">
      <c r="A17" s="1287"/>
      <c r="B17" s="1287">
        <v>1</v>
      </c>
      <c r="C17" s="1185"/>
      <c r="D17" s="1185"/>
      <c r="F17" s="1125" t="e">
        <f ca="1">"4."&amp;mergeValue(A17) &amp;"."&amp;mergeValue(B17)</f>
        <v>#NAME?</v>
      </c>
      <c r="G17" s="1120" t="s">
        <v>570</v>
      </c>
      <c r="H17" s="1189" t="str">
        <f>IF(region_name="","",region_name)</f>
        <v>Республика Татарстан</v>
      </c>
      <c r="I17" s="1099" t="s">
        <v>478</v>
      </c>
      <c r="J17" s="1124"/>
      <c r="K17" s="1103"/>
      <c r="L17" s="1103"/>
      <c r="M17" s="1103"/>
      <c r="N17" s="1103"/>
      <c r="O17" s="1103"/>
      <c r="P17" s="1103"/>
      <c r="Q17" s="1103"/>
      <c r="R17" s="1103"/>
      <c r="S17" s="1103"/>
      <c r="T17" s="1103"/>
    </row>
    <row r="18" spans="1:20" s="1098" customFormat="1" ht="22.5">
      <c r="A18" s="1287"/>
      <c r="B18" s="1287"/>
      <c r="C18" s="1287">
        <v>1</v>
      </c>
      <c r="D18" s="1185"/>
      <c r="F18" s="1125" t="e">
        <f ca="1">"4."&amp;mergeValue(A18) &amp;"."&amp;mergeValue(B18)&amp;"."&amp;mergeValue(C18)</f>
        <v>#NAME?</v>
      </c>
      <c r="G18" s="1129" t="s">
        <v>476</v>
      </c>
      <c r="H18" s="1189" t="str">
        <f>IF(Территории!H13="","","" &amp; Территории!H13 &amp; "")</f>
        <v>Город Казань</v>
      </c>
      <c r="I18" s="1099" t="s">
        <v>479</v>
      </c>
      <c r="J18" s="1124"/>
      <c r="K18" s="1103"/>
      <c r="L18" s="1103"/>
      <c r="M18" s="1103"/>
      <c r="N18" s="1103"/>
      <c r="O18" s="1103"/>
      <c r="P18" s="1103"/>
      <c r="Q18" s="1103"/>
      <c r="R18" s="1103"/>
      <c r="S18" s="1103"/>
      <c r="T18" s="1103"/>
    </row>
    <row r="19" spans="1:20" s="1098" customFormat="1" ht="56.25">
      <c r="A19" s="1287"/>
      <c r="B19" s="1287"/>
      <c r="C19" s="1287"/>
      <c r="D19" s="1185">
        <v>1</v>
      </c>
      <c r="F19" s="1125" t="e">
        <f ca="1">"4."&amp;mergeValue(A19) &amp;"."&amp;mergeValue(B19)&amp;"."&amp;mergeValue(C19)&amp;"."&amp;mergeValue(D19)</f>
        <v>#NAME?</v>
      </c>
      <c r="G19" s="1137" t="s">
        <v>477</v>
      </c>
      <c r="H19" s="1189" t="str">
        <f>IF(Территории!R14="","","" &amp; Территории!R14 &amp; "")</f>
        <v>Город Казань (92701000)</v>
      </c>
      <c r="I19" s="1186" t="s">
        <v>569</v>
      </c>
      <c r="J19" s="1124"/>
      <c r="K19" s="1103"/>
      <c r="L19" s="1103"/>
      <c r="M19" s="1103"/>
      <c r="N19" s="1103"/>
      <c r="O19" s="1103"/>
      <c r="P19" s="1103"/>
      <c r="Q19" s="1103"/>
      <c r="R19" s="1103"/>
      <c r="S19" s="1103"/>
      <c r="T19" s="1103"/>
    </row>
    <row r="20" spans="1:20" s="1098" customFormat="1" ht="45">
      <c r="A20" s="1287">
        <v>3</v>
      </c>
      <c r="B20" s="1103"/>
      <c r="C20" s="1103"/>
      <c r="D20" s="1103"/>
      <c r="F20" s="1125" t="e">
        <f ca="1">"2." &amp;mergeValue(A20)</f>
        <v>#NAME?</v>
      </c>
      <c r="G20" s="1134" t="s">
        <v>473</v>
      </c>
      <c r="H20" s="1189" t="str">
        <f>IF('Перечень тарифов'!R30="","наименование отсутствует","" &amp; 'Перечень тарифов'!R30 &amp; "")</f>
        <v>наименование отсутствует</v>
      </c>
      <c r="I20" s="1099" t="s">
        <v>568</v>
      </c>
      <c r="J20" s="1124"/>
      <c r="K20" s="1103"/>
      <c r="L20" s="1103"/>
      <c r="M20" s="1103"/>
      <c r="N20" s="1103"/>
      <c r="O20" s="1103"/>
      <c r="P20" s="1103"/>
      <c r="Q20" s="1103"/>
      <c r="R20" s="1103"/>
      <c r="S20" s="1103"/>
      <c r="T20" s="1103"/>
    </row>
    <row r="21" spans="1:20" s="1098" customFormat="1" ht="22.5">
      <c r="A21" s="1287"/>
      <c r="B21" s="1103"/>
      <c r="C21" s="1103"/>
      <c r="D21" s="1103"/>
      <c r="F21" s="1125" t="e">
        <f ca="1">"3." &amp;mergeValue(A21)</f>
        <v>#NAME?</v>
      </c>
      <c r="G21" s="1134" t="s">
        <v>474</v>
      </c>
      <c r="H21" s="1189" t="str">
        <f>IF('Перечень тарифов'!F26="","наименование отсутствует","" &amp; 'Перечень тарифов'!F26 &amp; "")</f>
        <v>Передача. Тепловая энергия</v>
      </c>
      <c r="I21" s="1099" t="s">
        <v>566</v>
      </c>
      <c r="J21" s="1124"/>
      <c r="K21" s="1103"/>
      <c r="L21" s="1103"/>
      <c r="M21" s="1103"/>
      <c r="N21" s="1103"/>
      <c r="O21" s="1103"/>
      <c r="P21" s="1103"/>
      <c r="Q21" s="1103"/>
      <c r="R21" s="1103"/>
      <c r="S21" s="1103"/>
      <c r="T21" s="1103"/>
    </row>
    <row r="22" spans="1:20" s="1098" customFormat="1" ht="22.5">
      <c r="A22" s="1287"/>
      <c r="B22" s="1103"/>
      <c r="C22" s="1103"/>
      <c r="D22" s="1103"/>
      <c r="F22" s="1125" t="e">
        <f ca="1">"4."&amp;mergeValue(A22)</f>
        <v>#NAME?</v>
      </c>
      <c r="G22" s="1134" t="s">
        <v>475</v>
      </c>
      <c r="H22" s="1196" t="s">
        <v>449</v>
      </c>
      <c r="I22" s="1099"/>
      <c r="J22" s="1124"/>
      <c r="K22" s="1103"/>
      <c r="L22" s="1103"/>
      <c r="M22" s="1103"/>
      <c r="N22" s="1103"/>
      <c r="O22" s="1103"/>
      <c r="P22" s="1103"/>
      <c r="Q22" s="1103"/>
      <c r="R22" s="1103"/>
      <c r="S22" s="1103"/>
      <c r="T22" s="1103"/>
    </row>
    <row r="23" spans="1:20" s="1098" customFormat="1" ht="18.75">
      <c r="A23" s="1287"/>
      <c r="B23" s="1287">
        <v>1</v>
      </c>
      <c r="C23" s="1185"/>
      <c r="D23" s="1185"/>
      <c r="F23" s="1125" t="e">
        <f ca="1">"4."&amp;mergeValue(A23) &amp;"."&amp;mergeValue(B23)</f>
        <v>#NAME?</v>
      </c>
      <c r="G23" s="1120" t="s">
        <v>570</v>
      </c>
      <c r="H23" s="1189" t="str">
        <f>IF(region_name="","",region_name)</f>
        <v>Республика Татарстан</v>
      </c>
      <c r="I23" s="1099" t="s">
        <v>478</v>
      </c>
      <c r="J23" s="1124"/>
      <c r="K23" s="1103"/>
      <c r="L23" s="1103"/>
      <c r="M23" s="1103"/>
      <c r="N23" s="1103"/>
      <c r="O23" s="1103"/>
      <c r="P23" s="1103"/>
      <c r="Q23" s="1103"/>
      <c r="R23" s="1103"/>
      <c r="S23" s="1103"/>
      <c r="T23" s="1103"/>
    </row>
    <row r="24" spans="1:20" s="1098" customFormat="1" ht="22.5">
      <c r="A24" s="1287"/>
      <c r="B24" s="1287"/>
      <c r="C24" s="1287">
        <v>1</v>
      </c>
      <c r="D24" s="1185"/>
      <c r="F24" s="1125" t="e">
        <f ca="1">"4."&amp;mergeValue(A24) &amp;"."&amp;mergeValue(B24)&amp;"."&amp;mergeValue(C24)</f>
        <v>#NAME?</v>
      </c>
      <c r="G24" s="1129" t="s">
        <v>476</v>
      </c>
      <c r="H24" s="1189" t="str">
        <f>IF(Территории!H13="","","" &amp; Территории!H13 &amp; "")</f>
        <v>Город Казань</v>
      </c>
      <c r="I24" s="1099" t="s">
        <v>479</v>
      </c>
      <c r="J24" s="1124"/>
      <c r="K24" s="1103"/>
      <c r="L24" s="1103"/>
      <c r="M24" s="1103"/>
      <c r="N24" s="1103"/>
      <c r="O24" s="1103"/>
      <c r="P24" s="1103"/>
      <c r="Q24" s="1103"/>
      <c r="R24" s="1103"/>
      <c r="S24" s="1103"/>
      <c r="T24" s="1103"/>
    </row>
    <row r="25" spans="1:20" s="1098" customFormat="1" ht="56.25">
      <c r="A25" s="1287"/>
      <c r="B25" s="1287"/>
      <c r="C25" s="1287"/>
      <c r="D25" s="1185">
        <v>1</v>
      </c>
      <c r="F25" s="1125" t="e">
        <f ca="1">"4."&amp;mergeValue(A25) &amp;"."&amp;mergeValue(B25)&amp;"."&amp;mergeValue(C25)&amp;"."&amp;mergeValue(D25)</f>
        <v>#NAME?</v>
      </c>
      <c r="G25" s="1137" t="s">
        <v>477</v>
      </c>
      <c r="H25" s="1189" t="str">
        <f>IF(Территории!R14="","","" &amp; Территории!R14 &amp; "")</f>
        <v>Город Казань (92701000)</v>
      </c>
      <c r="I25" s="1186" t="s">
        <v>569</v>
      </c>
      <c r="J25" s="1124"/>
      <c r="K25" s="1103"/>
      <c r="L25" s="1103"/>
      <c r="M25" s="1103"/>
      <c r="N25" s="1103"/>
      <c r="O25" s="1103"/>
      <c r="P25" s="1103"/>
      <c r="Q25" s="1103"/>
      <c r="R25" s="1103"/>
      <c r="S25" s="1103"/>
      <c r="T25" s="1103"/>
    </row>
    <row r="26" spans="1:20" s="1098" customFormat="1" ht="45">
      <c r="A26" s="1287">
        <v>4</v>
      </c>
      <c r="B26" s="1103"/>
      <c r="C26" s="1103"/>
      <c r="D26" s="1103"/>
      <c r="F26" s="1125" t="e">
        <f ca="1">"2." &amp;mergeValue(A26)</f>
        <v>#NAME?</v>
      </c>
      <c r="G26" s="1134" t="s">
        <v>473</v>
      </c>
      <c r="H26" s="1189" t="str">
        <f>IF('Перечень тарифов'!R35="","наименование отсутствует","" &amp; 'Перечень тарифов'!R35 &amp; "")</f>
        <v>наименование отсутствует</v>
      </c>
      <c r="I26" s="1099" t="s">
        <v>568</v>
      </c>
      <c r="J26" s="1124"/>
      <c r="K26" s="1103"/>
      <c r="L26" s="1103"/>
      <c r="M26" s="1103"/>
      <c r="N26" s="1103"/>
      <c r="O26" s="1103"/>
      <c r="P26" s="1103"/>
      <c r="Q26" s="1103"/>
      <c r="R26" s="1103"/>
      <c r="S26" s="1103"/>
      <c r="T26" s="1103"/>
    </row>
    <row r="27" spans="1:20" s="1098" customFormat="1" ht="22.5">
      <c r="A27" s="1287"/>
      <c r="B27" s="1103"/>
      <c r="C27" s="1103"/>
      <c r="D27" s="1103"/>
      <c r="F27" s="1125" t="e">
        <f ca="1">"3." &amp;mergeValue(A27)</f>
        <v>#NAME?</v>
      </c>
      <c r="G27" s="1134" t="s">
        <v>474</v>
      </c>
      <c r="H27" s="1189" t="str">
        <f>IF('Перечень тарифов'!F35="","наименование отсутствует","" &amp; 'Перечень тарифов'!F35 &amp; "")</f>
        <v>Производство тепловой энергии. Некомбинированная выработка</v>
      </c>
      <c r="I27" s="1099" t="s">
        <v>566</v>
      </c>
      <c r="J27" s="1124"/>
      <c r="K27" s="1103"/>
      <c r="L27" s="1103"/>
      <c r="M27" s="1103"/>
      <c r="N27" s="1103"/>
      <c r="O27" s="1103"/>
      <c r="P27" s="1103"/>
      <c r="Q27" s="1103"/>
      <c r="R27" s="1103"/>
      <c r="S27" s="1103"/>
      <c r="T27" s="1103"/>
    </row>
    <row r="28" spans="1:20" s="1098" customFormat="1" ht="22.5">
      <c r="A28" s="1287"/>
      <c r="B28" s="1103"/>
      <c r="C28" s="1103"/>
      <c r="D28" s="1103"/>
      <c r="F28" s="1125" t="e">
        <f ca="1">"4."&amp;mergeValue(A28)</f>
        <v>#NAME?</v>
      </c>
      <c r="G28" s="1134" t="s">
        <v>475</v>
      </c>
      <c r="H28" s="1196" t="s">
        <v>449</v>
      </c>
      <c r="I28" s="1099"/>
      <c r="J28" s="1124"/>
      <c r="K28" s="1103"/>
      <c r="L28" s="1103"/>
      <c r="M28" s="1103"/>
      <c r="N28" s="1103"/>
      <c r="O28" s="1103"/>
      <c r="P28" s="1103"/>
      <c r="Q28" s="1103"/>
      <c r="R28" s="1103"/>
      <c r="S28" s="1103"/>
      <c r="T28" s="1103"/>
    </row>
    <row r="29" spans="1:20" s="1098" customFormat="1" ht="18.75">
      <c r="A29" s="1287"/>
      <c r="B29" s="1287">
        <v>1</v>
      </c>
      <c r="C29" s="1185"/>
      <c r="D29" s="1185"/>
      <c r="F29" s="1125" t="e">
        <f ca="1">"4."&amp;mergeValue(A29) &amp;"."&amp;mergeValue(B29)</f>
        <v>#NAME?</v>
      </c>
      <c r="G29" s="1120" t="s">
        <v>570</v>
      </c>
      <c r="H29" s="1189" t="str">
        <f>IF(region_name="","",region_name)</f>
        <v>Республика Татарстан</v>
      </c>
      <c r="I29" s="1099" t="s">
        <v>478</v>
      </c>
      <c r="J29" s="1124"/>
      <c r="K29" s="1103"/>
      <c r="L29" s="1103"/>
      <c r="M29" s="1103"/>
      <c r="N29" s="1103"/>
      <c r="O29" s="1103"/>
      <c r="P29" s="1103"/>
      <c r="Q29" s="1103"/>
      <c r="R29" s="1103"/>
      <c r="S29" s="1103"/>
      <c r="T29" s="1103"/>
    </row>
    <row r="30" spans="1:20" s="1098" customFormat="1" ht="22.5">
      <c r="A30" s="1287"/>
      <c r="B30" s="1287"/>
      <c r="C30" s="1287">
        <v>1</v>
      </c>
      <c r="D30" s="1185"/>
      <c r="F30" s="1125" t="e">
        <f ca="1">"4."&amp;mergeValue(A30) &amp;"."&amp;mergeValue(B30)&amp;"."&amp;mergeValue(C30)</f>
        <v>#NAME?</v>
      </c>
      <c r="G30" s="1129" t="s">
        <v>476</v>
      </c>
      <c r="H30" s="1189" t="str">
        <f>IF(Территории!H13="","","" &amp; Территории!H13 &amp; "")</f>
        <v>Город Казань</v>
      </c>
      <c r="I30" s="1099" t="s">
        <v>479</v>
      </c>
      <c r="J30" s="1124"/>
      <c r="K30" s="1103"/>
      <c r="L30" s="1103"/>
      <c r="M30" s="1103"/>
      <c r="N30" s="1103"/>
      <c r="O30" s="1103"/>
      <c r="P30" s="1103"/>
      <c r="Q30" s="1103"/>
      <c r="R30" s="1103"/>
      <c r="S30" s="1103"/>
      <c r="T30" s="1103"/>
    </row>
    <row r="31" spans="1:20" s="1098" customFormat="1" ht="56.25">
      <c r="A31" s="1287"/>
      <c r="B31" s="1287"/>
      <c r="C31" s="1287"/>
      <c r="D31" s="1185">
        <v>1</v>
      </c>
      <c r="F31" s="1125" t="e">
        <f ca="1">"4."&amp;mergeValue(A31) &amp;"."&amp;mergeValue(B31)&amp;"."&amp;mergeValue(C31)&amp;"."&amp;mergeValue(D31)</f>
        <v>#NAME?</v>
      </c>
      <c r="G31" s="1137" t="s">
        <v>477</v>
      </c>
      <c r="H31" s="1189" t="str">
        <f>IF(Территории!R14="","","" &amp; Территории!R14 &amp; "")</f>
        <v>Город Казань (92701000)</v>
      </c>
      <c r="I31" s="1186" t="s">
        <v>569</v>
      </c>
      <c r="J31" s="1124"/>
      <c r="K31" s="1103"/>
      <c r="L31" s="1103"/>
      <c r="M31" s="1103"/>
      <c r="N31" s="1103"/>
      <c r="O31" s="1103"/>
      <c r="P31" s="1103"/>
      <c r="Q31" s="1103"/>
      <c r="R31" s="1103"/>
      <c r="S31" s="1103"/>
      <c r="T31" s="1103"/>
    </row>
    <row r="32" spans="1:20" s="1122" customFormat="1" ht="3" customHeight="1">
      <c r="A32" s="1123"/>
      <c r="B32" s="1123"/>
      <c r="C32" s="1123"/>
      <c r="D32" s="1123"/>
      <c r="F32" s="1121"/>
      <c r="G32" s="1135"/>
      <c r="H32" s="1136"/>
      <c r="I32" s="1106"/>
      <c r="J32" s="1123"/>
      <c r="K32" s="1123"/>
      <c r="L32" s="1123"/>
      <c r="M32" s="1123"/>
      <c r="N32" s="1123"/>
      <c r="O32" s="1123"/>
      <c r="P32" s="1123"/>
      <c r="Q32" s="1123"/>
      <c r="R32" s="1123"/>
      <c r="S32" s="1123"/>
      <c r="T32" s="1123"/>
    </row>
    <row r="33" spans="1:20" s="1122" customFormat="1" ht="15" customHeight="1">
      <c r="A33" s="1123"/>
      <c r="B33" s="1123"/>
      <c r="C33" s="1123"/>
      <c r="D33" s="1123"/>
      <c r="F33" s="1121"/>
      <c r="G33" s="1282" t="s">
        <v>571</v>
      </c>
      <c r="H33" s="1282"/>
      <c r="I33" s="1106"/>
      <c r="J33" s="1123"/>
      <c r="K33" s="1123"/>
      <c r="L33" s="1123"/>
      <c r="M33" s="1123"/>
      <c r="N33" s="1123"/>
      <c r="O33" s="1123"/>
      <c r="P33" s="1123"/>
      <c r="Q33" s="1123"/>
      <c r="R33" s="1123"/>
      <c r="S33" s="1123"/>
      <c r="T33" s="1123"/>
    </row>
  </sheetData>
  <sheetProtection algorithmName="SHA-512" hashValue="H0FsSTMEk9al0g7z29pAaWdE3dBmpkRd2xGGSYhp9SaNLLjMdU/++uYCXVOGqPqAqN8zI770W6jnJukClpQzIQ==" saltValue="ufrAV1s4+8uBPYPrUWdMZA==" spinCount="100000" sheet="1" objects="1" scenarios="1" formatColumns="0" formatRows="0"/>
  <mergeCells count="16">
    <mergeCell ref="A26:A31"/>
    <mergeCell ref="B29:B31"/>
    <mergeCell ref="C30:C31"/>
    <mergeCell ref="G33:H33"/>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64"/>
  <sheetViews>
    <sheetView showGridLines="0" topLeftCell="E11" zoomScaleNormal="100" workbookViewId="0">
      <selection activeCell="K26" sqref="K26"/>
    </sheetView>
  </sheetViews>
  <sheetFormatPr defaultColWidth="10.5703125" defaultRowHeight="14.25"/>
  <cols>
    <col min="1" max="1" width="9.140625" style="1082" hidden="1" customWidth="1"/>
    <col min="2" max="2" width="9.140625" style="1096" hidden="1" customWidth="1"/>
    <col min="3" max="3" width="3.7109375" style="1081" customWidth="1"/>
    <col min="4" max="4" width="6.28515625" style="1074" bestFit="1" customWidth="1"/>
    <col min="5" max="5" width="46.7109375" style="1074" customWidth="1"/>
    <col min="6" max="6" width="39.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2"/>
    <col min="16" max="16384" width="10.5703125" style="1074"/>
  </cols>
  <sheetData>
    <row r="1" spans="1:32" hidden="1">
      <c r="S1" s="1150"/>
      <c r="AF1" s="1151"/>
    </row>
    <row r="2" spans="1:32" hidden="1"/>
    <row r="3" spans="1:32" hidden="1"/>
    <row r="4" spans="1:32" ht="3" customHeight="1">
      <c r="C4" s="1080"/>
      <c r="D4" s="1075"/>
      <c r="E4" s="1075"/>
      <c r="F4" s="1075"/>
      <c r="G4" s="1075"/>
      <c r="H4" s="1075"/>
      <c r="I4" s="1075"/>
      <c r="J4" s="1075"/>
      <c r="K4" s="1142"/>
      <c r="L4" s="1142"/>
    </row>
    <row r="5" spans="1:32" ht="26.1" customHeight="1">
      <c r="C5" s="1080"/>
      <c r="D5" s="1316" t="s">
        <v>707</v>
      </c>
      <c r="E5" s="1316"/>
      <c r="F5" s="1316"/>
      <c r="G5" s="1316"/>
      <c r="H5" s="1316"/>
      <c r="I5" s="1316"/>
      <c r="J5" s="1316"/>
      <c r="K5" s="1316"/>
      <c r="L5" s="1126"/>
    </row>
    <row r="6" spans="1:32" ht="3" customHeight="1">
      <c r="C6" s="1080"/>
      <c r="D6" s="1075"/>
      <c r="E6" s="1143"/>
      <c r="F6" s="1143"/>
      <c r="G6" s="1143"/>
      <c r="H6" s="1143"/>
      <c r="I6" s="1143"/>
      <c r="J6" s="1143"/>
      <c r="K6" s="1079"/>
      <c r="L6" s="1144"/>
    </row>
    <row r="7" spans="1:32" ht="18.75">
      <c r="C7" s="1080"/>
      <c r="D7" s="1075"/>
      <c r="E7" s="1160" t="str">
        <f>"Дата подачи заявления об "&amp;IF(datePr_ch="","утверждении","изменении") &amp; " тарифов"</f>
        <v>Дата подачи заявления об утверждении тарифов</v>
      </c>
      <c r="F7" s="1293" t="str">
        <f>IF(datePr_ch="",IF(datePr="","",datePr),datePr_ch)</f>
        <v>28.04.2021</v>
      </c>
      <c r="G7" s="1293"/>
      <c r="H7" s="1293"/>
      <c r="I7" s="1293"/>
      <c r="J7" s="1293"/>
      <c r="K7" s="1293"/>
      <c r="L7" s="1171"/>
      <c r="M7" s="1100"/>
    </row>
    <row r="8" spans="1:32" ht="18.75">
      <c r="C8" s="1080"/>
      <c r="D8" s="1075"/>
      <c r="E8" s="1160" t="str">
        <f>"Номер подачи заявления об "&amp;IF(numberPr_ch="","утверждении","изменении") &amp; " тарифов"</f>
        <v>Номер подачи заявления об утверждении тарифов</v>
      </c>
      <c r="F8" s="1293" t="str">
        <f>IF(numberPr_ch="",IF(numberPr="","",numberPr),numberPr_ch)</f>
        <v>Исх. № 3165/02-02, 3166/05-02, 3168/05-02; 3167/05-02 от 28.04.2021; Вх. № 3906, 3907, 3904, 3905 от 29.04.2021</v>
      </c>
      <c r="G8" s="1293"/>
      <c r="H8" s="1293"/>
      <c r="I8" s="1293"/>
      <c r="J8" s="1293"/>
      <c r="K8" s="1293"/>
      <c r="L8" s="1171"/>
      <c r="M8" s="1100"/>
    </row>
    <row r="9" spans="1:32">
      <c r="C9" s="1080"/>
      <c r="D9" s="1075"/>
      <c r="E9" s="1143"/>
      <c r="F9" s="1143"/>
      <c r="G9" s="1143"/>
      <c r="H9" s="1143"/>
      <c r="I9" s="1143"/>
      <c r="J9" s="1143"/>
      <c r="K9" s="1079"/>
      <c r="L9" s="1144"/>
    </row>
    <row r="10" spans="1:32" ht="21" customHeight="1">
      <c r="C10" s="1080"/>
      <c r="D10" s="1300" t="s">
        <v>445</v>
      </c>
      <c r="E10" s="1300"/>
      <c r="F10" s="1300"/>
      <c r="G10" s="1300"/>
      <c r="H10" s="1300"/>
      <c r="I10" s="1300"/>
      <c r="J10" s="1300"/>
      <c r="K10" s="1300"/>
      <c r="L10" s="1357" t="s">
        <v>446</v>
      </c>
    </row>
    <row r="11" spans="1:32" ht="21" customHeight="1">
      <c r="C11" s="1080"/>
      <c r="D11" s="1311" t="s">
        <v>91</v>
      </c>
      <c r="E11" s="1367" t="s">
        <v>296</v>
      </c>
      <c r="F11" s="1367" t="s">
        <v>19</v>
      </c>
      <c r="G11" s="1376" t="s">
        <v>684</v>
      </c>
      <c r="H11" s="1377"/>
      <c r="I11" s="1378"/>
      <c r="J11" s="1367" t="s">
        <v>439</v>
      </c>
      <c r="K11" s="1367" t="s">
        <v>447</v>
      </c>
      <c r="L11" s="1357"/>
    </row>
    <row r="12" spans="1:32" ht="21" customHeight="1">
      <c r="C12" s="1080"/>
      <c r="D12" s="1313"/>
      <c r="E12" s="1368"/>
      <c r="F12" s="1368"/>
      <c r="G12" s="1369" t="s">
        <v>685</v>
      </c>
      <c r="H12" s="1370"/>
      <c r="I12" s="1085" t="s">
        <v>686</v>
      </c>
      <c r="J12" s="1368"/>
      <c r="K12" s="1368"/>
      <c r="L12" s="1357"/>
    </row>
    <row r="13" spans="1:32" ht="12" customHeight="1">
      <c r="C13" s="1080"/>
      <c r="D13" s="1076" t="s">
        <v>92</v>
      </c>
      <c r="E13" s="1076" t="s">
        <v>48</v>
      </c>
      <c r="F13" s="1076" t="s">
        <v>49</v>
      </c>
      <c r="G13" s="1371" t="s">
        <v>50</v>
      </c>
      <c r="H13" s="1371"/>
      <c r="I13" s="1076" t="s">
        <v>67</v>
      </c>
      <c r="J13" s="1076" t="s">
        <v>68</v>
      </c>
      <c r="K13" s="1076" t="s">
        <v>182</v>
      </c>
      <c r="L13" s="1076" t="s">
        <v>183</v>
      </c>
    </row>
    <row r="14" spans="1:32" ht="14.25" customHeight="1">
      <c r="A14" s="1107"/>
      <c r="C14" s="1080"/>
      <c r="D14" s="1155">
        <v>1</v>
      </c>
      <c r="E14" s="1358" t="s">
        <v>687</v>
      </c>
      <c r="F14" s="1372"/>
      <c r="G14" s="1372"/>
      <c r="H14" s="1372"/>
      <c r="I14" s="1372"/>
      <c r="J14" s="1372"/>
      <c r="K14" s="1372"/>
      <c r="L14" s="1092"/>
      <c r="M14" s="1157"/>
    </row>
    <row r="15" spans="1:32" ht="56.25">
      <c r="A15" s="1107"/>
      <c r="C15" s="1080"/>
      <c r="D15" s="1155" t="s">
        <v>294</v>
      </c>
      <c r="E15" s="1110" t="s">
        <v>449</v>
      </c>
      <c r="F15" s="1110" t="s">
        <v>449</v>
      </c>
      <c r="G15" s="1365" t="s">
        <v>449</v>
      </c>
      <c r="H15" s="1366"/>
      <c r="I15" s="1110" t="s">
        <v>449</v>
      </c>
      <c r="J15" s="1132" t="s">
        <v>3390</v>
      </c>
      <c r="K15" s="1037" t="s">
        <v>3391</v>
      </c>
      <c r="L15" s="1099" t="s">
        <v>688</v>
      </c>
      <c r="M15" s="1157"/>
    </row>
    <row r="16" spans="1:32" ht="18.75">
      <c r="A16" s="1107"/>
      <c r="B16" s="1096">
        <v>3</v>
      </c>
      <c r="C16" s="1080"/>
      <c r="D16" s="1158">
        <v>2</v>
      </c>
      <c r="E16" s="1373" t="s">
        <v>689</v>
      </c>
      <c r="F16" s="1374"/>
      <c r="G16" s="1374"/>
      <c r="H16" s="1375"/>
      <c r="I16" s="1375"/>
      <c r="J16" s="1375" t="s">
        <v>449</v>
      </c>
      <c r="K16" s="1375"/>
      <c r="L16" s="1153"/>
      <c r="M16" s="1157"/>
    </row>
    <row r="17" spans="1:83" ht="24" customHeight="1">
      <c r="A17" s="1107"/>
      <c r="C17" s="1359"/>
      <c r="D17" s="1364" t="s">
        <v>690</v>
      </c>
      <c r="E17" s="13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3" t="str">
        <f>IF('Перечень тарифов'!J21="","наименование отсутствует","" &amp; 'Перечень тарифов'!J21 &amp; "")</f>
        <v>Тарифы на тепловую энергию (мощность), поставляемую Акционерным обществом "Казэнерго" потребителям, другим теплоснабжающим организациям.</v>
      </c>
      <c r="G17" s="1110"/>
      <c r="H17" s="1169" t="s">
        <v>2656</v>
      </c>
      <c r="I17" s="1167" t="s">
        <v>2657</v>
      </c>
      <c r="J17" s="1132" t="s">
        <v>247</v>
      </c>
      <c r="K17" s="1110" t="s">
        <v>449</v>
      </c>
      <c r="L17" s="1289" t="s">
        <v>711</v>
      </c>
      <c r="M17" s="1157"/>
    </row>
    <row r="18" spans="1:83" ht="20.100000000000001" customHeight="1">
      <c r="A18" s="1107"/>
      <c r="C18" s="1359"/>
      <c r="D18" s="1364"/>
      <c r="E18" s="1362"/>
      <c r="F18" s="1363"/>
      <c r="G18" s="1159"/>
      <c r="H18" s="1154" t="s">
        <v>274</v>
      </c>
      <c r="I18" s="1149"/>
      <c r="J18" s="1149"/>
      <c r="K18" s="1147"/>
      <c r="L18" s="1290"/>
      <c r="M18" s="1157"/>
    </row>
    <row r="19" spans="1:83" s="1071" customFormat="1" ht="23.25" customHeight="1">
      <c r="A19" s="1107"/>
      <c r="B19" s="1096"/>
      <c r="C19" s="1080"/>
      <c r="D19" s="1364" t="s">
        <v>3374</v>
      </c>
      <c r="E19" s="1362" t="str">
        <f>IF('Перечень тарифов'!E26="","наименование отсутствует","" &amp; 'Перечень тарифов'!E26 &amp; "")</f>
        <v>Тарифы на услуги по передаче тепловой энергии</v>
      </c>
      <c r="F19" s="1363" t="str">
        <f>IF('Перечень тарифов'!J26="","наименование отсутствует","" &amp; 'Перечень тарифов'!J26 &amp; "")</f>
        <v>Тарифы на услуги по передаче тепловой энергии, оказываемые Акционерным обществом "Казэнерго"</v>
      </c>
      <c r="G19" s="1110"/>
      <c r="H19" s="1169" t="s">
        <v>2656</v>
      </c>
      <c r="I19" s="1167" t="s">
        <v>2657</v>
      </c>
      <c r="J19" s="1132" t="s">
        <v>247</v>
      </c>
      <c r="K19" s="1110" t="s">
        <v>449</v>
      </c>
      <c r="L19" s="1290"/>
      <c r="M19" s="1157"/>
      <c r="N19" s="1102"/>
      <c r="O19" s="1102"/>
      <c r="P19" s="1074"/>
      <c r="Q19" s="1074"/>
      <c r="R19" s="1074"/>
      <c r="S19" s="1074"/>
      <c r="T19" s="1074"/>
      <c r="U19" s="1074"/>
      <c r="V19" s="1074"/>
      <c r="W19" s="1074"/>
      <c r="X19" s="1074"/>
      <c r="Y19" s="1074"/>
      <c r="Z19" s="1074"/>
      <c r="AA19" s="1074"/>
      <c r="AB19" s="1074"/>
      <c r="AC19" s="1074"/>
      <c r="AD19" s="1074"/>
      <c r="AE19" s="1074"/>
      <c r="AF19" s="1074"/>
      <c r="AG19" s="1074"/>
      <c r="AH19" s="1074"/>
      <c r="AI19" s="1074"/>
      <c r="AJ19" s="1074"/>
      <c r="AK19" s="1074"/>
      <c r="AL19" s="1074"/>
      <c r="AM19" s="1074"/>
      <c r="AN19" s="1074"/>
      <c r="AO19" s="1074"/>
      <c r="AP19" s="1074"/>
      <c r="AQ19" s="1074"/>
      <c r="AR19" s="1074"/>
      <c r="AS19" s="1074"/>
      <c r="AT19" s="1074"/>
      <c r="AU19" s="1074"/>
      <c r="AV19" s="1074"/>
      <c r="AW19" s="1074"/>
      <c r="AX19" s="1074"/>
      <c r="AY19" s="1074"/>
      <c r="AZ19" s="1074"/>
      <c r="BA19" s="1074"/>
      <c r="BB19" s="1074"/>
      <c r="BC19" s="1074"/>
      <c r="BD19" s="1074"/>
      <c r="BE19" s="1074"/>
      <c r="BF19" s="1074"/>
      <c r="BG19" s="1074"/>
      <c r="BH19" s="1074"/>
      <c r="BI19" s="1074"/>
      <c r="BJ19" s="1074"/>
      <c r="BK19" s="1074"/>
      <c r="BL19" s="1074"/>
      <c r="BM19" s="1074"/>
      <c r="BN19" s="1074"/>
      <c r="BO19" s="1074"/>
      <c r="BP19" s="1074"/>
      <c r="BQ19" s="1074"/>
      <c r="BR19" s="1074"/>
      <c r="BS19" s="1074"/>
      <c r="BT19" s="1074"/>
      <c r="BU19" s="1074"/>
      <c r="BV19" s="1074"/>
      <c r="BW19" s="1074"/>
      <c r="BX19" s="1074"/>
      <c r="BY19" s="1074"/>
      <c r="BZ19" s="1074"/>
      <c r="CA19" s="1074"/>
      <c r="CB19" s="1074"/>
      <c r="CC19" s="1074"/>
      <c r="CD19" s="1074"/>
      <c r="CE19" s="1074"/>
    </row>
    <row r="20" spans="1:83" s="1071" customFormat="1" ht="20.100000000000001" customHeight="1">
      <c r="A20" s="1107"/>
      <c r="B20" s="1096"/>
      <c r="C20" s="1080"/>
      <c r="D20" s="1364"/>
      <c r="E20" s="1362"/>
      <c r="F20" s="1363"/>
      <c r="G20" s="1086"/>
      <c r="H20" s="1154" t="s">
        <v>274</v>
      </c>
      <c r="I20" s="1149"/>
      <c r="J20" s="1149"/>
      <c r="K20" s="1147"/>
      <c r="L20" s="1290"/>
      <c r="M20" s="1157"/>
      <c r="N20" s="1102"/>
      <c r="O20" s="1102"/>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c r="AL20" s="1074"/>
      <c r="AM20" s="1074"/>
      <c r="AN20" s="1074"/>
      <c r="AO20" s="1074"/>
      <c r="AP20" s="1074"/>
      <c r="AQ20" s="1074"/>
      <c r="AR20" s="1074"/>
      <c r="AS20" s="1074"/>
      <c r="AT20" s="1074"/>
      <c r="AU20" s="1074"/>
      <c r="AV20" s="1074"/>
      <c r="AW20" s="1074"/>
      <c r="AX20" s="1074"/>
      <c r="AY20" s="1074"/>
      <c r="AZ20" s="1074"/>
      <c r="BA20" s="1074"/>
      <c r="BB20" s="1074"/>
      <c r="BC20" s="1074"/>
      <c r="BD20" s="1074"/>
      <c r="BE20" s="1074"/>
      <c r="BF20" s="1074"/>
      <c r="BG20" s="1074"/>
      <c r="BH20" s="1074"/>
      <c r="BI20" s="1074"/>
      <c r="BJ20" s="1074"/>
      <c r="BK20" s="1074"/>
      <c r="BL20" s="1074"/>
      <c r="BM20" s="1074"/>
      <c r="BN20" s="1074"/>
      <c r="BO20" s="1074"/>
      <c r="BP20" s="1074"/>
      <c r="BQ20" s="1074"/>
      <c r="BR20" s="1074"/>
      <c r="BS20" s="1074"/>
      <c r="BT20" s="1074"/>
      <c r="BU20" s="1074"/>
      <c r="BV20" s="1074"/>
      <c r="BW20" s="1074"/>
      <c r="BX20" s="1074"/>
      <c r="BY20" s="1074"/>
      <c r="BZ20" s="1074"/>
      <c r="CA20" s="1074"/>
      <c r="CB20" s="1074"/>
      <c r="CC20" s="1074"/>
      <c r="CD20" s="1074"/>
      <c r="CE20" s="1074"/>
    </row>
    <row r="21" spans="1:83" s="1071" customFormat="1" ht="24" customHeight="1">
      <c r="A21" s="1107"/>
      <c r="B21" s="1096"/>
      <c r="C21" s="1080"/>
      <c r="D21" s="1364" t="s">
        <v>3378</v>
      </c>
      <c r="E21" s="1362" t="str">
        <f>IF('Перечень тарифов'!E26="","наименование отсутствует","" &amp; 'Перечень тарифов'!E26 &amp; "")</f>
        <v>Тарифы на услуги по передаче тепловой энергии</v>
      </c>
      <c r="F21" s="1363" t="str">
        <f>IF('Перечень тарифов'!J30="","наименование отсутствует","" &amp; 'Перечень тарифов'!J30 &amp; "")</f>
        <v>Тарифы на услуги по передаче тепловой энергии, оказываемые Акционерным обществом "Казэнерго" в зоне действия ЕТО-2</v>
      </c>
      <c r="G21" s="1110"/>
      <c r="H21" s="1169" t="s">
        <v>2656</v>
      </c>
      <c r="I21" s="1167" t="s">
        <v>2657</v>
      </c>
      <c r="J21" s="1132" t="s">
        <v>247</v>
      </c>
      <c r="K21" s="1110" t="s">
        <v>449</v>
      </c>
      <c r="L21" s="1290"/>
      <c r="M21" s="1157"/>
      <c r="N21" s="1102"/>
      <c r="O21" s="1102"/>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c r="AL21" s="1074"/>
      <c r="AM21" s="1074"/>
      <c r="AN21" s="1074"/>
      <c r="AO21" s="1074"/>
      <c r="AP21" s="1074"/>
      <c r="AQ21" s="1074"/>
      <c r="AR21" s="1074"/>
      <c r="AS21" s="1074"/>
      <c r="AT21" s="1074"/>
      <c r="AU21" s="1074"/>
      <c r="AV21" s="1074"/>
      <c r="AW21" s="1074"/>
      <c r="AX21" s="1074"/>
      <c r="AY21" s="1074"/>
      <c r="AZ21" s="1074"/>
      <c r="BA21" s="1074"/>
      <c r="BB21" s="1074"/>
      <c r="BC21" s="1074"/>
      <c r="BD21" s="1074"/>
      <c r="BE21" s="1074"/>
      <c r="BF21" s="1074"/>
      <c r="BG21" s="1074"/>
      <c r="BH21" s="1074"/>
      <c r="BI21" s="1074"/>
      <c r="BJ21" s="1074"/>
      <c r="BK21" s="1074"/>
      <c r="BL21" s="1074"/>
      <c r="BM21" s="1074"/>
      <c r="BN21" s="1074"/>
      <c r="BO21" s="1074"/>
      <c r="BP21" s="1074"/>
      <c r="BQ21" s="1074"/>
      <c r="BR21" s="1074"/>
      <c r="BS21" s="1074"/>
      <c r="BT21" s="1074"/>
      <c r="BU21" s="1074"/>
      <c r="BV21" s="1074"/>
      <c r="BW21" s="1074"/>
      <c r="BX21" s="1074"/>
      <c r="BY21" s="1074"/>
      <c r="BZ21" s="1074"/>
      <c r="CA21" s="1074"/>
      <c r="CB21" s="1074"/>
      <c r="CC21" s="1074"/>
      <c r="CD21" s="1074"/>
      <c r="CE21" s="1074"/>
    </row>
    <row r="22" spans="1:83" s="1071" customFormat="1" ht="20.100000000000001" customHeight="1">
      <c r="A22" s="1107"/>
      <c r="B22" s="1096"/>
      <c r="C22" s="1080"/>
      <c r="D22" s="1364"/>
      <c r="E22" s="1362"/>
      <c r="F22" s="1363"/>
      <c r="G22" s="1086"/>
      <c r="H22" s="1154" t="s">
        <v>274</v>
      </c>
      <c r="I22" s="1149"/>
      <c r="J22" s="1149"/>
      <c r="K22" s="1147"/>
      <c r="L22" s="1290"/>
      <c r="M22" s="1157"/>
      <c r="N22" s="1102"/>
      <c r="O22" s="1102"/>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4"/>
      <c r="AT22" s="1074"/>
      <c r="AU22" s="1074"/>
      <c r="AV22" s="1074"/>
      <c r="AW22" s="1074"/>
      <c r="AX22" s="1074"/>
      <c r="AY22" s="1074"/>
      <c r="AZ22" s="1074"/>
      <c r="BA22" s="1074"/>
      <c r="BB22" s="1074"/>
      <c r="BC22" s="1074"/>
      <c r="BD22" s="1074"/>
      <c r="BE22" s="1074"/>
      <c r="BF22" s="1074"/>
      <c r="BG22" s="1074"/>
      <c r="BH22" s="1074"/>
      <c r="BI22" s="1074"/>
      <c r="BJ22" s="1074"/>
      <c r="BK22" s="1074"/>
      <c r="BL22" s="1074"/>
      <c r="BM22" s="1074"/>
      <c r="BN22" s="1074"/>
      <c r="BO22" s="1074"/>
      <c r="BP22" s="1074"/>
      <c r="BQ22" s="1074"/>
      <c r="BR22" s="1074"/>
      <c r="BS22" s="1074"/>
      <c r="BT22" s="1074"/>
      <c r="BU22" s="1074"/>
      <c r="BV22" s="1074"/>
      <c r="BW22" s="1074"/>
      <c r="BX22" s="1074"/>
      <c r="BY22" s="1074"/>
      <c r="BZ22" s="1074"/>
      <c r="CA22" s="1074"/>
      <c r="CB22" s="1074"/>
      <c r="CC22" s="1074"/>
      <c r="CD22" s="1074"/>
      <c r="CE22" s="1074"/>
    </row>
    <row r="23" spans="1:83" s="1071" customFormat="1" ht="28.5" customHeight="1">
      <c r="A23" s="1107"/>
      <c r="B23" s="1096"/>
      <c r="C23" s="1080"/>
      <c r="D23" s="1364" t="s">
        <v>3383</v>
      </c>
      <c r="E23" s="1362" t="str">
        <f>IF('Перечень тарифов'!E35="","наименование отсутствует","" &amp; 'Перечень тарифов'!E35 &amp; "")</f>
        <v>Тарифы на тепловую энергию (мощность), поставляемую другим теплоснабжающим организациям теплоснабжающими организациями</v>
      </c>
      <c r="F23" s="1363" t="str">
        <f>IF('Перечень тарифов'!J35="","наименование отсутствует","" &amp; 'Перечень тарифов'!J35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G23" s="1110"/>
      <c r="H23" s="1169" t="s">
        <v>2656</v>
      </c>
      <c r="I23" s="1167" t="s">
        <v>2657</v>
      </c>
      <c r="J23" s="1132" t="s">
        <v>247</v>
      </c>
      <c r="K23" s="1110" t="s">
        <v>449</v>
      </c>
      <c r="L23" s="1290"/>
      <c r="M23" s="1157"/>
      <c r="N23" s="1102"/>
      <c r="O23" s="1102"/>
      <c r="P23" s="1074"/>
      <c r="Q23" s="1074"/>
      <c r="R23" s="1074"/>
      <c r="S23" s="1074"/>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4"/>
      <c r="AT23" s="1074"/>
      <c r="AU23" s="1074"/>
      <c r="AV23" s="1074"/>
      <c r="AW23" s="1074"/>
      <c r="AX23" s="1074"/>
      <c r="AY23" s="1074"/>
      <c r="AZ23" s="1074"/>
      <c r="BA23" s="1074"/>
      <c r="BB23" s="1074"/>
      <c r="BC23" s="1074"/>
      <c r="BD23" s="1074"/>
      <c r="BE23" s="1074"/>
      <c r="BF23" s="1074"/>
      <c r="BG23" s="1074"/>
      <c r="BH23" s="1074"/>
      <c r="BI23" s="1074"/>
      <c r="BJ23" s="1074"/>
      <c r="BK23" s="1074"/>
      <c r="BL23" s="1074"/>
      <c r="BM23" s="1074"/>
      <c r="BN23" s="1074"/>
      <c r="BO23" s="1074"/>
      <c r="BP23" s="1074"/>
      <c r="BQ23" s="1074"/>
      <c r="BR23" s="1074"/>
      <c r="BS23" s="1074"/>
      <c r="BT23" s="1074"/>
      <c r="BU23" s="1074"/>
      <c r="BV23" s="1074"/>
      <c r="BW23" s="1074"/>
      <c r="BX23" s="1074"/>
      <c r="BY23" s="1074"/>
      <c r="BZ23" s="1074"/>
      <c r="CA23" s="1074"/>
      <c r="CB23" s="1074"/>
      <c r="CC23" s="1074"/>
      <c r="CD23" s="1074"/>
      <c r="CE23" s="1074"/>
    </row>
    <row r="24" spans="1:83" s="1071" customFormat="1" ht="15" customHeight="1">
      <c r="A24" s="1107"/>
      <c r="B24" s="1096"/>
      <c r="C24" s="1080"/>
      <c r="D24" s="1364"/>
      <c r="E24" s="1362"/>
      <c r="F24" s="1363"/>
      <c r="G24" s="1086"/>
      <c r="H24" s="1154" t="s">
        <v>274</v>
      </c>
      <c r="I24" s="1149"/>
      <c r="J24" s="1149"/>
      <c r="K24" s="1147"/>
      <c r="L24" s="1291"/>
      <c r="M24" s="1157"/>
      <c r="N24" s="1102"/>
      <c r="O24" s="1102"/>
      <c r="P24" s="1074"/>
      <c r="Q24" s="1074"/>
      <c r="R24" s="1074"/>
      <c r="S24" s="1074"/>
      <c r="T24" s="1074"/>
      <c r="U24" s="1074"/>
      <c r="V24" s="1074"/>
      <c r="W24" s="1074"/>
      <c r="X24" s="1074"/>
      <c r="Y24" s="1074"/>
      <c r="Z24" s="1074"/>
      <c r="AA24" s="1074"/>
      <c r="AB24" s="1074"/>
      <c r="AC24" s="1074"/>
      <c r="AD24" s="1074"/>
      <c r="AE24" s="1074"/>
      <c r="AF24" s="1074"/>
      <c r="AG24" s="1074"/>
      <c r="AH24" s="1074"/>
      <c r="AI24" s="1074"/>
      <c r="AJ24" s="1074"/>
      <c r="AK24" s="1074"/>
      <c r="AL24" s="1074"/>
      <c r="AM24" s="1074"/>
      <c r="AN24" s="1074"/>
      <c r="AO24" s="1074"/>
      <c r="AP24" s="1074"/>
      <c r="AQ24" s="1074"/>
      <c r="AR24" s="1074"/>
      <c r="AS24" s="1074"/>
      <c r="AT24" s="1074"/>
      <c r="AU24" s="1074"/>
      <c r="AV24" s="1074"/>
      <c r="AW24" s="1074"/>
      <c r="AX24" s="1074"/>
      <c r="AY24" s="1074"/>
      <c r="AZ24" s="1074"/>
      <c r="BA24" s="1074"/>
      <c r="BB24" s="1074"/>
      <c r="BC24" s="1074"/>
      <c r="BD24" s="1074"/>
      <c r="BE24" s="1074"/>
      <c r="BF24" s="1074"/>
      <c r="BG24" s="1074"/>
      <c r="BH24" s="1074"/>
      <c r="BI24" s="1074"/>
      <c r="BJ24" s="1074"/>
      <c r="BK24" s="1074"/>
      <c r="BL24" s="1074"/>
      <c r="BM24" s="1074"/>
      <c r="BN24" s="1074"/>
      <c r="BO24" s="1074"/>
      <c r="BP24" s="1074"/>
      <c r="BQ24" s="1074"/>
      <c r="BR24" s="1074"/>
      <c r="BS24" s="1074"/>
      <c r="BT24" s="1074"/>
      <c r="BU24" s="1074"/>
      <c r="BV24" s="1074"/>
      <c r="BW24" s="1074"/>
      <c r="BX24" s="1074"/>
      <c r="BY24" s="1074"/>
      <c r="BZ24" s="1074"/>
      <c r="CA24" s="1074"/>
      <c r="CB24" s="1074"/>
      <c r="CC24" s="1074"/>
      <c r="CD24" s="1074"/>
      <c r="CE24" s="1074"/>
    </row>
    <row r="25" spans="1:83" ht="18.75">
      <c r="A25" s="1107"/>
      <c r="B25" s="1096">
        <v>3</v>
      </c>
      <c r="C25" s="1080"/>
      <c r="D25" s="1097" t="s">
        <v>49</v>
      </c>
      <c r="E25" s="1358" t="s">
        <v>691</v>
      </c>
      <c r="F25" s="1358"/>
      <c r="G25" s="1358"/>
      <c r="H25" s="1358"/>
      <c r="I25" s="1358"/>
      <c r="J25" s="1358"/>
      <c r="K25" s="1358"/>
      <c r="L25" s="1131"/>
      <c r="M25" s="1157"/>
    </row>
    <row r="26" spans="1:83" ht="33.75">
      <c r="A26" s="1107"/>
      <c r="C26" s="1080"/>
      <c r="D26" s="1155" t="s">
        <v>440</v>
      </c>
      <c r="E26" s="1110" t="s">
        <v>449</v>
      </c>
      <c r="F26" s="1110" t="s">
        <v>449</v>
      </c>
      <c r="G26" s="1365" t="s">
        <v>449</v>
      </c>
      <c r="H26" s="1366"/>
      <c r="I26" s="1110" t="s">
        <v>449</v>
      </c>
      <c r="J26" s="1110" t="s">
        <v>449</v>
      </c>
      <c r="K26" s="1037" t="s">
        <v>3397</v>
      </c>
      <c r="L26" s="1099" t="s">
        <v>692</v>
      </c>
      <c r="M26" s="1157"/>
    </row>
    <row r="27" spans="1:83" ht="18.75">
      <c r="A27" s="1107"/>
      <c r="B27" s="1096">
        <v>3</v>
      </c>
      <c r="C27" s="1080"/>
      <c r="D27" s="1097" t="s">
        <v>50</v>
      </c>
      <c r="E27" s="1358" t="s">
        <v>693</v>
      </c>
      <c r="F27" s="1358"/>
      <c r="G27" s="1358"/>
      <c r="H27" s="1358"/>
      <c r="I27" s="1358"/>
      <c r="J27" s="1358"/>
      <c r="K27" s="1358"/>
      <c r="L27" s="1131"/>
      <c r="M27" s="1157"/>
    </row>
    <row r="28" spans="1:83" ht="20.100000000000001" customHeight="1">
      <c r="A28" s="1107"/>
      <c r="C28" s="1359"/>
      <c r="D28" s="1364" t="s">
        <v>441</v>
      </c>
      <c r="E28" s="13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3" t="str">
        <f>IF('Перечень тарифов'!J21="","наименование отсутствует","" &amp; 'Перечень тарифов'!J21 &amp; "")</f>
        <v>Тарифы на тепловую энергию (мощность), поставляемую Акционерным обществом "Казэнерго" потребителям, другим теплоснабжающим организациям.</v>
      </c>
      <c r="G28" s="1110"/>
      <c r="H28" s="1167" t="s">
        <v>2656</v>
      </c>
      <c r="I28" s="1167" t="s">
        <v>2657</v>
      </c>
      <c r="J28" s="1172">
        <f>'[1]Т26-Корректировка'!$N$131</f>
        <v>3069838.3297656015</v>
      </c>
      <c r="K28" s="1110" t="s">
        <v>449</v>
      </c>
      <c r="L28" s="1289" t="s">
        <v>712</v>
      </c>
      <c r="M28" s="1157"/>
    </row>
    <row r="29" spans="1:83" ht="20.100000000000001" customHeight="1">
      <c r="A29" s="1107"/>
      <c r="C29" s="1359"/>
      <c r="D29" s="1364"/>
      <c r="E29" s="1362"/>
      <c r="F29" s="1363"/>
      <c r="G29" s="1159"/>
      <c r="H29" s="1154" t="s">
        <v>274</v>
      </c>
      <c r="I29" s="1146"/>
      <c r="J29" s="1146"/>
      <c r="K29" s="1147"/>
      <c r="L29" s="1290"/>
      <c r="M29" s="1157"/>
    </row>
    <row r="30" spans="1:83" s="1071" customFormat="1" ht="20.100000000000001" customHeight="1">
      <c r="A30" s="1107"/>
      <c r="B30" s="1096"/>
      <c r="C30" s="1080"/>
      <c r="D30" s="1364" t="s">
        <v>3375</v>
      </c>
      <c r="E30" s="1362" t="str">
        <f>IF('Перечень тарифов'!E26="","наименование отсутствует","" &amp; 'Перечень тарифов'!E26 &amp; "")</f>
        <v>Тарифы на услуги по передаче тепловой энергии</v>
      </c>
      <c r="F30" s="1363" t="str">
        <f>IF('Перечень тарифов'!J26="","наименование отсутствует","" &amp; 'Перечень тарифов'!J26 &amp; "")</f>
        <v>Тарифы на услуги по передаче тепловой энергии, оказываемые Акционерным обществом "Казэнерго"</v>
      </c>
      <c r="G30" s="1110"/>
      <c r="H30" s="1169" t="s">
        <v>2656</v>
      </c>
      <c r="I30" s="1167" t="s">
        <v>2657</v>
      </c>
      <c r="J30" s="1172">
        <f>'[3]Т21-Корректировка'!$M$85</f>
        <v>2116.9502065772313</v>
      </c>
      <c r="K30" s="1110" t="s">
        <v>449</v>
      </c>
      <c r="L30" s="1290"/>
      <c r="M30" s="1157"/>
      <c r="N30" s="1102"/>
      <c r="O30" s="1102"/>
    </row>
    <row r="31" spans="1:83" s="1071" customFormat="1" ht="20.100000000000001" customHeight="1">
      <c r="A31" s="1107"/>
      <c r="B31" s="1096"/>
      <c r="C31" s="1080"/>
      <c r="D31" s="1364"/>
      <c r="E31" s="1362"/>
      <c r="F31" s="1363"/>
      <c r="G31" s="1086"/>
      <c r="H31" s="1154" t="s">
        <v>274</v>
      </c>
      <c r="I31" s="1149"/>
      <c r="J31" s="1149"/>
      <c r="K31" s="1147"/>
      <c r="L31" s="1290"/>
      <c r="M31" s="1157"/>
      <c r="N31" s="1102"/>
      <c r="O31" s="1102"/>
    </row>
    <row r="32" spans="1:83" s="1071" customFormat="1" ht="20.100000000000001" customHeight="1">
      <c r="A32" s="1107"/>
      <c r="B32" s="1096"/>
      <c r="C32" s="1080"/>
      <c r="D32" s="1364" t="s">
        <v>3379</v>
      </c>
      <c r="E32" s="1362" t="str">
        <f>IF('Перечень тарифов'!E26="","наименование отсутствует","" &amp; 'Перечень тарифов'!E26 &amp; "")</f>
        <v>Тарифы на услуги по передаче тепловой энергии</v>
      </c>
      <c r="F32" s="1363" t="str">
        <f>IF('Перечень тарифов'!J30="","наименование отсутствует","" &amp; 'Перечень тарифов'!J30 &amp; "")</f>
        <v>Тарифы на услуги по передаче тепловой энергии, оказываемые Акционерным обществом "Казэнерго" в зоне действия ЕТО-2</v>
      </c>
      <c r="G32" s="1110"/>
      <c r="H32" s="1169" t="s">
        <v>2656</v>
      </c>
      <c r="I32" s="1167" t="s">
        <v>2657</v>
      </c>
      <c r="J32" s="1172">
        <f>'[4]Т21-Корректировка'!$M$85</f>
        <v>145.95929591022002</v>
      </c>
      <c r="K32" s="1110" t="s">
        <v>449</v>
      </c>
      <c r="L32" s="1290"/>
      <c r="M32" s="1157"/>
      <c r="N32" s="1102"/>
      <c r="O32" s="1102"/>
    </row>
    <row r="33" spans="1:15" s="1071" customFormat="1" ht="20.100000000000001" customHeight="1">
      <c r="A33" s="1107"/>
      <c r="B33" s="1096"/>
      <c r="C33" s="1080"/>
      <c r="D33" s="1364"/>
      <c r="E33" s="1362"/>
      <c r="F33" s="1363"/>
      <c r="G33" s="1086"/>
      <c r="H33" s="1154" t="s">
        <v>274</v>
      </c>
      <c r="I33" s="1149"/>
      <c r="J33" s="1149"/>
      <c r="K33" s="1147"/>
      <c r="L33" s="1290"/>
      <c r="M33" s="1157"/>
      <c r="N33" s="1102"/>
      <c r="O33" s="1102"/>
    </row>
    <row r="34" spans="1:15" s="1071" customFormat="1" ht="18.95" customHeight="1">
      <c r="A34" s="1107"/>
      <c r="B34" s="1096"/>
      <c r="C34" s="1080"/>
      <c r="D34" s="1364" t="s">
        <v>3384</v>
      </c>
      <c r="E34" s="1362" t="str">
        <f>IF('Перечень тарифов'!E35="","наименование отсутствует","" &amp; 'Перечень тарифов'!E35 &amp; "")</f>
        <v>Тарифы на тепловую энергию (мощность), поставляемую другим теплоснабжающим организациям теплоснабжающими организациями</v>
      </c>
      <c r="F34" s="1363" t="str">
        <f>IF('Перечень тарифов'!J35="","наименование отсутствует","" &amp; 'Перечень тарифов'!J35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G34" s="1110"/>
      <c r="H34" s="1169" t="s">
        <v>2656</v>
      </c>
      <c r="I34" s="1167" t="s">
        <v>2657</v>
      </c>
      <c r="J34" s="1172">
        <f>'[2]Т26-Корректировка'!$N$131</f>
        <v>2706312.4494573046</v>
      </c>
      <c r="K34" s="1110" t="s">
        <v>449</v>
      </c>
      <c r="L34" s="1290"/>
      <c r="M34" s="1157"/>
      <c r="N34" s="1102"/>
      <c r="O34" s="1102"/>
    </row>
    <row r="35" spans="1:15" s="1071" customFormat="1" ht="15" customHeight="1">
      <c r="A35" s="1107"/>
      <c r="B35" s="1096"/>
      <c r="C35" s="1080"/>
      <c r="D35" s="1364"/>
      <c r="E35" s="1362"/>
      <c r="F35" s="1363"/>
      <c r="G35" s="1086"/>
      <c r="H35" s="1154" t="s">
        <v>274</v>
      </c>
      <c r="I35" s="1149"/>
      <c r="J35" s="1149"/>
      <c r="K35" s="1147"/>
      <c r="L35" s="1291"/>
      <c r="M35" s="1157"/>
      <c r="N35" s="1102"/>
      <c r="O35" s="1102"/>
    </row>
    <row r="36" spans="1:15" ht="18.75">
      <c r="A36" s="1107"/>
      <c r="C36" s="1080"/>
      <c r="D36" s="1097" t="s">
        <v>67</v>
      </c>
      <c r="E36" s="1358" t="s">
        <v>757</v>
      </c>
      <c r="F36" s="1358"/>
      <c r="G36" s="1358"/>
      <c r="H36" s="1358"/>
      <c r="I36" s="1358"/>
      <c r="J36" s="1358"/>
      <c r="K36" s="1358"/>
      <c r="L36" s="1131"/>
      <c r="M36" s="1157"/>
    </row>
    <row r="37" spans="1:15" ht="20.100000000000001" customHeight="1">
      <c r="A37" s="1107"/>
      <c r="C37" s="1359"/>
      <c r="D37" s="1360" t="s">
        <v>442</v>
      </c>
      <c r="E37" s="13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7" s="1363" t="str">
        <f>IF('Перечень тарифов'!J21="","наименование отсутствует","" &amp; 'Перечень тарифов'!J21 &amp; "")</f>
        <v>Тарифы на тепловую энергию (мощность), поставляемую Акционерным обществом "Казэнерго" потребителям, другим теплоснабжающим организациям.</v>
      </c>
      <c r="G37" s="1110"/>
      <c r="H37" s="1169" t="s">
        <v>2656</v>
      </c>
      <c r="I37" s="1167" t="s">
        <v>2657</v>
      </c>
      <c r="J37" s="1172">
        <f>'[1]Т26-Корректировка'!$N$21</f>
        <v>1831552.3300981282</v>
      </c>
      <c r="K37" s="1110" t="s">
        <v>449</v>
      </c>
      <c r="L37" s="1289" t="s">
        <v>758</v>
      </c>
      <c r="M37" s="1157"/>
    </row>
    <row r="38" spans="1:15" ht="20.100000000000001" customHeight="1">
      <c r="A38" s="1107"/>
      <c r="C38" s="1359"/>
      <c r="D38" s="1361"/>
      <c r="E38" s="1362"/>
      <c r="F38" s="1363"/>
      <c r="G38" s="1159"/>
      <c r="H38" s="1154" t="s">
        <v>274</v>
      </c>
      <c r="I38" s="1146"/>
      <c r="J38" s="1146"/>
      <c r="K38" s="1147"/>
      <c r="L38" s="1290"/>
      <c r="M38" s="1157"/>
    </row>
    <row r="39" spans="1:15" s="1071" customFormat="1" ht="20.100000000000001" customHeight="1">
      <c r="A39" s="1107"/>
      <c r="B39" s="1096"/>
      <c r="C39" s="1080"/>
      <c r="D39" s="1364" t="s">
        <v>3376</v>
      </c>
      <c r="E39" s="1362" t="str">
        <f>IF('Перечень тарифов'!E26="","наименование отсутствует","" &amp; 'Перечень тарифов'!E26 &amp; "")</f>
        <v>Тарифы на услуги по передаче тепловой энергии</v>
      </c>
      <c r="F39" s="1363" t="str">
        <f>IF('Перечень тарифов'!J26="","наименование отсутствует","" &amp; 'Перечень тарифов'!J26 &amp; "")</f>
        <v>Тарифы на услуги по передаче тепловой энергии, оказываемые Акционерным обществом "Казэнерго"</v>
      </c>
      <c r="G39" s="1110"/>
      <c r="H39" s="1169" t="s">
        <v>2656</v>
      </c>
      <c r="I39" s="1167" t="s">
        <v>2657</v>
      </c>
      <c r="J39" s="1172">
        <f>'[3]Т21-Корректировка'!$M$22</f>
        <v>21646.7</v>
      </c>
      <c r="K39" s="1110" t="s">
        <v>449</v>
      </c>
      <c r="L39" s="1290"/>
      <c r="M39" s="1157"/>
      <c r="N39" s="1102"/>
      <c r="O39" s="1102"/>
    </row>
    <row r="40" spans="1:15" s="1071" customFormat="1" ht="20.100000000000001" customHeight="1">
      <c r="A40" s="1107"/>
      <c r="B40" s="1096"/>
      <c r="C40" s="1080"/>
      <c r="D40" s="1364"/>
      <c r="E40" s="1362"/>
      <c r="F40" s="1363"/>
      <c r="G40" s="1086"/>
      <c r="H40" s="1154" t="s">
        <v>274</v>
      </c>
      <c r="I40" s="1149"/>
      <c r="J40" s="1149"/>
      <c r="K40" s="1147"/>
      <c r="L40" s="1290"/>
      <c r="M40" s="1157"/>
      <c r="N40" s="1102"/>
      <c r="O40" s="1102"/>
    </row>
    <row r="41" spans="1:15" s="1071" customFormat="1" ht="20.100000000000001" customHeight="1">
      <c r="A41" s="1107"/>
      <c r="B41" s="1096"/>
      <c r="C41" s="1080"/>
      <c r="D41" s="1364" t="s">
        <v>3380</v>
      </c>
      <c r="E41" s="1362" t="str">
        <f>IF('Перечень тарифов'!E26="","наименование отсутствует","" &amp; 'Перечень тарифов'!E26 &amp; "")</f>
        <v>Тарифы на услуги по передаче тепловой энергии</v>
      </c>
      <c r="F41" s="1363" t="str">
        <f>IF('Перечень тарифов'!J30="","наименование отсутствует","" &amp; 'Перечень тарифов'!J30 &amp; "")</f>
        <v>Тарифы на услуги по передаче тепловой энергии, оказываемые Акционерным обществом "Казэнерго" в зоне действия ЕТО-2</v>
      </c>
      <c r="G41" s="1110"/>
      <c r="H41" s="1169" t="s">
        <v>2656</v>
      </c>
      <c r="I41" s="1167" t="s">
        <v>2657</v>
      </c>
      <c r="J41" s="1172">
        <f>'[4]Т21-Корректировка'!$M$22</f>
        <v>200.40799999999999</v>
      </c>
      <c r="K41" s="1110" t="s">
        <v>449</v>
      </c>
      <c r="L41" s="1290"/>
      <c r="M41" s="1157"/>
      <c r="N41" s="1102"/>
      <c r="O41" s="1102"/>
    </row>
    <row r="42" spans="1:15" s="1071" customFormat="1" ht="20.100000000000001" customHeight="1">
      <c r="A42" s="1107"/>
      <c r="B42" s="1096"/>
      <c r="C42" s="1080"/>
      <c r="D42" s="1364"/>
      <c r="E42" s="1362"/>
      <c r="F42" s="1363"/>
      <c r="G42" s="1086"/>
      <c r="H42" s="1154" t="s">
        <v>274</v>
      </c>
      <c r="I42" s="1149"/>
      <c r="J42" s="1149"/>
      <c r="K42" s="1147"/>
      <c r="L42" s="1290"/>
      <c r="M42" s="1157"/>
      <c r="N42" s="1102"/>
      <c r="O42" s="1102"/>
    </row>
    <row r="43" spans="1:15" s="1071" customFormat="1" ht="18.95" customHeight="1">
      <c r="A43" s="1107"/>
      <c r="B43" s="1096"/>
      <c r="C43" s="1080"/>
      <c r="D43" s="1364" t="s">
        <v>3385</v>
      </c>
      <c r="E43" s="1362" t="str">
        <f>IF('Перечень тарифов'!E35="","наименование отсутствует","" &amp; 'Перечень тарифов'!E35 &amp; "")</f>
        <v>Тарифы на тепловую энергию (мощность), поставляемую другим теплоснабжающим организациям теплоснабжающими организациями</v>
      </c>
      <c r="F43" s="1363" t="str">
        <f>IF('Перечень тарифов'!J35="","наименование отсутствует","" &amp; 'Перечень тарифов'!J35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G43" s="1110"/>
      <c r="H43" s="1169" t="s">
        <v>2656</v>
      </c>
      <c r="I43" s="1167" t="s">
        <v>2657</v>
      </c>
      <c r="J43" s="1172">
        <f>'[2]Т26-Корректировка'!$N$21</f>
        <v>1831552.3300981282</v>
      </c>
      <c r="K43" s="1110" t="s">
        <v>449</v>
      </c>
      <c r="L43" s="1290"/>
      <c r="M43" s="1157"/>
      <c r="N43" s="1102"/>
      <c r="O43" s="1102"/>
    </row>
    <row r="44" spans="1:15" s="1071" customFormat="1" ht="15" customHeight="1">
      <c r="A44" s="1107"/>
      <c r="B44" s="1096"/>
      <c r="C44" s="1080"/>
      <c r="D44" s="1364"/>
      <c r="E44" s="1362"/>
      <c r="F44" s="1363"/>
      <c r="G44" s="1086"/>
      <c r="H44" s="1154" t="s">
        <v>274</v>
      </c>
      <c r="I44" s="1149"/>
      <c r="J44" s="1149"/>
      <c r="K44" s="1147"/>
      <c r="L44" s="1291"/>
      <c r="M44" s="1157"/>
      <c r="N44" s="1102"/>
      <c r="O44" s="1102"/>
    </row>
    <row r="45" spans="1:15" ht="26.1" customHeight="1">
      <c r="A45" s="1107"/>
      <c r="C45" s="1080"/>
      <c r="D45" s="1097" t="s">
        <v>68</v>
      </c>
      <c r="E45" s="1358" t="s">
        <v>714</v>
      </c>
      <c r="F45" s="1358"/>
      <c r="G45" s="1358"/>
      <c r="H45" s="1358"/>
      <c r="I45" s="1358"/>
      <c r="J45" s="1358"/>
      <c r="K45" s="1358"/>
      <c r="L45" s="1131"/>
      <c r="M45" s="1157"/>
    </row>
    <row r="46" spans="1:15" ht="20.100000000000001" customHeight="1">
      <c r="A46" s="1107"/>
      <c r="C46" s="1359"/>
      <c r="D46" s="1360" t="s">
        <v>443</v>
      </c>
      <c r="E46" s="13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6" s="1363" t="str">
        <f>IF('Перечень тарифов'!J21="","наименование отсутствует","" &amp; 'Перечень тарифов'!J21 &amp; "")</f>
        <v>Тарифы на тепловую энергию (мощность), поставляемую Акционерным обществом "Казэнерго" потребителям, другим теплоснабжающим организациям.</v>
      </c>
      <c r="G46" s="1110"/>
      <c r="H46" s="1169" t="s">
        <v>2656</v>
      </c>
      <c r="I46" s="1167" t="s">
        <v>2657</v>
      </c>
      <c r="J46" s="1172">
        <v>0</v>
      </c>
      <c r="K46" s="1110" t="s">
        <v>449</v>
      </c>
      <c r="L46" s="1289" t="s">
        <v>715</v>
      </c>
      <c r="M46" s="1157"/>
      <c r="O46" s="1102" t="s">
        <v>553</v>
      </c>
    </row>
    <row r="47" spans="1:15" ht="20.100000000000001" customHeight="1">
      <c r="A47" s="1107"/>
      <c r="C47" s="1359"/>
      <c r="D47" s="1361"/>
      <c r="E47" s="1362"/>
      <c r="F47" s="1363"/>
      <c r="G47" s="1159"/>
      <c r="H47" s="1154" t="s">
        <v>274</v>
      </c>
      <c r="I47" s="1146"/>
      <c r="J47" s="1146"/>
      <c r="K47" s="1147"/>
      <c r="L47" s="1290"/>
      <c r="M47" s="1157"/>
    </row>
    <row r="48" spans="1:15" s="1071" customFormat="1" ht="20.100000000000001" customHeight="1">
      <c r="A48" s="1107"/>
      <c r="B48" s="1096"/>
      <c r="C48" s="1080"/>
      <c r="D48" s="1364" t="s">
        <v>3370</v>
      </c>
      <c r="E48" s="1362" t="str">
        <f>IF('Перечень тарифов'!E26="","наименование отсутствует","" &amp; 'Перечень тарифов'!E26 &amp; "")</f>
        <v>Тарифы на услуги по передаче тепловой энергии</v>
      </c>
      <c r="F48" s="1363" t="str">
        <f>IF('Перечень тарифов'!J26="","наименование отсутствует","" &amp; 'Перечень тарифов'!J26 &amp; "")</f>
        <v>Тарифы на услуги по передаче тепловой энергии, оказываемые Акционерным обществом "Казэнерго"</v>
      </c>
      <c r="G48" s="1110"/>
      <c r="H48" s="1169" t="s">
        <v>2656</v>
      </c>
      <c r="I48" s="1167" t="s">
        <v>2657</v>
      </c>
      <c r="J48" s="1172">
        <v>0</v>
      </c>
      <c r="K48" s="1110" t="s">
        <v>449</v>
      </c>
      <c r="L48" s="1290"/>
      <c r="M48" s="1157"/>
      <c r="N48" s="1102"/>
      <c r="O48" s="1102"/>
    </row>
    <row r="49" spans="1:15" s="1071" customFormat="1" ht="20.100000000000001" customHeight="1">
      <c r="A49" s="1107"/>
      <c r="B49" s="1096"/>
      <c r="C49" s="1080"/>
      <c r="D49" s="1364"/>
      <c r="E49" s="1362"/>
      <c r="F49" s="1363"/>
      <c r="G49" s="1086"/>
      <c r="H49" s="1154" t="s">
        <v>274</v>
      </c>
      <c r="I49" s="1149"/>
      <c r="J49" s="1149"/>
      <c r="K49" s="1147"/>
      <c r="L49" s="1290"/>
      <c r="M49" s="1157"/>
      <c r="N49" s="1102"/>
      <c r="O49" s="1102"/>
    </row>
    <row r="50" spans="1:15" s="1071" customFormat="1" ht="20.100000000000001" customHeight="1">
      <c r="A50" s="1107"/>
      <c r="B50" s="1096"/>
      <c r="C50" s="1080"/>
      <c r="D50" s="1364" t="s">
        <v>3381</v>
      </c>
      <c r="E50" s="1362" t="str">
        <f>IF('Перечень тарифов'!E26="","наименование отсутствует","" &amp; 'Перечень тарифов'!E26 &amp; "")</f>
        <v>Тарифы на услуги по передаче тепловой энергии</v>
      </c>
      <c r="F50" s="1363" t="str">
        <f>IF('Перечень тарифов'!J30="","наименование отсутствует","" &amp; 'Перечень тарифов'!J30 &amp; "")</f>
        <v>Тарифы на услуги по передаче тепловой энергии, оказываемые Акционерным обществом "Казэнерго" в зоне действия ЕТО-2</v>
      </c>
      <c r="G50" s="1110"/>
      <c r="H50" s="1169" t="s">
        <v>2656</v>
      </c>
      <c r="I50" s="1167" t="s">
        <v>2657</v>
      </c>
      <c r="J50" s="1172">
        <v>0</v>
      </c>
      <c r="K50" s="1110" t="s">
        <v>449</v>
      </c>
      <c r="L50" s="1290"/>
      <c r="M50" s="1157"/>
      <c r="N50" s="1102"/>
      <c r="O50" s="1102"/>
    </row>
    <row r="51" spans="1:15" s="1071" customFormat="1" ht="20.100000000000001" customHeight="1">
      <c r="A51" s="1107"/>
      <c r="B51" s="1096"/>
      <c r="C51" s="1080"/>
      <c r="D51" s="1364"/>
      <c r="E51" s="1362"/>
      <c r="F51" s="1363"/>
      <c r="G51" s="1086"/>
      <c r="H51" s="1154" t="s">
        <v>274</v>
      </c>
      <c r="I51" s="1149"/>
      <c r="J51" s="1149"/>
      <c r="K51" s="1147"/>
      <c r="L51" s="1290"/>
      <c r="M51" s="1157"/>
      <c r="N51" s="1102"/>
      <c r="O51" s="1102"/>
    </row>
    <row r="52" spans="1:15" s="1071" customFormat="1" ht="18.95" customHeight="1">
      <c r="A52" s="1107"/>
      <c r="B52" s="1096"/>
      <c r="C52" s="1080"/>
      <c r="D52" s="1364" t="s">
        <v>3386</v>
      </c>
      <c r="E52" s="1362" t="str">
        <f>IF('Перечень тарифов'!E35="","наименование отсутствует","" &amp; 'Перечень тарифов'!E35 &amp; "")</f>
        <v>Тарифы на тепловую энергию (мощность), поставляемую другим теплоснабжающим организациям теплоснабжающими организациями</v>
      </c>
      <c r="F52" s="1363" t="str">
        <f>IF('Перечень тарифов'!J35="","наименование отсутствует","" &amp; 'Перечень тарифов'!J35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G52" s="1110"/>
      <c r="H52" s="1169" t="s">
        <v>2656</v>
      </c>
      <c r="I52" s="1167" t="s">
        <v>2657</v>
      </c>
      <c r="J52" s="1172">
        <v>0</v>
      </c>
      <c r="K52" s="1110" t="s">
        <v>449</v>
      </c>
      <c r="L52" s="1290"/>
      <c r="M52" s="1157"/>
      <c r="N52" s="1102"/>
      <c r="O52" s="1102"/>
    </row>
    <row r="53" spans="1:15" s="1071" customFormat="1" ht="15" customHeight="1">
      <c r="A53" s="1107"/>
      <c r="B53" s="1096"/>
      <c r="C53" s="1080"/>
      <c r="D53" s="1364"/>
      <c r="E53" s="1362"/>
      <c r="F53" s="1363"/>
      <c r="G53" s="1086"/>
      <c r="H53" s="1154" t="s">
        <v>274</v>
      </c>
      <c r="I53" s="1149"/>
      <c r="J53" s="1149"/>
      <c r="K53" s="1147"/>
      <c r="L53" s="1291"/>
      <c r="M53" s="1157"/>
      <c r="N53" s="1102"/>
      <c r="O53" s="1102"/>
    </row>
    <row r="54" spans="1:15" ht="25.5" customHeight="1">
      <c r="A54" s="1107"/>
      <c r="B54" s="1096">
        <v>3</v>
      </c>
      <c r="C54" s="1080"/>
      <c r="D54" s="1097" t="s">
        <v>182</v>
      </c>
      <c r="E54" s="1358" t="s">
        <v>713</v>
      </c>
      <c r="F54" s="1358"/>
      <c r="G54" s="1358"/>
      <c r="H54" s="1358"/>
      <c r="I54" s="1358"/>
      <c r="J54" s="1358"/>
      <c r="K54" s="1358"/>
      <c r="L54" s="1131"/>
      <c r="M54" s="1157"/>
    </row>
    <row r="55" spans="1:15" ht="20.100000000000001" customHeight="1">
      <c r="A55" s="1107"/>
      <c r="C55" s="1359"/>
      <c r="D55" s="1360" t="s">
        <v>694</v>
      </c>
      <c r="E55" s="1362"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55" s="1363" t="str">
        <f>IF('Перечень тарифов'!J21="","наименование отсутствует","" &amp; 'Перечень тарифов'!J21 &amp; "")</f>
        <v>Тарифы на тепловую энергию (мощность), поставляемую Акционерным обществом "Казэнерго" потребителям, другим теплоснабжающим организациям.</v>
      </c>
      <c r="G55" s="1110"/>
      <c r="H55" s="1169" t="s">
        <v>2656</v>
      </c>
      <c r="I55" s="1167" t="s">
        <v>2657</v>
      </c>
      <c r="J55" s="1172">
        <f>'[1]Т26-Корректировка'!$N$130</f>
        <v>78413.391000000003</v>
      </c>
      <c r="K55" s="1110" t="s">
        <v>449</v>
      </c>
      <c r="L55" s="1289" t="s">
        <v>716</v>
      </c>
      <c r="M55" s="1157"/>
    </row>
    <row r="56" spans="1:15" ht="20.100000000000001" customHeight="1">
      <c r="A56" s="1107"/>
      <c r="C56" s="1359"/>
      <c r="D56" s="1361"/>
      <c r="E56" s="1362"/>
      <c r="F56" s="1363"/>
      <c r="G56" s="1159"/>
      <c r="H56" s="1154" t="s">
        <v>274</v>
      </c>
      <c r="I56" s="1146"/>
      <c r="J56" s="1146"/>
      <c r="K56" s="1147"/>
      <c r="L56" s="1290"/>
      <c r="M56" s="1157"/>
    </row>
    <row r="57" spans="1:15" s="1071" customFormat="1" ht="20.100000000000001" customHeight="1">
      <c r="A57" s="1107"/>
      <c r="B57" s="1096"/>
      <c r="C57" s="1080"/>
      <c r="D57" s="1364" t="s">
        <v>3377</v>
      </c>
      <c r="E57" s="1362" t="str">
        <f>IF('Перечень тарифов'!E26="","наименование отсутствует","" &amp; 'Перечень тарифов'!E26 &amp; "")</f>
        <v>Тарифы на услуги по передаче тепловой энергии</v>
      </c>
      <c r="F57" s="1363" t="str">
        <f>IF('Перечень тарифов'!J26="","наименование отсутствует","" &amp; 'Перечень тарифов'!J26 &amp; "")</f>
        <v>Тарифы на услуги по передаче тепловой энергии, оказываемые Акционерным обществом "Казэнерго"</v>
      </c>
      <c r="G57" s="1110"/>
      <c r="H57" s="1169" t="s">
        <v>2656</v>
      </c>
      <c r="I57" s="1167" t="s">
        <v>2657</v>
      </c>
      <c r="J57" s="1172">
        <v>0</v>
      </c>
      <c r="K57" s="1110" t="s">
        <v>449</v>
      </c>
      <c r="L57" s="1290"/>
      <c r="M57" s="1157"/>
      <c r="N57" s="1102"/>
      <c r="O57" s="1102"/>
    </row>
    <row r="58" spans="1:15" s="1071" customFormat="1" ht="20.100000000000001" customHeight="1">
      <c r="A58" s="1107"/>
      <c r="B58" s="1096"/>
      <c r="C58" s="1080"/>
      <c r="D58" s="1364"/>
      <c r="E58" s="1362"/>
      <c r="F58" s="1363"/>
      <c r="G58" s="1086"/>
      <c r="H58" s="1154" t="s">
        <v>274</v>
      </c>
      <c r="I58" s="1149"/>
      <c r="J58" s="1149"/>
      <c r="K58" s="1147"/>
      <c r="L58" s="1290"/>
      <c r="M58" s="1157"/>
      <c r="N58" s="1102"/>
      <c r="O58" s="1102"/>
    </row>
    <row r="59" spans="1:15" s="1071" customFormat="1" ht="20.100000000000001" customHeight="1">
      <c r="A59" s="1107"/>
      <c r="B59" s="1096"/>
      <c r="C59" s="1080"/>
      <c r="D59" s="1364" t="s">
        <v>3382</v>
      </c>
      <c r="E59" s="1362" t="str">
        <f>IF('Перечень тарифов'!E26="","наименование отсутствует","" &amp; 'Перечень тарифов'!E26 &amp; "")</f>
        <v>Тарифы на услуги по передаче тепловой энергии</v>
      </c>
      <c r="F59" s="1363" t="str">
        <f>IF('Перечень тарифов'!J30="","наименование отсутствует","" &amp; 'Перечень тарифов'!J30 &amp; "")</f>
        <v>Тарифы на услуги по передаче тепловой энергии, оказываемые Акционерным обществом "Казэнерго" в зоне действия ЕТО-2</v>
      </c>
      <c r="G59" s="1110"/>
      <c r="H59" s="1169" t="s">
        <v>2656</v>
      </c>
      <c r="I59" s="1167" t="s">
        <v>2657</v>
      </c>
      <c r="J59" s="1172">
        <v>0</v>
      </c>
      <c r="K59" s="1110" t="s">
        <v>449</v>
      </c>
      <c r="L59" s="1290"/>
      <c r="M59" s="1157"/>
      <c r="N59" s="1102"/>
      <c r="O59" s="1102"/>
    </row>
    <row r="60" spans="1:15" s="1071" customFormat="1" ht="20.100000000000001" customHeight="1">
      <c r="A60" s="1107"/>
      <c r="B60" s="1096"/>
      <c r="C60" s="1080"/>
      <c r="D60" s="1364"/>
      <c r="E60" s="1362"/>
      <c r="F60" s="1363"/>
      <c r="G60" s="1086"/>
      <c r="H60" s="1154" t="s">
        <v>274</v>
      </c>
      <c r="I60" s="1149"/>
      <c r="J60" s="1149"/>
      <c r="K60" s="1147"/>
      <c r="L60" s="1290"/>
      <c r="M60" s="1157"/>
      <c r="N60" s="1102"/>
      <c r="O60" s="1102"/>
    </row>
    <row r="61" spans="1:15" s="1071" customFormat="1" ht="18.95" customHeight="1">
      <c r="A61" s="1107"/>
      <c r="B61" s="1096"/>
      <c r="C61" s="1080"/>
      <c r="D61" s="1364" t="s">
        <v>3387</v>
      </c>
      <c r="E61" s="1362" t="str">
        <f>IF('Перечень тарифов'!E35="","наименование отсутствует","" &amp; 'Перечень тарифов'!E35 &amp; "")</f>
        <v>Тарифы на тепловую энергию (мощность), поставляемую другим теплоснабжающим организациям теплоснабжающими организациями</v>
      </c>
      <c r="F61" s="1363" t="str">
        <f>IF('Перечень тарифов'!J35="","наименование отсутствует","" &amp; 'Перечень тарифов'!J35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G61" s="1110"/>
      <c r="H61" s="1169" t="s">
        <v>2656</v>
      </c>
      <c r="I61" s="1167" t="s">
        <v>2657</v>
      </c>
      <c r="J61" s="1172">
        <v>0</v>
      </c>
      <c r="K61" s="1110" t="s">
        <v>449</v>
      </c>
      <c r="L61" s="1290"/>
      <c r="M61" s="1157"/>
      <c r="N61" s="1102"/>
      <c r="O61" s="1102"/>
    </row>
    <row r="62" spans="1:15" s="1071" customFormat="1" ht="15" customHeight="1">
      <c r="A62" s="1107"/>
      <c r="B62" s="1096"/>
      <c r="C62" s="1080"/>
      <c r="D62" s="1364"/>
      <c r="E62" s="1362"/>
      <c r="F62" s="1363"/>
      <c r="G62" s="1086"/>
      <c r="H62" s="1154" t="s">
        <v>274</v>
      </c>
      <c r="I62" s="1149"/>
      <c r="J62" s="1149"/>
      <c r="K62" s="1147"/>
      <c r="L62" s="1291"/>
      <c r="M62" s="1157"/>
      <c r="N62" s="1102"/>
      <c r="O62" s="1102"/>
    </row>
    <row r="63" spans="1:15" s="1094" customFormat="1" ht="3" customHeight="1">
      <c r="A63" s="1107"/>
      <c r="D63" s="1161"/>
      <c r="E63" s="1161"/>
      <c r="F63" s="1161"/>
      <c r="G63" s="1161"/>
      <c r="H63" s="1161"/>
      <c r="I63" s="1161"/>
      <c r="J63" s="1161"/>
      <c r="K63" s="1161"/>
      <c r="L63" s="1161"/>
      <c r="N63" s="1145"/>
      <c r="O63" s="1145"/>
    </row>
    <row r="64" spans="1:15" ht="24.75" customHeight="1">
      <c r="D64" s="1148">
        <v>1</v>
      </c>
      <c r="E64" s="1282" t="s">
        <v>710</v>
      </c>
      <c r="F64" s="1282"/>
      <c r="G64" s="1282"/>
      <c r="H64" s="1282"/>
      <c r="I64" s="1282"/>
      <c r="J64" s="1282"/>
      <c r="K64" s="1282"/>
      <c r="L64" s="1282"/>
    </row>
  </sheetData>
  <sheetProtection algorithmName="SHA-512" hashValue="PnqZnLLE7D/ljeewyLY/LlM+7QpdpAgQsiWqLqfN2NE7kFa41WCMyvrKphEExNczKDiDzUtFcdA2qdnuli+jQQ==" saltValue="IOz/x5O16YBmplHzb8DviQ==" spinCount="100000" sheet="1" objects="1" scenarios="1" formatColumns="0" formatRows="0"/>
  <mergeCells count="93">
    <mergeCell ref="D50:D51"/>
    <mergeCell ref="E50:E51"/>
    <mergeCell ref="F50:F51"/>
    <mergeCell ref="D59:D60"/>
    <mergeCell ref="E59:E60"/>
    <mergeCell ref="F59:F60"/>
    <mergeCell ref="D52:D53"/>
    <mergeCell ref="E52:E53"/>
    <mergeCell ref="F52:F53"/>
    <mergeCell ref="D32:D33"/>
    <mergeCell ref="E32:E33"/>
    <mergeCell ref="F32:F33"/>
    <mergeCell ref="D41:D42"/>
    <mergeCell ref="E41:E42"/>
    <mergeCell ref="F41:F42"/>
    <mergeCell ref="D34:D35"/>
    <mergeCell ref="E34:E35"/>
    <mergeCell ref="F34:F35"/>
    <mergeCell ref="D39:D40"/>
    <mergeCell ref="E39:E40"/>
    <mergeCell ref="F39:F40"/>
    <mergeCell ref="D48:D49"/>
    <mergeCell ref="E48:E49"/>
    <mergeCell ref="F48:F49"/>
    <mergeCell ref="D43:D44"/>
    <mergeCell ref="E43:E44"/>
    <mergeCell ref="F43:F44"/>
    <mergeCell ref="D5:K5"/>
    <mergeCell ref="F7:K7"/>
    <mergeCell ref="F8:K8"/>
    <mergeCell ref="D10:K10"/>
    <mergeCell ref="L10:L12"/>
    <mergeCell ref="D11:D12"/>
    <mergeCell ref="E11:E12"/>
    <mergeCell ref="F11:F12"/>
    <mergeCell ref="G11:I11"/>
    <mergeCell ref="J11:J12"/>
    <mergeCell ref="E25:K25"/>
    <mergeCell ref="K11:K12"/>
    <mergeCell ref="G12:H12"/>
    <mergeCell ref="G13:H13"/>
    <mergeCell ref="E14:K14"/>
    <mergeCell ref="G15:H15"/>
    <mergeCell ref="E16:K16"/>
    <mergeCell ref="E19:E20"/>
    <mergeCell ref="F19:F20"/>
    <mergeCell ref="E21:E22"/>
    <mergeCell ref="F21:F22"/>
    <mergeCell ref="E23:E24"/>
    <mergeCell ref="F23:F24"/>
    <mergeCell ref="C17:C18"/>
    <mergeCell ref="D17:D18"/>
    <mergeCell ref="E17:E18"/>
    <mergeCell ref="F17:F18"/>
    <mergeCell ref="L17:L24"/>
    <mergeCell ref="D19:D20"/>
    <mergeCell ref="D21:D22"/>
    <mergeCell ref="D23:D24"/>
    <mergeCell ref="G26:H26"/>
    <mergeCell ref="E27:K27"/>
    <mergeCell ref="C28:C29"/>
    <mergeCell ref="D28:D29"/>
    <mergeCell ref="E28:E29"/>
    <mergeCell ref="F28:F29"/>
    <mergeCell ref="L46:L53"/>
    <mergeCell ref="L28:L35"/>
    <mergeCell ref="E36:K36"/>
    <mergeCell ref="C37:C38"/>
    <mergeCell ref="D37:D38"/>
    <mergeCell ref="E37:E38"/>
    <mergeCell ref="F37:F38"/>
    <mergeCell ref="L37:L44"/>
    <mergeCell ref="E45:K45"/>
    <mergeCell ref="C46:C47"/>
    <mergeCell ref="D46:D47"/>
    <mergeCell ref="E46:E47"/>
    <mergeCell ref="F46:F47"/>
    <mergeCell ref="D30:D31"/>
    <mergeCell ref="E30:E31"/>
    <mergeCell ref="F30:F31"/>
    <mergeCell ref="E64:L64"/>
    <mergeCell ref="E54:K54"/>
    <mergeCell ref="C55:C56"/>
    <mergeCell ref="D55:D56"/>
    <mergeCell ref="E55:E56"/>
    <mergeCell ref="F55:F56"/>
    <mergeCell ref="L55:L62"/>
    <mergeCell ref="D57:D58"/>
    <mergeCell ref="E57:E58"/>
    <mergeCell ref="F57:F58"/>
    <mergeCell ref="D61:D62"/>
    <mergeCell ref="E61:E62"/>
    <mergeCell ref="F61:F6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37 L46 L16:L17 L28 L5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6:I46 H17:I17 H28:I28 H37:I37 H55:I55 H19:I19 H30:I30 H39:I39 H48:I48 H57:I57 H21:I21 H32:I32 H41:I41 H50:I50 H59:I59 H23:I23 H34:I34 H43:I43 H52:I52 H61:I61"/>
    <dataValidation type="list" allowBlank="1" showInputMessage="1" showErrorMessage="1" errorTitle="Ошибка" error="Выберите значение из списка" prompt="Выберите значение из списка" sqref="J17 J19 J21 J23">
      <formula1>kind_of_control_method</formula1>
    </dataValidation>
    <dataValidation type="decimal" allowBlank="1" showErrorMessage="1" errorTitle="Ошибка" error="Допускается ввод только действительных чисел!" sqref="J37 J46 J28 J55 J30 J39 J48 J57 J32 J41 J50 J59 J34 J43 J52 J6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e496a443-1b05-4d47-bac8-9a3c21e81d49"/>
    <hyperlink ref="K26" location="'Форма 4.10.1'!$K$26" tooltip="Кликните по гиперссылке, чтобы перейти по гиперссылке или отредактировать её" display="https://portal.eias.ru/Portal/DownloadPage.aspx?type=12&amp;guid=10ae3b63-5452-4c6f-8d02-6a61e52d466b"/>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9" t="s">
        <v>460</v>
      </c>
      <c r="E5" s="1379"/>
      <c r="F5" s="1379"/>
      <c r="G5" s="1379"/>
      <c r="H5" s="1379"/>
      <c r="I5" s="1379"/>
      <c r="J5" s="1379"/>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81" t="s">
        <v>445</v>
      </c>
      <c r="E8" s="1381"/>
      <c r="F8" s="1381"/>
      <c r="G8" s="1381"/>
      <c r="H8" s="1381"/>
      <c r="I8" s="1381"/>
      <c r="J8" s="1381"/>
      <c r="K8" s="1381" t="s">
        <v>446</v>
      </c>
    </row>
    <row r="9" spans="1:14">
      <c r="D9" s="1381" t="s">
        <v>91</v>
      </c>
      <c r="E9" s="1381" t="s">
        <v>462</v>
      </c>
      <c r="F9" s="1381"/>
      <c r="G9" s="1381" t="s">
        <v>463</v>
      </c>
      <c r="H9" s="1381"/>
      <c r="I9" s="1381"/>
      <c r="J9" s="1381"/>
      <c r="K9" s="1381"/>
    </row>
    <row r="10" spans="1:14" ht="22.5">
      <c r="D10" s="1381"/>
      <c r="E10" s="131" t="s">
        <v>464</v>
      </c>
      <c r="F10" s="131" t="s">
        <v>398</v>
      </c>
      <c r="G10" s="131" t="s">
        <v>398</v>
      </c>
      <c r="H10" s="131" t="s">
        <v>464</v>
      </c>
      <c r="I10" s="131" t="s">
        <v>465</v>
      </c>
      <c r="J10" s="131" t="s">
        <v>447</v>
      </c>
      <c r="K10" s="1381"/>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40"/>
      <c r="F12" s="1111"/>
      <c r="G12" s="1111"/>
      <c r="H12" s="1111"/>
      <c r="I12" s="1179"/>
      <c r="J12" s="1037"/>
      <c r="K12" s="1289"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91"/>
    </row>
    <row r="14" spans="1:14" ht="3" customHeight="1">
      <c r="A14" s="125"/>
      <c r="B14" s="125"/>
      <c r="C14" s="125"/>
    </row>
    <row r="15" spans="1:14" ht="27.75" customHeight="1">
      <c r="E15" s="1380" t="s">
        <v>572</v>
      </c>
      <c r="F15" s="1380"/>
      <c r="G15" s="1380"/>
      <c r="H15" s="1380"/>
      <c r="I15" s="1380"/>
      <c r="J15" s="13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5" t="s">
        <v>313</v>
      </c>
      <c r="E7" s="1237"/>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3"/>
    </row>
    <row r="13" spans="3:9" ht="12" customHeight="1">
      <c r="C13" s="47"/>
      <c r="D13" s="401"/>
      <c r="E13" s="402" t="s">
        <v>176</v>
      </c>
    </row>
    <row r="14" spans="3:9" ht="3" customHeight="1"/>
    <row r="15" spans="3:9" ht="22.5" customHeight="1">
      <c r="C15" s="161"/>
      <c r="D15" s="1382" t="s">
        <v>314</v>
      </c>
      <c r="E15" s="1382"/>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9" t="s">
        <v>54</v>
      </c>
      <c r="E7" s="1379"/>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1.140625" style="43" customWidth="1"/>
    <col min="3" max="3" width="85.5703125" style="43" customWidth="1"/>
    <col min="4" max="4" width="17.7109375" style="43" customWidth="1"/>
    <col min="5" max="16384" width="9.140625" style="43"/>
  </cols>
  <sheetData>
    <row r="1" spans="2:5" ht="3" customHeight="1"/>
    <row r="2" spans="2:5" ht="22.5">
      <c r="B2" s="1383" t="s">
        <v>55</v>
      </c>
      <c r="C2" s="1383"/>
      <c r="D2" s="1383"/>
      <c r="E2" s="410"/>
    </row>
    <row r="3" spans="2:5" ht="3" customHeight="1"/>
    <row r="4" spans="2:5" ht="21.75" customHeight="1" thickBot="1">
      <c r="B4" s="1206" t="s">
        <v>1</v>
      </c>
      <c r="C4" s="1206" t="s">
        <v>90</v>
      </c>
      <c r="D4" s="1206" t="s">
        <v>71</v>
      </c>
    </row>
    <row r="5" spans="2:5" ht="12" thickTop="1"/>
  </sheetData>
  <sheetProtection algorithmName="SHA-512" hashValue="TW+pSIm/hGLy5Qe0ZcBBHT/gtgqyKUO8h0H98hVx0RFG34XYF1Sy6p3ZCepsl0b/knaFO/Im1PoXrU9wmdAsCA==" saltValue="7hXJ2hnQ0GLxC76HEQYXbQ==" spinCount="100000" sheet="1" objects="1" scenarios="1" formatColumns="0" formatRows="0" autoFilter="0"/>
  <autoFilter ref="B4:D4"/>
  <mergeCells count="1">
    <mergeCell ref="B2:D2"/>
  </mergeCells>
  <phoneticPr fontId="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5">
        <v>1</v>
      </c>
      <c r="E9" s="1406"/>
      <c r="F9" s="1408"/>
      <c r="G9" s="1412" t="s">
        <v>84</v>
      </c>
      <c r="H9" s="1255"/>
      <c r="I9" s="1255">
        <v>1</v>
      </c>
      <c r="J9" s="1401"/>
      <c r="K9" s="1315" t="s">
        <v>84</v>
      </c>
      <c r="L9" s="1275"/>
      <c r="M9" s="1275" t="s">
        <v>92</v>
      </c>
      <c r="N9" s="1404"/>
      <c r="O9" s="1315" t="s">
        <v>84</v>
      </c>
      <c r="P9" s="1275"/>
      <c r="Q9" s="1275" t="s">
        <v>92</v>
      </c>
      <c r="R9" s="1405"/>
      <c r="S9" s="1315" t="s">
        <v>84</v>
      </c>
      <c r="T9" s="1034"/>
      <c r="U9" s="1034" t="s">
        <v>92</v>
      </c>
      <c r="V9" s="1197"/>
      <c r="W9" s="288"/>
    </row>
    <row r="10" spans="1:23" s="702" customFormat="1" ht="17.100000000000001" customHeight="1">
      <c r="A10" s="197"/>
      <c r="C10" s="152"/>
      <c r="D10" s="1255"/>
      <c r="E10" s="1406"/>
      <c r="F10" s="1408"/>
      <c r="G10" s="1412"/>
      <c r="H10" s="1255"/>
      <c r="I10" s="1255"/>
      <c r="J10" s="1401"/>
      <c r="K10" s="1315"/>
      <c r="L10" s="1275"/>
      <c r="M10" s="1275"/>
      <c r="N10" s="1404"/>
      <c r="O10" s="1315"/>
      <c r="P10" s="1275"/>
      <c r="Q10" s="1275"/>
      <c r="R10" s="1405"/>
      <c r="S10" s="1315"/>
      <c r="T10" s="1036"/>
      <c r="U10" s="707"/>
      <c r="V10" s="708" t="s">
        <v>630</v>
      </c>
      <c r="W10" s="709"/>
    </row>
    <row r="11" spans="1:23" s="96" customFormat="1" ht="17.100000000000001" customHeight="1">
      <c r="A11" s="197"/>
      <c r="C11" s="152"/>
      <c r="D11" s="1256"/>
      <c r="E11" s="1407"/>
      <c r="F11" s="1409"/>
      <c r="G11" s="1256"/>
      <c r="H11" s="1256"/>
      <c r="I11" s="1256"/>
      <c r="J11" s="1402"/>
      <c r="K11" s="1256"/>
      <c r="L11" s="1256"/>
      <c r="M11" s="1256"/>
      <c r="N11" s="1405"/>
      <c r="O11" s="1256"/>
      <c r="P11" s="1035"/>
      <c r="Q11" s="707"/>
      <c r="R11" s="708" t="s">
        <v>629</v>
      </c>
      <c r="S11" s="704"/>
      <c r="T11" s="704"/>
      <c r="U11" s="704"/>
      <c r="V11" s="704"/>
      <c r="W11" s="709"/>
    </row>
    <row r="12" spans="1:23" s="96" customFormat="1" ht="17.100000000000001" customHeight="1">
      <c r="A12" s="197"/>
      <c r="C12" s="152"/>
      <c r="D12" s="1256"/>
      <c r="E12" s="1407"/>
      <c r="F12" s="1409"/>
      <c r="G12" s="1256"/>
      <c r="H12" s="1256"/>
      <c r="I12" s="1256"/>
      <c r="J12" s="1402"/>
      <c r="K12" s="1256"/>
      <c r="L12" s="707"/>
      <c r="M12" s="708"/>
      <c r="N12" s="708" t="s">
        <v>410</v>
      </c>
      <c r="O12" s="708"/>
      <c r="P12" s="708"/>
      <c r="Q12" s="708"/>
      <c r="R12" s="708"/>
      <c r="S12" s="704"/>
      <c r="T12" s="704"/>
      <c r="U12" s="704"/>
      <c r="V12" s="704"/>
      <c r="W12" s="709"/>
    </row>
    <row r="13" spans="1:23" s="96" customFormat="1" ht="17.25" customHeight="1">
      <c r="A13" s="197"/>
      <c r="C13" s="152"/>
      <c r="D13" s="1256"/>
      <c r="E13" s="1407"/>
      <c r="F13" s="1409"/>
      <c r="G13" s="1256"/>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0"/>
      <c r="E15" s="1410"/>
      <c r="F15" s="1411"/>
      <c r="G15" s="1413"/>
      <c r="H15" s="1255"/>
      <c r="I15" s="1255">
        <v>1</v>
      </c>
      <c r="J15" s="1401"/>
      <c r="K15" s="1315" t="s">
        <v>84</v>
      </c>
      <c r="L15" s="1275"/>
      <c r="M15" s="1275" t="s">
        <v>92</v>
      </c>
      <c r="N15" s="1404"/>
      <c r="O15" s="1315" t="s">
        <v>84</v>
      </c>
      <c r="P15" s="1275"/>
      <c r="Q15" s="1275" t="s">
        <v>92</v>
      </c>
      <c r="R15" s="1405"/>
      <c r="S15" s="1315" t="s">
        <v>84</v>
      </c>
      <c r="T15" s="1034"/>
      <c r="U15" s="1034" t="s">
        <v>92</v>
      </c>
      <c r="V15" s="1197"/>
      <c r="W15" s="288"/>
    </row>
    <row r="16" spans="1:23" s="705" customFormat="1" ht="16.5" customHeight="1">
      <c r="A16" s="711"/>
      <c r="B16" s="706"/>
      <c r="C16" s="710"/>
      <c r="D16" s="1400"/>
      <c r="E16" s="1410"/>
      <c r="F16" s="1411"/>
      <c r="G16" s="1413"/>
      <c r="H16" s="1255"/>
      <c r="I16" s="1255"/>
      <c r="J16" s="1401"/>
      <c r="K16" s="1315"/>
      <c r="L16" s="1275"/>
      <c r="M16" s="1275"/>
      <c r="N16" s="1404"/>
      <c r="O16" s="1315"/>
      <c r="P16" s="1275"/>
      <c r="Q16" s="1275"/>
      <c r="R16" s="1405"/>
      <c r="S16" s="1315"/>
      <c r="T16" s="1036"/>
      <c r="U16" s="707"/>
      <c r="V16" s="708" t="s">
        <v>630</v>
      </c>
      <c r="W16" s="709"/>
    </row>
    <row r="17" spans="1:36" ht="17.100000000000001" customHeight="1">
      <c r="A17" s="197"/>
      <c r="B17" s="96"/>
      <c r="C17" s="152"/>
      <c r="D17" s="1400"/>
      <c r="E17" s="1410"/>
      <c r="F17" s="1411"/>
      <c r="G17" s="1413"/>
      <c r="H17" s="1255"/>
      <c r="I17" s="1255"/>
      <c r="J17" s="1402"/>
      <c r="K17" s="1315"/>
      <c r="L17" s="1275"/>
      <c r="M17" s="1275"/>
      <c r="N17" s="1405"/>
      <c r="O17" s="1315"/>
      <c r="P17" s="1035"/>
      <c r="Q17" s="707"/>
      <c r="R17" s="708" t="s">
        <v>629</v>
      </c>
      <c r="S17" s="704"/>
      <c r="T17" s="704"/>
      <c r="U17" s="704"/>
      <c r="V17" s="704"/>
      <c r="W17" s="709"/>
    </row>
    <row r="18" spans="1:36" ht="17.100000000000001" customHeight="1">
      <c r="A18" s="197"/>
      <c r="B18" s="96"/>
      <c r="C18" s="152"/>
      <c r="D18" s="1400"/>
      <c r="E18" s="1410"/>
      <c r="F18" s="1411"/>
      <c r="G18" s="1413"/>
      <c r="H18" s="1255"/>
      <c r="I18" s="1255"/>
      <c r="J18" s="1402"/>
      <c r="K18" s="1315"/>
      <c r="L18" s="707"/>
      <c r="M18" s="708"/>
      <c r="N18" s="708" t="s">
        <v>410</v>
      </c>
      <c r="O18" s="708"/>
      <c r="P18" s="708"/>
      <c r="Q18" s="708"/>
      <c r="R18" s="708"/>
      <c r="S18" s="704"/>
      <c r="T18" s="704"/>
      <c r="U18" s="704"/>
      <c r="V18" s="704"/>
      <c r="W18" s="709"/>
    </row>
    <row r="19" spans="1:36" ht="17.100000000000001" customHeight="1">
      <c r="A19" s="197"/>
      <c r="B19" s="96"/>
      <c r="C19" s="152"/>
      <c r="D19" s="1400"/>
      <c r="E19" s="1410"/>
      <c r="F19" s="1411"/>
      <c r="G19" s="1413"/>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3" t="s">
        <v>297</v>
      </c>
      <c r="P27" s="1403"/>
      <c r="Q27" s="1403"/>
      <c r="R27" s="1340" t="s">
        <v>269</v>
      </c>
      <c r="S27" s="1340"/>
      <c r="T27" s="1340"/>
      <c r="U27" s="1300" t="s">
        <v>339</v>
      </c>
      <c r="W27" s="1414"/>
    </row>
    <row r="28" spans="1:36" ht="17.100000000000001" customHeight="1">
      <c r="O28" s="1341" t="s">
        <v>578</v>
      </c>
      <c r="P28" s="1341" t="s">
        <v>270</v>
      </c>
      <c r="Q28" s="1341"/>
      <c r="R28" s="1340"/>
      <c r="S28" s="1340"/>
      <c r="T28" s="1340"/>
      <c r="U28" s="1300"/>
      <c r="W28" s="1414"/>
    </row>
    <row r="29" spans="1:36" ht="37.5" customHeight="1">
      <c r="O29" s="1341"/>
      <c r="P29" s="98" t="s">
        <v>579</v>
      </c>
      <c r="Q29" s="98" t="s">
        <v>6</v>
      </c>
      <c r="R29" s="99" t="s">
        <v>273</v>
      </c>
      <c r="S29" s="1342" t="s">
        <v>272</v>
      </c>
      <c r="T29" s="1342"/>
      <c r="U29" s="1300"/>
      <c r="W29" s="1414"/>
    </row>
    <row r="30" spans="1:36" ht="17.100000000000001" customHeight="1">
      <c r="G30" s="150"/>
      <c r="H30" s="150"/>
      <c r="I30" s="150"/>
      <c r="J30" s="150"/>
      <c r="K30" s="150"/>
      <c r="L30" s="116"/>
      <c r="M30" s="404" t="s">
        <v>182</v>
      </c>
      <c r="N30" s="405"/>
      <c r="O30" s="1415"/>
      <c r="P30" s="1415"/>
      <c r="Q30" s="1415"/>
      <c r="R30" s="1415"/>
      <c r="S30" s="1415"/>
      <c r="T30" s="1415"/>
      <c r="U30" s="1415"/>
      <c r="V30" s="116"/>
      <c r="W30" s="116"/>
      <c r="X30" s="196"/>
      <c r="Y30" s="196"/>
      <c r="Z30" s="196"/>
      <c r="AA30" s="196"/>
      <c r="AB30" s="196"/>
      <c r="AC30" s="196"/>
      <c r="AD30" s="196"/>
      <c r="AE30" s="196"/>
      <c r="AF30" s="196"/>
      <c r="AG30" s="196"/>
      <c r="AH30" s="196"/>
      <c r="AI30" s="196"/>
      <c r="AJ30" s="196"/>
    </row>
    <row r="31" spans="1:36" s="493" customFormat="1" ht="22.5">
      <c r="A31" s="1319">
        <v>1</v>
      </c>
      <c r="B31" s="795"/>
      <c r="C31" s="795"/>
      <c r="D31" s="795"/>
      <c r="E31" s="796"/>
      <c r="F31" s="797"/>
      <c r="G31" s="797"/>
      <c r="H31" s="797"/>
      <c r="I31" s="798"/>
      <c r="J31" s="793"/>
      <c r="K31" s="800"/>
      <c r="L31" s="562" t="e">
        <f ca="1">mergeValue(A31)</f>
        <v>#NAME?</v>
      </c>
      <c r="M31" s="610" t="s">
        <v>19</v>
      </c>
      <c r="N31" s="615"/>
      <c r="O31" s="1384"/>
      <c r="P31" s="1385"/>
      <c r="Q31" s="1385"/>
      <c r="R31" s="1385"/>
      <c r="S31" s="1385"/>
      <c r="T31" s="1385"/>
      <c r="U31" s="1385"/>
      <c r="V31" s="1386"/>
      <c r="W31" s="1131"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19"/>
      <c r="B32" s="1319">
        <v>1</v>
      </c>
      <c r="C32" s="795"/>
      <c r="D32" s="795"/>
      <c r="E32" s="797"/>
      <c r="F32" s="797"/>
      <c r="G32" s="797"/>
      <c r="H32" s="797"/>
      <c r="I32" s="792"/>
      <c r="J32" s="791"/>
      <c r="K32" s="794"/>
      <c r="L32" s="562" t="e">
        <f ca="1">mergeValue(A32) &amp;"."&amp; mergeValue(B32)</f>
        <v>#NAME?</v>
      </c>
      <c r="M32" s="516" t="s">
        <v>15</v>
      </c>
      <c r="N32" s="615"/>
      <c r="O32" s="1384"/>
      <c r="P32" s="1385"/>
      <c r="Q32" s="1385"/>
      <c r="R32" s="1385"/>
      <c r="S32" s="1385"/>
      <c r="T32" s="1385"/>
      <c r="U32" s="1385"/>
      <c r="V32" s="1386"/>
      <c r="W32" s="1131"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9"/>
      <c r="B33" s="1319"/>
      <c r="C33" s="1319">
        <v>1</v>
      </c>
      <c r="D33" s="795"/>
      <c r="E33" s="797"/>
      <c r="F33" s="797"/>
      <c r="G33" s="797"/>
      <c r="H33" s="797"/>
      <c r="I33" s="799"/>
      <c r="J33" s="791"/>
      <c r="K33" s="794"/>
      <c r="L33" s="562" t="e">
        <f ca="1">mergeValue(A33) &amp;"."&amp; mergeValue(B33)&amp;"."&amp; mergeValue(C33)</f>
        <v>#NAME?</v>
      </c>
      <c r="M33" s="517" t="s">
        <v>7</v>
      </c>
      <c r="N33" s="615"/>
      <c r="O33" s="1384"/>
      <c r="P33" s="1385"/>
      <c r="Q33" s="1385"/>
      <c r="R33" s="1385"/>
      <c r="S33" s="1385"/>
      <c r="T33" s="1385"/>
      <c r="U33" s="1385"/>
      <c r="V33" s="1386"/>
      <c r="W33" s="1131"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9"/>
      <c r="B34" s="1319"/>
      <c r="C34" s="1319"/>
      <c r="D34" s="1319">
        <v>1</v>
      </c>
      <c r="E34" s="797"/>
      <c r="F34" s="797"/>
      <c r="G34" s="797"/>
      <c r="H34" s="797"/>
      <c r="I34" s="799"/>
      <c r="J34" s="791"/>
      <c r="K34" s="794"/>
      <c r="L34" s="562" t="e">
        <f ca="1">mergeValue(A34) &amp;"."&amp; mergeValue(B34)&amp;"."&amp; mergeValue(C34)&amp;"."&amp; mergeValue(D34)</f>
        <v>#NAME?</v>
      </c>
      <c r="M34" s="518" t="s">
        <v>21</v>
      </c>
      <c r="N34" s="615"/>
      <c r="O34" s="1384"/>
      <c r="P34" s="1385"/>
      <c r="Q34" s="1385"/>
      <c r="R34" s="1385"/>
      <c r="S34" s="1385"/>
      <c r="T34" s="1385"/>
      <c r="U34" s="1385"/>
      <c r="V34" s="1386"/>
      <c r="W34" s="1131"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9"/>
      <c r="B35" s="1319"/>
      <c r="C35" s="1319"/>
      <c r="D35" s="1319"/>
      <c r="E35" s="1319">
        <v>1</v>
      </c>
      <c r="F35" s="797"/>
      <c r="G35" s="797"/>
      <c r="H35" s="795">
        <v>1</v>
      </c>
      <c r="I35" s="1319">
        <v>1</v>
      </c>
      <c r="J35" s="797"/>
      <c r="K35" s="802"/>
      <c r="L35" s="562" t="e">
        <f ca="1">mergeValue(A35) &amp;"."&amp; mergeValue(B35)&amp;"."&amp; mergeValue(C35)&amp;"."&amp; mergeValue(D35)&amp;"."&amp; mergeValue(E35)</f>
        <v>#NAME?</v>
      </c>
      <c r="M35" s="524" t="s">
        <v>8</v>
      </c>
      <c r="N35" s="615"/>
      <c r="O35" s="1322"/>
      <c r="P35" s="1323"/>
      <c r="Q35" s="1323"/>
      <c r="R35" s="1323"/>
      <c r="S35" s="1323"/>
      <c r="T35" s="1323"/>
      <c r="U35" s="1323"/>
      <c r="V35" s="1324"/>
      <c r="W35" s="1131"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19"/>
      <c r="B36" s="1319"/>
      <c r="C36" s="1319"/>
      <c r="D36" s="1319"/>
      <c r="E36" s="1319"/>
      <c r="F36" s="1319">
        <v>1</v>
      </c>
      <c r="G36" s="795"/>
      <c r="H36" s="795"/>
      <c r="I36" s="1319"/>
      <c r="J36" s="1319">
        <v>1</v>
      </c>
      <c r="K36" s="803"/>
      <c r="L36" s="562" t="e">
        <f ca="1">mergeValue(A36) &amp;"."&amp; mergeValue(B36)&amp;"."&amp; mergeValue(C36)&amp;"."&amp; mergeValue(D36)&amp;"."&amp; mergeValue(E36)&amp;"."&amp; mergeValue(F36)</f>
        <v>#NAME?</v>
      </c>
      <c r="M36" s="525" t="s">
        <v>9</v>
      </c>
      <c r="N36" s="615"/>
      <c r="O36" s="1322"/>
      <c r="P36" s="1323"/>
      <c r="Q36" s="1323"/>
      <c r="R36" s="1323"/>
      <c r="S36" s="1323"/>
      <c r="T36" s="1323"/>
      <c r="U36" s="1323"/>
      <c r="V36" s="1324"/>
      <c r="W36" s="1131"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9"/>
      <c r="B37" s="1319"/>
      <c r="C37" s="1319"/>
      <c r="D37" s="1319"/>
      <c r="E37" s="1319"/>
      <c r="F37" s="1319"/>
      <c r="G37" s="795">
        <v>1</v>
      </c>
      <c r="H37" s="795"/>
      <c r="I37" s="1319"/>
      <c r="J37" s="1319"/>
      <c r="K37" s="803">
        <v>1</v>
      </c>
      <c r="L37" s="562" t="e">
        <f ca="1">mergeValue(A37) &amp;"."&amp; mergeValue(B37)&amp;"."&amp; mergeValue(C37)&amp;"."&amp; mergeValue(D37)&amp;"."&amp; mergeValue(E37)&amp;"."&amp; mergeValue(F37)&amp;"."&amp; mergeValue(G37)</f>
        <v>#NAME?</v>
      </c>
      <c r="M37" s="1016"/>
      <c r="N37" s="615"/>
      <c r="O37" s="532"/>
      <c r="P37" s="532"/>
      <c r="Q37" s="1040"/>
      <c r="R37" s="1314"/>
      <c r="S37" s="1315" t="s">
        <v>83</v>
      </c>
      <c r="T37" s="1314"/>
      <c r="U37" s="1315" t="s">
        <v>83</v>
      </c>
      <c r="V37" s="532"/>
      <c r="W37" s="1289" t="s">
        <v>721</v>
      </c>
      <c r="X37" s="554" t="e">
        <f ca="1">strCheckDate(O38:V38)</f>
        <v>#NAME?</v>
      </c>
      <c r="Y37" s="558"/>
      <c r="Z37" s="558" t="str">
        <f t="shared" si="0"/>
        <v/>
      </c>
      <c r="AA37" s="558"/>
      <c r="AB37" s="558"/>
      <c r="AC37" s="558"/>
      <c r="AD37" s="554"/>
      <c r="AE37" s="554"/>
      <c r="AF37" s="554"/>
      <c r="AG37" s="554"/>
      <c r="AH37" s="554"/>
      <c r="AI37" s="554"/>
      <c r="AJ37" s="554"/>
    </row>
    <row r="38" spans="1:36" s="493" customFormat="1" ht="14.25" hidden="1" customHeight="1">
      <c r="A38" s="1319"/>
      <c r="B38" s="1319"/>
      <c r="C38" s="1319"/>
      <c r="D38" s="1319"/>
      <c r="E38" s="1319"/>
      <c r="F38" s="1319"/>
      <c r="G38" s="795"/>
      <c r="H38" s="795"/>
      <c r="I38" s="1319"/>
      <c r="J38" s="1319"/>
      <c r="K38" s="803"/>
      <c r="L38" s="569"/>
      <c r="M38" s="615"/>
      <c r="N38" s="615"/>
      <c r="O38" s="532"/>
      <c r="P38" s="532"/>
      <c r="Q38" s="553" t="str">
        <f>R37 &amp; "-" &amp; T37</f>
        <v>-</v>
      </c>
      <c r="R38" s="1314"/>
      <c r="S38" s="1315"/>
      <c r="T38" s="1314"/>
      <c r="U38" s="1315"/>
      <c r="V38" s="532"/>
      <c r="W38" s="1290"/>
      <c r="X38" s="554"/>
      <c r="Y38" s="558"/>
      <c r="Z38" s="558" t="str">
        <f t="shared" si="0"/>
        <v/>
      </c>
      <c r="AA38" s="558"/>
      <c r="AB38" s="558"/>
      <c r="AC38" s="558"/>
      <c r="AD38" s="554"/>
      <c r="AE38" s="554"/>
      <c r="AF38" s="554"/>
      <c r="AG38" s="554"/>
      <c r="AH38" s="554"/>
      <c r="AI38" s="554"/>
      <c r="AJ38" s="554"/>
    </row>
    <row r="39" spans="1:36" s="493" customFormat="1" ht="15" customHeight="1">
      <c r="A39" s="1319"/>
      <c r="B39" s="1319"/>
      <c r="C39" s="1319"/>
      <c r="D39" s="1319"/>
      <c r="E39" s="1319"/>
      <c r="F39" s="1319"/>
      <c r="G39" s="797"/>
      <c r="H39" s="795"/>
      <c r="I39" s="1319"/>
      <c r="J39" s="1319"/>
      <c r="K39" s="802"/>
      <c r="L39" s="508"/>
      <c r="M39" s="527" t="s">
        <v>24</v>
      </c>
      <c r="N39" s="534"/>
      <c r="O39" s="534"/>
      <c r="P39" s="534"/>
      <c r="Q39" s="534"/>
      <c r="R39" s="534"/>
      <c r="S39" s="534"/>
      <c r="T39" s="534"/>
      <c r="U39" s="534"/>
      <c r="V39" s="530"/>
      <c r="W39" s="1291"/>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9"/>
      <c r="B40" s="1319"/>
      <c r="C40" s="1319"/>
      <c r="D40" s="1319"/>
      <c r="E40" s="1319"/>
      <c r="F40" s="797"/>
      <c r="G40" s="797"/>
      <c r="H40" s="795"/>
      <c r="I40" s="1319"/>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9"/>
      <c r="B41" s="1319"/>
      <c r="C41" s="1319"/>
      <c r="D41" s="1319"/>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9"/>
      <c r="B42" s="1319"/>
      <c r="C42" s="1319"/>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9"/>
      <c r="B43" s="1319"/>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9"/>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43" s="493" customFormat="1" ht="22.5">
      <c r="A49" s="1319">
        <v>1</v>
      </c>
      <c r="B49" s="813"/>
      <c r="C49" s="813"/>
      <c r="D49" s="813"/>
      <c r="E49" s="814"/>
      <c r="F49" s="815"/>
      <c r="G49" s="815"/>
      <c r="H49" s="815"/>
      <c r="I49" s="816"/>
      <c r="J49" s="811"/>
      <c r="K49" s="818"/>
      <c r="L49" s="562" t="e">
        <f ca="1">mergeValue(A49)</f>
        <v>#NAME?</v>
      </c>
      <c r="M49" s="610" t="s">
        <v>19</v>
      </c>
      <c r="N49" s="615"/>
      <c r="O49" s="1384"/>
      <c r="P49" s="1385"/>
      <c r="Q49" s="1385"/>
      <c r="R49" s="1385"/>
      <c r="S49" s="1385"/>
      <c r="T49" s="1385"/>
      <c r="U49" s="1385"/>
      <c r="V49" s="1385"/>
      <c r="W49" s="1385"/>
      <c r="X49" s="1385"/>
      <c r="Y49" s="1385"/>
      <c r="Z49" s="1385"/>
      <c r="AA49" s="1385"/>
      <c r="AB49" s="1385"/>
      <c r="AC49" s="1386"/>
      <c r="AD49" s="1131" t="s">
        <v>718</v>
      </c>
      <c r="AE49" s="554"/>
      <c r="AF49" s="558"/>
      <c r="AG49" s="558" t="str">
        <f t="shared" ref="AG49:AG62" si="1">IF(M49="","",M49 )</f>
        <v>Наименование тарифа</v>
      </c>
      <c r="AH49" s="558"/>
      <c r="AI49" s="558"/>
      <c r="AJ49" s="558"/>
      <c r="AK49" s="554"/>
      <c r="AL49" s="554"/>
      <c r="AM49" s="554"/>
      <c r="AN49" s="554"/>
      <c r="AO49" s="554"/>
      <c r="AP49" s="554"/>
      <c r="AQ49" s="554"/>
    </row>
    <row r="50" spans="1:43" s="493" customFormat="1" ht="22.5">
      <c r="A50" s="1319"/>
      <c r="B50" s="1319">
        <v>1</v>
      </c>
      <c r="C50" s="813"/>
      <c r="D50" s="813"/>
      <c r="E50" s="815"/>
      <c r="F50" s="815"/>
      <c r="G50" s="815"/>
      <c r="H50" s="815"/>
      <c r="I50" s="810"/>
      <c r="J50" s="809"/>
      <c r="K50" s="812"/>
      <c r="L50" s="562" t="e">
        <f ca="1">mergeValue(A50) &amp;"."&amp; mergeValue(B50)</f>
        <v>#NAME?</v>
      </c>
      <c r="M50" s="516" t="s">
        <v>15</v>
      </c>
      <c r="N50" s="615"/>
      <c r="O50" s="1384"/>
      <c r="P50" s="1385"/>
      <c r="Q50" s="1385"/>
      <c r="R50" s="1385"/>
      <c r="S50" s="1385"/>
      <c r="T50" s="1385"/>
      <c r="U50" s="1385"/>
      <c r="V50" s="1385"/>
      <c r="W50" s="1385"/>
      <c r="X50" s="1385"/>
      <c r="Y50" s="1385"/>
      <c r="Z50" s="1385"/>
      <c r="AA50" s="1385"/>
      <c r="AB50" s="1385"/>
      <c r="AC50" s="1386"/>
      <c r="AD50" s="1131" t="s">
        <v>459</v>
      </c>
      <c r="AE50" s="554"/>
      <c r="AF50" s="558"/>
      <c r="AG50" s="558" t="str">
        <f t="shared" si="1"/>
        <v>Территория действия тарифа</v>
      </c>
      <c r="AH50" s="558"/>
      <c r="AI50" s="558"/>
      <c r="AJ50" s="558"/>
      <c r="AK50" s="554"/>
      <c r="AL50" s="554"/>
      <c r="AM50" s="554"/>
      <c r="AN50" s="554"/>
      <c r="AO50" s="554"/>
      <c r="AP50" s="554"/>
      <c r="AQ50" s="554"/>
    </row>
    <row r="51" spans="1:43" s="493" customFormat="1" ht="22.5">
      <c r="A51" s="1319"/>
      <c r="B51" s="1319"/>
      <c r="C51" s="1319">
        <v>1</v>
      </c>
      <c r="D51" s="813"/>
      <c r="E51" s="815"/>
      <c r="F51" s="815"/>
      <c r="G51" s="815"/>
      <c r="H51" s="815"/>
      <c r="I51" s="817"/>
      <c r="J51" s="809"/>
      <c r="K51" s="812"/>
      <c r="L51" s="562" t="e">
        <f ca="1">mergeValue(A51) &amp;"."&amp; mergeValue(B51)&amp;"."&amp; mergeValue(C51)</f>
        <v>#NAME?</v>
      </c>
      <c r="M51" s="517" t="s">
        <v>7</v>
      </c>
      <c r="N51" s="615"/>
      <c r="O51" s="1384"/>
      <c r="P51" s="1385"/>
      <c r="Q51" s="1385"/>
      <c r="R51" s="1385"/>
      <c r="S51" s="1385"/>
      <c r="T51" s="1385"/>
      <c r="U51" s="1385"/>
      <c r="V51" s="1385"/>
      <c r="W51" s="1385"/>
      <c r="X51" s="1385"/>
      <c r="Y51" s="1385"/>
      <c r="Z51" s="1385"/>
      <c r="AA51" s="1385"/>
      <c r="AB51" s="1385"/>
      <c r="AC51" s="1386"/>
      <c r="AD51" s="1131" t="s">
        <v>600</v>
      </c>
      <c r="AE51" s="554"/>
      <c r="AF51" s="558"/>
      <c r="AG51" s="558" t="str">
        <f t="shared" si="1"/>
        <v xml:space="preserve">Наименование системы теплоснабжения </v>
      </c>
      <c r="AH51" s="558"/>
      <c r="AI51" s="558"/>
      <c r="AJ51" s="558"/>
      <c r="AK51" s="554"/>
      <c r="AL51" s="554"/>
      <c r="AM51" s="554"/>
      <c r="AN51" s="554"/>
      <c r="AO51" s="554"/>
      <c r="AP51" s="554"/>
      <c r="AQ51" s="554"/>
    </row>
    <row r="52" spans="1:43" s="493" customFormat="1" ht="22.5">
      <c r="A52" s="1319"/>
      <c r="B52" s="1319"/>
      <c r="C52" s="1319"/>
      <c r="D52" s="1319">
        <v>1</v>
      </c>
      <c r="E52" s="815"/>
      <c r="F52" s="815"/>
      <c r="G52" s="815"/>
      <c r="H52" s="815"/>
      <c r="I52" s="817"/>
      <c r="J52" s="809"/>
      <c r="K52" s="812"/>
      <c r="L52" s="562" t="e">
        <f ca="1">mergeValue(A52) &amp;"."&amp; mergeValue(B52)&amp;"."&amp; mergeValue(C52)&amp;"."&amp; mergeValue(D52)</f>
        <v>#NAME?</v>
      </c>
      <c r="M52" s="518" t="s">
        <v>21</v>
      </c>
      <c r="N52" s="615"/>
      <c r="O52" s="1384"/>
      <c r="P52" s="1385"/>
      <c r="Q52" s="1385"/>
      <c r="R52" s="1385"/>
      <c r="S52" s="1385"/>
      <c r="T52" s="1385"/>
      <c r="U52" s="1385"/>
      <c r="V52" s="1385"/>
      <c r="W52" s="1385"/>
      <c r="X52" s="1385"/>
      <c r="Y52" s="1385"/>
      <c r="Z52" s="1385"/>
      <c r="AA52" s="1385"/>
      <c r="AB52" s="1385"/>
      <c r="AC52" s="1386"/>
      <c r="AD52" s="1131" t="s">
        <v>601</v>
      </c>
      <c r="AE52" s="554"/>
      <c r="AF52" s="558"/>
      <c r="AG52" s="558" t="str">
        <f t="shared" si="1"/>
        <v xml:space="preserve">Источник тепловой энергии  </v>
      </c>
      <c r="AH52" s="558"/>
      <c r="AI52" s="558"/>
      <c r="AJ52" s="558"/>
      <c r="AK52" s="554"/>
      <c r="AL52" s="554"/>
      <c r="AM52" s="554"/>
      <c r="AN52" s="554"/>
      <c r="AO52" s="554"/>
      <c r="AP52" s="554"/>
      <c r="AQ52" s="554"/>
    </row>
    <row r="53" spans="1:43" s="493" customFormat="1" ht="78.75">
      <c r="A53" s="1319"/>
      <c r="B53" s="1319"/>
      <c r="C53" s="1319"/>
      <c r="D53" s="1319"/>
      <c r="E53" s="1319">
        <v>1</v>
      </c>
      <c r="F53" s="815"/>
      <c r="G53" s="815"/>
      <c r="H53" s="813">
        <v>1</v>
      </c>
      <c r="I53" s="1319">
        <v>1</v>
      </c>
      <c r="J53" s="815"/>
      <c r="K53" s="820"/>
      <c r="L53" s="562" t="e">
        <f ca="1">mergeValue(A53) &amp;"."&amp; mergeValue(B53)&amp;"."&amp; mergeValue(C53)&amp;"."&amp; mergeValue(D53)&amp;"."&amp; mergeValue(E53)</f>
        <v>#NAME?</v>
      </c>
      <c r="M53" s="524" t="s">
        <v>8</v>
      </c>
      <c r="N53" s="615"/>
      <c r="O53" s="1322"/>
      <c r="P53" s="1323"/>
      <c r="Q53" s="1323"/>
      <c r="R53" s="1323"/>
      <c r="S53" s="1323"/>
      <c r="T53" s="1323"/>
      <c r="U53" s="1323"/>
      <c r="V53" s="1323"/>
      <c r="W53" s="1323"/>
      <c r="X53" s="1323"/>
      <c r="Y53" s="1323"/>
      <c r="Z53" s="1323"/>
      <c r="AA53" s="1323"/>
      <c r="AB53" s="1323"/>
      <c r="AC53" s="1324"/>
      <c r="AD53" s="1131" t="s">
        <v>719</v>
      </c>
      <c r="AE53" s="554"/>
      <c r="AF53" s="558"/>
      <c r="AG53" s="558" t="str">
        <f t="shared" si="1"/>
        <v>Схема подключения теплопотребляющей установки к коллектору источника тепловой энергии</v>
      </c>
      <c r="AH53" s="558"/>
      <c r="AI53" s="558"/>
      <c r="AJ53" s="558"/>
      <c r="AK53" s="554"/>
      <c r="AL53" s="554"/>
      <c r="AM53" s="554"/>
      <c r="AN53" s="554"/>
      <c r="AO53" s="554"/>
      <c r="AP53" s="554"/>
      <c r="AQ53" s="554"/>
    </row>
    <row r="54" spans="1:43" s="493" customFormat="1" ht="33.75">
      <c r="A54" s="1319"/>
      <c r="B54" s="1319"/>
      <c r="C54" s="1319"/>
      <c r="D54" s="1319"/>
      <c r="E54" s="1319"/>
      <c r="F54" s="1319">
        <v>1</v>
      </c>
      <c r="G54" s="813"/>
      <c r="H54" s="813"/>
      <c r="I54" s="1319"/>
      <c r="J54" s="1319">
        <v>1</v>
      </c>
      <c r="K54" s="821"/>
      <c r="L54" s="562" t="e">
        <f ca="1">mergeValue(A54) &amp;"."&amp; mergeValue(B54)&amp;"."&amp; mergeValue(C54)&amp;"."&amp; mergeValue(D54)&amp;"."&amp; mergeValue(E54)&amp;"."&amp; mergeValue(F54)</f>
        <v>#NAME?</v>
      </c>
      <c r="M54" s="525" t="s">
        <v>9</v>
      </c>
      <c r="N54" s="615"/>
      <c r="O54" s="1322"/>
      <c r="P54" s="1323"/>
      <c r="Q54" s="1323"/>
      <c r="R54" s="1323"/>
      <c r="S54" s="1323"/>
      <c r="T54" s="1323"/>
      <c r="U54" s="1323"/>
      <c r="V54" s="1323"/>
      <c r="W54" s="1323"/>
      <c r="X54" s="1323"/>
      <c r="Y54" s="1323"/>
      <c r="Z54" s="1323"/>
      <c r="AA54" s="1323"/>
      <c r="AB54" s="1323"/>
      <c r="AC54" s="1324"/>
      <c r="AD54" s="1131" t="s">
        <v>720</v>
      </c>
      <c r="AE54" s="554"/>
      <c r="AF54" s="558"/>
      <c r="AG54" s="558" t="str">
        <f t="shared" si="1"/>
        <v>Группа потребителей</v>
      </c>
      <c r="AH54" s="558"/>
      <c r="AI54" s="558"/>
      <c r="AJ54" s="558"/>
      <c r="AK54" s="554"/>
      <c r="AL54" s="554"/>
      <c r="AM54" s="554"/>
      <c r="AN54" s="554"/>
      <c r="AO54" s="554"/>
      <c r="AP54" s="554"/>
      <c r="AQ54" s="554"/>
    </row>
    <row r="55" spans="1:43" s="493" customFormat="1" ht="122.1" customHeight="1">
      <c r="A55" s="1319"/>
      <c r="B55" s="1319"/>
      <c r="C55" s="1319"/>
      <c r="D55" s="1319"/>
      <c r="E55" s="1319"/>
      <c r="F55" s="1319"/>
      <c r="G55" s="813">
        <v>1</v>
      </c>
      <c r="H55" s="813"/>
      <c r="I55" s="1319"/>
      <c r="J55" s="1319"/>
      <c r="K55" s="821">
        <v>1</v>
      </c>
      <c r="L55" s="562" t="e">
        <f ca="1">mergeValue(A55) &amp;"."&amp; mergeValue(B55)&amp;"."&amp; mergeValue(C55)&amp;"."&amp; mergeValue(D55)&amp;"."&amp; mergeValue(E55)&amp;"."&amp; mergeValue(F55)&amp;"."&amp; mergeValue(G55)</f>
        <v>#NAME?</v>
      </c>
      <c r="M55" s="1016"/>
      <c r="N55" s="615"/>
      <c r="O55" s="649"/>
      <c r="P55" s="532"/>
      <c r="Q55" s="1040"/>
      <c r="R55" s="1314"/>
      <c r="S55" s="1315" t="s">
        <v>83</v>
      </c>
      <c r="T55" s="1314"/>
      <c r="U55" s="1315" t="s">
        <v>83</v>
      </c>
      <c r="V55" s="649"/>
      <c r="W55" s="726"/>
      <c r="X55" s="1040"/>
      <c r="Y55" s="1314"/>
      <c r="Z55" s="1315" t="s">
        <v>83</v>
      </c>
      <c r="AA55" s="1314"/>
      <c r="AB55" s="1315" t="s">
        <v>84</v>
      </c>
      <c r="AC55" s="532"/>
      <c r="AD55" s="1289" t="s">
        <v>721</v>
      </c>
      <c r="AE55" s="554" t="e">
        <f ca="1">strCheckDate(O56:AC56)</f>
        <v>#NAME?</v>
      </c>
      <c r="AF55" s="558"/>
      <c r="AG55" s="558" t="str">
        <f t="shared" si="1"/>
        <v/>
      </c>
      <c r="AH55" s="558"/>
      <c r="AI55" s="558"/>
      <c r="AJ55" s="558"/>
      <c r="AK55" s="554"/>
      <c r="AL55" s="554"/>
      <c r="AM55" s="554"/>
      <c r="AN55" s="554"/>
      <c r="AO55" s="554"/>
      <c r="AP55" s="554"/>
      <c r="AQ55" s="554"/>
    </row>
    <row r="56" spans="1:43" s="493" customFormat="1" ht="14.25" hidden="1" customHeight="1">
      <c r="A56" s="1319"/>
      <c r="B56" s="1319"/>
      <c r="C56" s="1319"/>
      <c r="D56" s="1319"/>
      <c r="E56" s="1319"/>
      <c r="F56" s="1319"/>
      <c r="G56" s="813"/>
      <c r="H56" s="813"/>
      <c r="I56" s="1319"/>
      <c r="J56" s="1319"/>
      <c r="K56" s="821"/>
      <c r="L56" s="569"/>
      <c r="M56" s="615"/>
      <c r="N56" s="615"/>
      <c r="O56" s="532"/>
      <c r="P56" s="532"/>
      <c r="Q56" s="553" t="str">
        <f>R55 &amp; "-" &amp; T55</f>
        <v>-</v>
      </c>
      <c r="R56" s="1314"/>
      <c r="S56" s="1315"/>
      <c r="T56" s="1314"/>
      <c r="U56" s="1315"/>
      <c r="V56" s="726"/>
      <c r="W56" s="726"/>
      <c r="X56" s="732" t="str">
        <f>Y55 &amp; "-" &amp; AA55</f>
        <v>-</v>
      </c>
      <c r="Y56" s="1314"/>
      <c r="Z56" s="1315"/>
      <c r="AA56" s="1314"/>
      <c r="AB56" s="1315"/>
      <c r="AC56" s="532"/>
      <c r="AD56" s="1290"/>
      <c r="AE56" s="554"/>
      <c r="AF56" s="558"/>
      <c r="AG56" s="558" t="str">
        <f t="shared" si="1"/>
        <v/>
      </c>
      <c r="AH56" s="558"/>
      <c r="AI56" s="558"/>
      <c r="AJ56" s="558"/>
      <c r="AK56" s="554"/>
      <c r="AL56" s="554"/>
      <c r="AM56" s="554"/>
      <c r="AN56" s="554"/>
      <c r="AO56" s="554"/>
      <c r="AP56" s="554"/>
      <c r="AQ56" s="554"/>
    </row>
    <row r="57" spans="1:43" s="493" customFormat="1" ht="15" customHeight="1">
      <c r="A57" s="1319"/>
      <c r="B57" s="1319"/>
      <c r="C57" s="1319"/>
      <c r="D57" s="1319"/>
      <c r="E57" s="1319"/>
      <c r="F57" s="1319"/>
      <c r="G57" s="815"/>
      <c r="H57" s="813"/>
      <c r="I57" s="1319"/>
      <c r="J57" s="1319"/>
      <c r="K57" s="820"/>
      <c r="L57" s="508"/>
      <c r="M57" s="527" t="s">
        <v>24</v>
      </c>
      <c r="N57" s="534"/>
      <c r="O57" s="534"/>
      <c r="P57" s="534"/>
      <c r="Q57" s="534"/>
      <c r="R57" s="534"/>
      <c r="S57" s="534"/>
      <c r="T57" s="534"/>
      <c r="U57" s="534"/>
      <c r="V57" s="954"/>
      <c r="W57" s="954"/>
      <c r="X57" s="954"/>
      <c r="Y57" s="954"/>
      <c r="Z57" s="954"/>
      <c r="AA57" s="954"/>
      <c r="AB57" s="954"/>
      <c r="AC57" s="530"/>
      <c r="AD57" s="1291"/>
      <c r="AE57" s="554"/>
      <c r="AF57" s="558"/>
      <c r="AG57" s="558" t="str">
        <f t="shared" si="1"/>
        <v>Добавить вид теплоносителя (параметры теплоносителя)</v>
      </c>
      <c r="AH57" s="558"/>
      <c r="AI57" s="558"/>
      <c r="AJ57" s="558"/>
      <c r="AK57" s="554"/>
      <c r="AL57" s="554"/>
      <c r="AM57" s="554"/>
      <c r="AN57" s="554"/>
      <c r="AO57" s="554"/>
      <c r="AP57" s="554"/>
      <c r="AQ57" s="554"/>
    </row>
    <row r="58" spans="1:43" s="493" customFormat="1" ht="15" customHeight="1">
      <c r="A58" s="1319"/>
      <c r="B58" s="1319"/>
      <c r="C58" s="1319"/>
      <c r="D58" s="1319"/>
      <c r="E58" s="1319"/>
      <c r="F58" s="815"/>
      <c r="G58" s="815"/>
      <c r="H58" s="813"/>
      <c r="I58" s="1319"/>
      <c r="J58" s="815"/>
      <c r="K58" s="820"/>
      <c r="L58" s="508"/>
      <c r="M58" s="526" t="s">
        <v>10</v>
      </c>
      <c r="N58" s="534"/>
      <c r="O58" s="534"/>
      <c r="P58" s="534"/>
      <c r="Q58" s="534"/>
      <c r="R58" s="534"/>
      <c r="S58" s="534"/>
      <c r="T58" s="534"/>
      <c r="U58" s="533"/>
      <c r="V58" s="954"/>
      <c r="W58" s="954"/>
      <c r="X58" s="954"/>
      <c r="Y58" s="954"/>
      <c r="Z58" s="954"/>
      <c r="AA58" s="954"/>
      <c r="AB58" s="953"/>
      <c r="AC58" s="534"/>
      <c r="AD58" s="634"/>
      <c r="AE58" s="554"/>
      <c r="AF58" s="558"/>
      <c r="AG58" s="558" t="str">
        <f t="shared" si="1"/>
        <v>Добавить группу потребителей</v>
      </c>
      <c r="AH58" s="558"/>
      <c r="AI58" s="558"/>
      <c r="AJ58" s="558"/>
      <c r="AK58" s="554"/>
      <c r="AL58" s="554"/>
      <c r="AM58" s="554"/>
      <c r="AN58" s="554"/>
      <c r="AO58" s="554"/>
      <c r="AP58" s="554"/>
      <c r="AQ58" s="554"/>
    </row>
    <row r="59" spans="1:43" s="493" customFormat="1" ht="15" customHeight="1">
      <c r="A59" s="1319"/>
      <c r="B59" s="1319"/>
      <c r="C59" s="1319"/>
      <c r="D59" s="1319"/>
      <c r="E59" s="819"/>
      <c r="F59" s="815"/>
      <c r="G59" s="815"/>
      <c r="H59" s="815"/>
      <c r="I59" s="811"/>
      <c r="J59" s="808"/>
      <c r="K59" s="818"/>
      <c r="L59" s="508"/>
      <c r="M59" s="521" t="s">
        <v>11</v>
      </c>
      <c r="N59" s="534"/>
      <c r="O59" s="534"/>
      <c r="P59" s="534"/>
      <c r="Q59" s="534"/>
      <c r="R59" s="534"/>
      <c r="S59" s="534"/>
      <c r="T59" s="534"/>
      <c r="U59" s="533"/>
      <c r="V59" s="954"/>
      <c r="W59" s="954"/>
      <c r="X59" s="954"/>
      <c r="Y59" s="954"/>
      <c r="Z59" s="954"/>
      <c r="AA59" s="954"/>
      <c r="AB59" s="953"/>
      <c r="AC59" s="534"/>
      <c r="AD59" s="634"/>
      <c r="AE59" s="554"/>
      <c r="AF59" s="558"/>
      <c r="AG59" s="558" t="str">
        <f t="shared" si="1"/>
        <v>Добавить схему подключения</v>
      </c>
      <c r="AH59" s="558"/>
      <c r="AI59" s="558"/>
      <c r="AJ59" s="558"/>
      <c r="AK59" s="554"/>
      <c r="AL59" s="554"/>
      <c r="AM59" s="554"/>
      <c r="AN59" s="554"/>
      <c r="AO59" s="554"/>
      <c r="AP59" s="554"/>
      <c r="AQ59" s="554"/>
    </row>
    <row r="60" spans="1:43" s="493" customFormat="1" ht="15" customHeight="1">
      <c r="A60" s="1319"/>
      <c r="B60" s="1319"/>
      <c r="C60" s="1319"/>
      <c r="D60" s="819"/>
      <c r="E60" s="819"/>
      <c r="F60" s="815"/>
      <c r="G60" s="815"/>
      <c r="H60" s="815"/>
      <c r="I60" s="811"/>
      <c r="J60" s="808"/>
      <c r="K60" s="818"/>
      <c r="L60" s="508"/>
      <c r="M60" s="520" t="s">
        <v>16</v>
      </c>
      <c r="N60" s="534"/>
      <c r="O60" s="534"/>
      <c r="P60" s="534"/>
      <c r="Q60" s="534"/>
      <c r="R60" s="534"/>
      <c r="S60" s="534"/>
      <c r="T60" s="534"/>
      <c r="U60" s="533"/>
      <c r="V60" s="954"/>
      <c r="W60" s="954"/>
      <c r="X60" s="954"/>
      <c r="Y60" s="954"/>
      <c r="Z60" s="954"/>
      <c r="AA60" s="954"/>
      <c r="AB60" s="953"/>
      <c r="AC60" s="534"/>
      <c r="AD60" s="634"/>
      <c r="AE60" s="554"/>
      <c r="AF60" s="558"/>
      <c r="AG60" s="558" t="str">
        <f t="shared" si="1"/>
        <v>Добавить источник тепловой энергии</v>
      </c>
      <c r="AH60" s="558"/>
      <c r="AI60" s="558"/>
      <c r="AJ60" s="558"/>
      <c r="AK60" s="554"/>
      <c r="AL60" s="554"/>
      <c r="AM60" s="554"/>
      <c r="AN60" s="554"/>
      <c r="AO60" s="554"/>
      <c r="AP60" s="554"/>
      <c r="AQ60" s="554"/>
    </row>
    <row r="61" spans="1:43" s="493" customFormat="1" ht="15" customHeight="1">
      <c r="A61" s="1319"/>
      <c r="B61" s="1319"/>
      <c r="C61" s="819"/>
      <c r="D61" s="819"/>
      <c r="E61" s="819"/>
      <c r="F61" s="819"/>
      <c r="G61" s="824"/>
      <c r="H61" s="811"/>
      <c r="I61" s="822"/>
      <c r="J61" s="808"/>
      <c r="K61" s="823"/>
      <c r="L61" s="508"/>
      <c r="M61" s="519" t="s">
        <v>17</v>
      </c>
      <c r="N61" s="534"/>
      <c r="O61" s="534"/>
      <c r="P61" s="534"/>
      <c r="Q61" s="534"/>
      <c r="R61" s="534"/>
      <c r="S61" s="534"/>
      <c r="T61" s="534"/>
      <c r="U61" s="533"/>
      <c r="V61" s="954"/>
      <c r="W61" s="954"/>
      <c r="X61" s="954"/>
      <c r="Y61" s="954"/>
      <c r="Z61" s="954"/>
      <c r="AA61" s="954"/>
      <c r="AB61" s="953"/>
      <c r="AC61" s="534"/>
      <c r="AD61" s="634"/>
      <c r="AE61" s="554"/>
      <c r="AF61" s="558"/>
      <c r="AG61" s="558" t="str">
        <f t="shared" si="1"/>
        <v>Добавить наименование системы теплоснабжения</v>
      </c>
      <c r="AH61" s="558"/>
      <c r="AI61" s="558"/>
      <c r="AJ61" s="558"/>
      <c r="AK61" s="554"/>
      <c r="AL61" s="554"/>
      <c r="AM61" s="554"/>
      <c r="AN61" s="554"/>
      <c r="AO61" s="554"/>
      <c r="AP61" s="554"/>
      <c r="AQ61" s="554"/>
    </row>
    <row r="62" spans="1:43" s="493" customFormat="1" ht="15" customHeight="1">
      <c r="A62" s="1319"/>
      <c r="B62" s="819"/>
      <c r="C62" s="819"/>
      <c r="D62" s="819"/>
      <c r="E62" s="819"/>
      <c r="F62" s="819"/>
      <c r="G62" s="824"/>
      <c r="H62" s="811"/>
      <c r="I62" s="811"/>
      <c r="J62" s="808"/>
      <c r="K62" s="818"/>
      <c r="L62" s="508"/>
      <c r="M62" s="528" t="s">
        <v>18</v>
      </c>
      <c r="N62" s="534"/>
      <c r="O62" s="534"/>
      <c r="P62" s="534"/>
      <c r="Q62" s="534"/>
      <c r="R62" s="534"/>
      <c r="S62" s="534"/>
      <c r="T62" s="534"/>
      <c r="U62" s="533"/>
      <c r="V62" s="954"/>
      <c r="W62" s="954"/>
      <c r="X62" s="954"/>
      <c r="Y62" s="954"/>
      <c r="Z62" s="954"/>
      <c r="AA62" s="954"/>
      <c r="AB62" s="953"/>
      <c r="AC62" s="534"/>
      <c r="AD62" s="634"/>
      <c r="AE62" s="554"/>
      <c r="AF62" s="558"/>
      <c r="AG62" s="558" t="str">
        <f t="shared" si="1"/>
        <v>Добавить территорию действия тарифа</v>
      </c>
      <c r="AH62" s="558"/>
      <c r="AI62" s="558"/>
      <c r="AJ62" s="558"/>
      <c r="AK62" s="554"/>
      <c r="AL62" s="554"/>
      <c r="AM62" s="554"/>
      <c r="AN62" s="554"/>
      <c r="AO62" s="554"/>
      <c r="AP62" s="554"/>
      <c r="AQ62" s="554"/>
    </row>
    <row r="63" spans="1:43"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43"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9">
        <v>1</v>
      </c>
      <c r="B67" s="831"/>
      <c r="C67" s="831"/>
      <c r="D67" s="831"/>
      <c r="E67" s="832"/>
      <c r="F67" s="833"/>
      <c r="G67" s="833"/>
      <c r="H67" s="833"/>
      <c r="I67" s="834"/>
      <c r="J67" s="829"/>
      <c r="K67" s="836"/>
      <c r="L67" s="562" t="e">
        <f ca="1">mergeValue(A67)</f>
        <v>#NAME?</v>
      </c>
      <c r="M67" s="610" t="s">
        <v>19</v>
      </c>
      <c r="N67" s="615"/>
      <c r="O67" s="1384"/>
      <c r="P67" s="1385"/>
      <c r="Q67" s="1385"/>
      <c r="R67" s="1385"/>
      <c r="S67" s="1385"/>
      <c r="T67" s="1385"/>
      <c r="U67" s="1385"/>
      <c r="V67" s="1386"/>
      <c r="W67" s="1131"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19"/>
      <c r="B68" s="1319">
        <v>1</v>
      </c>
      <c r="C68" s="831"/>
      <c r="D68" s="831"/>
      <c r="E68" s="833"/>
      <c r="F68" s="833"/>
      <c r="G68" s="833"/>
      <c r="H68" s="833"/>
      <c r="I68" s="828"/>
      <c r="J68" s="827"/>
      <c r="K68" s="830"/>
      <c r="L68" s="562" t="e">
        <f ca="1">mergeValue(A68) &amp;"."&amp; mergeValue(B68)</f>
        <v>#NAME?</v>
      </c>
      <c r="M68" s="516" t="s">
        <v>15</v>
      </c>
      <c r="N68" s="615"/>
      <c r="O68" s="1384"/>
      <c r="P68" s="1385"/>
      <c r="Q68" s="1385"/>
      <c r="R68" s="1385"/>
      <c r="S68" s="1385"/>
      <c r="T68" s="1385"/>
      <c r="U68" s="1385"/>
      <c r="V68" s="1386"/>
      <c r="W68" s="1131"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9"/>
      <c r="B69" s="1319"/>
      <c r="C69" s="1319">
        <v>1</v>
      </c>
      <c r="D69" s="831"/>
      <c r="E69" s="833"/>
      <c r="F69" s="833"/>
      <c r="G69" s="833"/>
      <c r="H69" s="833"/>
      <c r="I69" s="835"/>
      <c r="J69" s="827"/>
      <c r="K69" s="830"/>
      <c r="L69" s="562" t="e">
        <f ca="1">mergeValue(A69) &amp;"."&amp; mergeValue(B69)&amp;"."&amp; mergeValue(C69)</f>
        <v>#NAME?</v>
      </c>
      <c r="M69" s="517" t="s">
        <v>7</v>
      </c>
      <c r="N69" s="615"/>
      <c r="O69" s="1384"/>
      <c r="P69" s="1385"/>
      <c r="Q69" s="1385"/>
      <c r="R69" s="1385"/>
      <c r="S69" s="1385"/>
      <c r="T69" s="1385"/>
      <c r="U69" s="1385"/>
      <c r="V69" s="1386"/>
      <c r="W69" s="1131"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9"/>
      <c r="B70" s="1319"/>
      <c r="C70" s="1319"/>
      <c r="D70" s="1319">
        <v>1</v>
      </c>
      <c r="E70" s="833"/>
      <c r="F70" s="833"/>
      <c r="G70" s="833"/>
      <c r="H70" s="833"/>
      <c r="I70" s="835"/>
      <c r="J70" s="827"/>
      <c r="K70" s="830"/>
      <c r="L70" s="562" t="e">
        <f ca="1">mergeValue(A70) &amp;"."&amp; mergeValue(B70)&amp;"."&amp; mergeValue(C70)&amp;"."&amp; mergeValue(D70)</f>
        <v>#NAME?</v>
      </c>
      <c r="M70" s="518" t="s">
        <v>21</v>
      </c>
      <c r="N70" s="615"/>
      <c r="O70" s="1384"/>
      <c r="P70" s="1385"/>
      <c r="Q70" s="1385"/>
      <c r="R70" s="1385"/>
      <c r="S70" s="1385"/>
      <c r="T70" s="1385"/>
      <c r="U70" s="1385"/>
      <c r="V70" s="1386"/>
      <c r="W70" s="1131"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9"/>
      <c r="B71" s="1319"/>
      <c r="C71" s="1319"/>
      <c r="D71" s="1319"/>
      <c r="E71" s="1319">
        <v>1</v>
      </c>
      <c r="F71" s="833"/>
      <c r="G71" s="833"/>
      <c r="H71" s="831">
        <v>1</v>
      </c>
      <c r="I71" s="1319">
        <v>1</v>
      </c>
      <c r="J71" s="833"/>
      <c r="K71" s="838"/>
      <c r="L71" s="562" t="e">
        <f ca="1">mergeValue(A71) &amp;"."&amp; mergeValue(B71)&amp;"."&amp; mergeValue(C71)&amp;"."&amp; mergeValue(D71)&amp;"."&amp; mergeValue(E71)</f>
        <v>#NAME?</v>
      </c>
      <c r="M71" s="524" t="s">
        <v>8</v>
      </c>
      <c r="N71" s="615"/>
      <c r="O71" s="1322"/>
      <c r="P71" s="1323"/>
      <c r="Q71" s="1323"/>
      <c r="R71" s="1323"/>
      <c r="S71" s="1323"/>
      <c r="T71" s="1323"/>
      <c r="U71" s="1323"/>
      <c r="V71" s="1324"/>
      <c r="W71" s="1131"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9"/>
      <c r="B72" s="1319"/>
      <c r="C72" s="1319"/>
      <c r="D72" s="1319"/>
      <c r="E72" s="1319"/>
      <c r="F72" s="1319">
        <v>1</v>
      </c>
      <c r="G72" s="831"/>
      <c r="H72" s="831"/>
      <c r="I72" s="1319"/>
      <c r="J72" s="1319">
        <v>1</v>
      </c>
      <c r="K72" s="839"/>
      <c r="L72" s="562" t="e">
        <f ca="1">mergeValue(A72) &amp;"."&amp; mergeValue(B72)&amp;"."&amp; mergeValue(C72)&amp;"."&amp; mergeValue(D72)&amp;"."&amp; mergeValue(E72)&amp;"."&amp; mergeValue(F72)</f>
        <v>#NAME?</v>
      </c>
      <c r="M72" s="525" t="s">
        <v>9</v>
      </c>
      <c r="N72" s="615"/>
      <c r="O72" s="1322"/>
      <c r="P72" s="1323"/>
      <c r="Q72" s="1323"/>
      <c r="R72" s="1323"/>
      <c r="S72" s="1323"/>
      <c r="T72" s="1323"/>
      <c r="U72" s="1323"/>
      <c r="V72" s="1324"/>
      <c r="W72" s="1131"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9"/>
      <c r="B73" s="1319"/>
      <c r="C73" s="1319"/>
      <c r="D73" s="1319"/>
      <c r="E73" s="1319"/>
      <c r="F73" s="1319"/>
      <c r="G73" s="831">
        <v>1</v>
      </c>
      <c r="H73" s="831"/>
      <c r="I73" s="1319"/>
      <c r="J73" s="1319"/>
      <c r="K73" s="839">
        <v>1</v>
      </c>
      <c r="L73" s="562" t="e">
        <f ca="1">mergeValue(A73) &amp;"."&amp; mergeValue(B73)&amp;"."&amp; mergeValue(C73)&amp;"."&amp; mergeValue(D73)&amp;"."&amp; mergeValue(E73)&amp;"."&amp; mergeValue(F73)&amp;"."&amp; mergeValue(G73)</f>
        <v>#NAME?</v>
      </c>
      <c r="M73" s="1016"/>
      <c r="N73" s="615"/>
      <c r="O73" s="532"/>
      <c r="P73" s="532"/>
      <c r="Q73" s="1040"/>
      <c r="R73" s="1314"/>
      <c r="S73" s="1315" t="s">
        <v>83</v>
      </c>
      <c r="T73" s="1314"/>
      <c r="U73" s="1315" t="s">
        <v>83</v>
      </c>
      <c r="V73" s="532"/>
      <c r="W73" s="1289" t="s">
        <v>721</v>
      </c>
      <c r="X73" s="554" t="e">
        <f ca="1">strCheckDate(O74:V74)</f>
        <v>#NAME?</v>
      </c>
      <c r="Y73" s="558"/>
      <c r="Z73" s="558" t="str">
        <f t="shared" si="2"/>
        <v/>
      </c>
      <c r="AA73" s="558"/>
      <c r="AB73" s="558"/>
      <c r="AC73" s="558"/>
      <c r="AD73" s="554"/>
      <c r="AE73" s="554"/>
      <c r="AF73" s="554"/>
      <c r="AG73" s="554"/>
      <c r="AH73" s="554"/>
      <c r="AI73" s="554"/>
      <c r="AJ73" s="554"/>
    </row>
    <row r="74" spans="1:36" s="493" customFormat="1" ht="14.25" hidden="1" customHeight="1">
      <c r="A74" s="1319"/>
      <c r="B74" s="1319"/>
      <c r="C74" s="1319"/>
      <c r="D74" s="1319"/>
      <c r="E74" s="1319"/>
      <c r="F74" s="1319"/>
      <c r="G74" s="831"/>
      <c r="H74" s="831"/>
      <c r="I74" s="1319"/>
      <c r="J74" s="1319"/>
      <c r="K74" s="839"/>
      <c r="L74" s="569"/>
      <c r="M74" s="615"/>
      <c r="N74" s="615"/>
      <c r="O74" s="532"/>
      <c r="P74" s="532"/>
      <c r="Q74" s="553" t="str">
        <f>R73 &amp; "-" &amp; T73</f>
        <v>-</v>
      </c>
      <c r="R74" s="1314"/>
      <c r="S74" s="1315"/>
      <c r="T74" s="1314"/>
      <c r="U74" s="1315"/>
      <c r="V74" s="532"/>
      <c r="W74" s="1290"/>
      <c r="X74" s="554"/>
      <c r="Y74" s="558"/>
      <c r="Z74" s="558" t="str">
        <f t="shared" si="2"/>
        <v/>
      </c>
      <c r="AA74" s="558"/>
      <c r="AB74" s="558"/>
      <c r="AC74" s="558"/>
      <c r="AD74" s="554"/>
      <c r="AE74" s="554"/>
      <c r="AF74" s="554"/>
      <c r="AG74" s="554"/>
      <c r="AH74" s="554"/>
      <c r="AI74" s="554"/>
      <c r="AJ74" s="554"/>
    </row>
    <row r="75" spans="1:36" s="493" customFormat="1" ht="15" customHeight="1">
      <c r="A75" s="1319"/>
      <c r="B75" s="1319"/>
      <c r="C75" s="1319"/>
      <c r="D75" s="1319"/>
      <c r="E75" s="1319"/>
      <c r="F75" s="1319"/>
      <c r="G75" s="833"/>
      <c r="H75" s="831"/>
      <c r="I75" s="1319"/>
      <c r="J75" s="1319"/>
      <c r="K75" s="838"/>
      <c r="L75" s="508"/>
      <c r="M75" s="527" t="s">
        <v>24</v>
      </c>
      <c r="N75" s="534"/>
      <c r="O75" s="534"/>
      <c r="P75" s="534"/>
      <c r="Q75" s="534"/>
      <c r="R75" s="534"/>
      <c r="S75" s="534"/>
      <c r="T75" s="534"/>
      <c r="U75" s="534"/>
      <c r="V75" s="530"/>
      <c r="W75" s="1291"/>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9"/>
      <c r="B76" s="1319"/>
      <c r="C76" s="1319"/>
      <c r="D76" s="1319"/>
      <c r="E76" s="1319"/>
      <c r="F76" s="833"/>
      <c r="G76" s="833"/>
      <c r="H76" s="831"/>
      <c r="I76" s="1319"/>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9"/>
      <c r="B77" s="1319"/>
      <c r="C77" s="1319"/>
      <c r="D77" s="1319"/>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9"/>
      <c r="B78" s="1319"/>
      <c r="C78" s="1319"/>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9"/>
      <c r="B79" s="1319"/>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9"/>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19">
        <v>1</v>
      </c>
      <c r="B85" s="867"/>
      <c r="C85" s="867"/>
      <c r="D85" s="867"/>
      <c r="E85" s="868"/>
      <c r="F85" s="869"/>
      <c r="G85" s="867"/>
      <c r="H85" s="867"/>
      <c r="I85" s="870"/>
      <c r="J85" s="865"/>
      <c r="K85" s="874">
        <v>1</v>
      </c>
      <c r="L85" s="562" t="e">
        <f ca="1">mergeValue(A85)</f>
        <v>#NAME?</v>
      </c>
      <c r="M85" s="610" t="s">
        <v>19</v>
      </c>
      <c r="N85" s="549"/>
      <c r="O85" s="1392"/>
      <c r="P85" s="1393"/>
      <c r="Q85" s="1393"/>
      <c r="R85" s="1393"/>
      <c r="S85" s="1393"/>
      <c r="T85" s="1393"/>
      <c r="U85" s="1393"/>
      <c r="V85" s="1394"/>
      <c r="W85" s="1131" t="s">
        <v>718</v>
      </c>
      <c r="X85" s="554"/>
      <c r="Y85" s="554"/>
      <c r="Z85" s="554"/>
      <c r="AA85" s="554"/>
      <c r="AB85" s="554"/>
      <c r="AC85" s="554"/>
      <c r="AD85" s="554"/>
      <c r="AE85" s="554"/>
      <c r="AF85" s="554"/>
      <c r="AG85" s="554"/>
      <c r="AH85" s="554"/>
      <c r="AI85" s="554"/>
    </row>
    <row r="86" spans="1:36" s="493" customFormat="1" ht="22.5">
      <c r="A86" s="1319"/>
      <c r="B86" s="1319">
        <v>1</v>
      </c>
      <c r="C86" s="867"/>
      <c r="D86" s="867"/>
      <c r="E86" s="869"/>
      <c r="F86" s="869"/>
      <c r="G86" s="867"/>
      <c r="H86" s="867"/>
      <c r="I86" s="864"/>
      <c r="J86" s="863"/>
      <c r="K86" s="874">
        <v>1</v>
      </c>
      <c r="L86" s="562" t="e">
        <f ca="1">mergeValue(A86) &amp;"."&amp; mergeValue(B86)</f>
        <v>#NAME?</v>
      </c>
      <c r="M86" s="516" t="s">
        <v>15</v>
      </c>
      <c r="N86" s="549"/>
      <c r="O86" s="1392"/>
      <c r="P86" s="1393"/>
      <c r="Q86" s="1393"/>
      <c r="R86" s="1393"/>
      <c r="S86" s="1393"/>
      <c r="T86" s="1393"/>
      <c r="U86" s="1393"/>
      <c r="V86" s="1394"/>
      <c r="W86" s="1131" t="s">
        <v>459</v>
      </c>
      <c r="X86" s="554"/>
      <c r="Y86" s="554"/>
      <c r="Z86" s="554"/>
      <c r="AA86" s="554"/>
      <c r="AB86" s="554"/>
      <c r="AC86" s="554"/>
      <c r="AD86" s="554"/>
      <c r="AE86" s="554"/>
      <c r="AF86" s="554"/>
      <c r="AG86" s="554"/>
      <c r="AH86" s="554"/>
      <c r="AI86" s="554"/>
    </row>
    <row r="87" spans="1:36" s="493" customFormat="1" ht="22.5">
      <c r="A87" s="1319"/>
      <c r="B87" s="1319"/>
      <c r="C87" s="1319">
        <v>1</v>
      </c>
      <c r="D87" s="867"/>
      <c r="E87" s="869"/>
      <c r="F87" s="869"/>
      <c r="G87" s="867"/>
      <c r="H87" s="867"/>
      <c r="I87" s="871"/>
      <c r="J87" s="863"/>
      <c r="K87" s="874">
        <v>1</v>
      </c>
      <c r="L87" s="562" t="e">
        <f ca="1">mergeValue(A87) &amp;"."&amp; mergeValue(B87)&amp;"."&amp; mergeValue(C87)</f>
        <v>#NAME?</v>
      </c>
      <c r="M87" s="517" t="s">
        <v>7</v>
      </c>
      <c r="N87" s="549"/>
      <c r="O87" s="1392"/>
      <c r="P87" s="1393"/>
      <c r="Q87" s="1393"/>
      <c r="R87" s="1393"/>
      <c r="S87" s="1393"/>
      <c r="T87" s="1393"/>
      <c r="U87" s="1393"/>
      <c r="V87" s="1394"/>
      <c r="W87" s="1131" t="s">
        <v>600</v>
      </c>
      <c r="X87" s="554"/>
      <c r="Y87" s="554"/>
      <c r="Z87" s="554"/>
      <c r="AA87" s="554"/>
      <c r="AB87" s="554"/>
      <c r="AC87" s="554"/>
      <c r="AD87" s="554"/>
      <c r="AE87" s="554"/>
      <c r="AF87" s="554"/>
      <c r="AG87" s="554"/>
      <c r="AH87" s="554"/>
      <c r="AI87" s="554"/>
    </row>
    <row r="88" spans="1:36" s="493" customFormat="1" ht="22.5">
      <c r="A88" s="1319"/>
      <c r="B88" s="1319"/>
      <c r="C88" s="1319"/>
      <c r="D88" s="1319">
        <v>1</v>
      </c>
      <c r="E88" s="869"/>
      <c r="F88" s="869"/>
      <c r="G88" s="867"/>
      <c r="H88" s="867"/>
      <c r="I88" s="1319">
        <v>1</v>
      </c>
      <c r="J88" s="863"/>
      <c r="K88" s="874">
        <v>1</v>
      </c>
      <c r="L88" s="562" t="e">
        <f ca="1">mergeValue(A88) &amp;"."&amp; mergeValue(B88)&amp;"."&amp; mergeValue(C88)&amp;"."&amp; mergeValue(D88)</f>
        <v>#NAME?</v>
      </c>
      <c r="M88" s="518" t="s">
        <v>21</v>
      </c>
      <c r="N88" s="549"/>
      <c r="O88" s="1392"/>
      <c r="P88" s="1393"/>
      <c r="Q88" s="1393"/>
      <c r="R88" s="1393"/>
      <c r="S88" s="1393"/>
      <c r="T88" s="1393"/>
      <c r="U88" s="1393"/>
      <c r="V88" s="1394"/>
      <c r="W88" s="1131" t="s">
        <v>601</v>
      </c>
      <c r="X88" s="554"/>
      <c r="Y88" s="554"/>
      <c r="Z88" s="554"/>
      <c r="AA88" s="554"/>
      <c r="AB88" s="554"/>
      <c r="AC88" s="554"/>
      <c r="AD88" s="554"/>
      <c r="AE88" s="554"/>
      <c r="AF88" s="554"/>
      <c r="AG88" s="554"/>
      <c r="AH88" s="554"/>
      <c r="AI88" s="554"/>
    </row>
    <row r="89" spans="1:36" s="493" customFormat="1" ht="11.25" hidden="1" customHeight="1">
      <c r="A89" s="1319"/>
      <c r="B89" s="1319"/>
      <c r="C89" s="1319"/>
      <c r="D89" s="1319"/>
      <c r="E89" s="1319">
        <v>1</v>
      </c>
      <c r="F89" s="869"/>
      <c r="G89" s="867"/>
      <c r="H89" s="867"/>
      <c r="I89" s="1319"/>
      <c r="J89" s="869"/>
      <c r="K89" s="874">
        <v>1</v>
      </c>
      <c r="L89" s="562"/>
      <c r="M89" s="524"/>
      <c r="N89" s="550"/>
      <c r="O89" s="1396"/>
      <c r="P89" s="1397"/>
      <c r="Q89" s="1397"/>
      <c r="R89" s="1397"/>
      <c r="S89" s="1397"/>
      <c r="T89" s="1397"/>
      <c r="U89" s="1397"/>
      <c r="V89" s="1398"/>
      <c r="W89" s="1092"/>
      <c r="X89" s="554"/>
      <c r="Y89" s="554"/>
      <c r="Z89" s="554"/>
      <c r="AA89" s="554"/>
      <c r="AB89" s="554"/>
      <c r="AC89" s="554"/>
      <c r="AD89" s="554"/>
      <c r="AE89" s="554"/>
      <c r="AF89" s="554"/>
      <c r="AG89" s="554"/>
      <c r="AH89" s="554"/>
      <c r="AI89" s="554"/>
    </row>
    <row r="90" spans="1:36" s="493" customFormat="1" ht="33.75">
      <c r="A90" s="1319"/>
      <c r="B90" s="1319"/>
      <c r="C90" s="1319"/>
      <c r="D90" s="1319"/>
      <c r="E90" s="1319"/>
      <c r="F90" s="1319">
        <v>1</v>
      </c>
      <c r="G90" s="867"/>
      <c r="H90" s="867"/>
      <c r="I90" s="1319"/>
      <c r="J90" s="1336"/>
      <c r="K90" s="874">
        <v>1</v>
      </c>
      <c r="L90" s="562" t="e">
        <f ca="1">mergeValue(A90) &amp;"."&amp; mergeValue(B90)&amp;"."&amp; mergeValue(C90)&amp;"."&amp; mergeValue(D90)&amp;"."&amp;  mergeValue(F90)</f>
        <v>#NAME?</v>
      </c>
      <c r="M90" s="524" t="s">
        <v>9</v>
      </c>
      <c r="N90" s="550"/>
      <c r="O90" s="1322"/>
      <c r="P90" s="1323"/>
      <c r="Q90" s="1323"/>
      <c r="R90" s="1323"/>
      <c r="S90" s="1323"/>
      <c r="T90" s="1323"/>
      <c r="U90" s="1323"/>
      <c r="V90" s="1324"/>
      <c r="W90" s="1131" t="s">
        <v>720</v>
      </c>
      <c r="X90" s="554"/>
      <c r="Y90" s="558" t="e">
        <f ca="1">strCheckUnique(Z90:Z93)</f>
        <v>#NAME?</v>
      </c>
      <c r="Z90" s="554"/>
      <c r="AA90" s="558"/>
      <c r="AB90" s="554"/>
      <c r="AC90" s="554"/>
      <c r="AD90" s="554"/>
      <c r="AE90" s="554"/>
      <c r="AF90" s="554"/>
      <c r="AG90" s="554"/>
      <c r="AH90" s="554"/>
      <c r="AI90" s="554"/>
    </row>
    <row r="91" spans="1:36" s="493" customFormat="1" ht="99" customHeight="1">
      <c r="A91" s="1319"/>
      <c r="B91" s="1319"/>
      <c r="C91" s="1319"/>
      <c r="D91" s="1319"/>
      <c r="E91" s="1319"/>
      <c r="F91" s="1319"/>
      <c r="G91" s="867">
        <v>1</v>
      </c>
      <c r="H91" s="867"/>
      <c r="I91" s="1319"/>
      <c r="J91" s="1336"/>
      <c r="K91" s="866"/>
      <c r="L91" s="562" t="e">
        <f ca="1">mergeValue(A91) &amp;"."&amp; mergeValue(B91)&amp;"."&amp; mergeValue(C91)&amp;"."&amp; mergeValue(D91)&amp;"."&amp;  mergeValue(F91)&amp;"."&amp;  mergeValue(G91)</f>
        <v>#NAME?</v>
      </c>
      <c r="M91" s="1016"/>
      <c r="N91" s="555"/>
      <c r="O91" s="532"/>
      <c r="P91" s="532"/>
      <c r="Q91" s="532"/>
      <c r="R91" s="1325"/>
      <c r="S91" s="1315" t="s">
        <v>83</v>
      </c>
      <c r="T91" s="1325"/>
      <c r="U91" s="1315" t="s">
        <v>83</v>
      </c>
      <c r="V91" s="507"/>
      <c r="W91" s="1289" t="s">
        <v>733</v>
      </c>
      <c r="X91" s="554" t="e">
        <f ca="1">strCheckDate(O92:V92)</f>
        <v>#NAME?</v>
      </c>
      <c r="Y91" s="558"/>
      <c r="Z91" s="558" t="str">
        <f>IF(M91="","",M91 )</f>
        <v/>
      </c>
      <c r="AA91" s="558"/>
      <c r="AB91" s="558"/>
      <c r="AC91" s="558"/>
      <c r="AD91" s="554"/>
      <c r="AE91" s="554"/>
      <c r="AF91" s="554"/>
      <c r="AG91" s="554"/>
      <c r="AH91" s="554"/>
      <c r="AI91" s="554"/>
    </row>
    <row r="92" spans="1:36" s="493" customFormat="1" ht="11.25" hidden="1" customHeight="1">
      <c r="A92" s="1319"/>
      <c r="B92" s="1319"/>
      <c r="C92" s="1319"/>
      <c r="D92" s="1319"/>
      <c r="E92" s="1319"/>
      <c r="F92" s="1319"/>
      <c r="G92" s="867"/>
      <c r="H92" s="867"/>
      <c r="I92" s="1319"/>
      <c r="J92" s="1336"/>
      <c r="K92" s="874">
        <v>1</v>
      </c>
      <c r="L92" s="569"/>
      <c r="M92" s="615"/>
      <c r="N92" s="555"/>
      <c r="O92" s="532"/>
      <c r="P92" s="532"/>
      <c r="Q92" s="553" t="str">
        <f>R91 &amp; "-" &amp; T91</f>
        <v>-</v>
      </c>
      <c r="R92" s="1325"/>
      <c r="S92" s="1315"/>
      <c r="T92" s="1325"/>
      <c r="U92" s="1315"/>
      <c r="V92" s="507"/>
      <c r="W92" s="1290"/>
      <c r="X92" s="554"/>
      <c r="Y92" s="558"/>
      <c r="Z92" s="558"/>
      <c r="AA92" s="558"/>
      <c r="AB92" s="558"/>
      <c r="AC92" s="558"/>
      <c r="AD92" s="554"/>
      <c r="AE92" s="554"/>
      <c r="AF92" s="554"/>
      <c r="AG92" s="554"/>
      <c r="AH92" s="554"/>
      <c r="AI92" s="554"/>
    </row>
    <row r="93" spans="1:36" s="492" customFormat="1" ht="15" customHeight="1">
      <c r="A93" s="1319"/>
      <c r="B93" s="1319"/>
      <c r="C93" s="1319"/>
      <c r="D93" s="1319"/>
      <c r="E93" s="1319"/>
      <c r="F93" s="1319"/>
      <c r="G93" s="867"/>
      <c r="H93" s="867"/>
      <c r="I93" s="1319"/>
      <c r="J93" s="1336"/>
      <c r="K93" s="874">
        <v>1</v>
      </c>
      <c r="L93" s="508"/>
      <c r="M93" s="526" t="s">
        <v>24</v>
      </c>
      <c r="N93" s="521"/>
      <c r="O93" s="515"/>
      <c r="P93" s="515"/>
      <c r="Q93" s="515"/>
      <c r="R93" s="542"/>
      <c r="S93" s="534"/>
      <c r="T93" s="533"/>
      <c r="U93" s="521"/>
      <c r="V93" s="530"/>
      <c r="W93" s="1291"/>
      <c r="X93" s="556"/>
      <c r="Y93" s="556"/>
      <c r="Z93" s="556"/>
      <c r="AA93" s="556"/>
      <c r="AB93" s="556"/>
      <c r="AC93" s="556"/>
      <c r="AD93" s="556"/>
      <c r="AE93" s="556"/>
      <c r="AF93" s="556"/>
      <c r="AG93" s="556"/>
      <c r="AH93" s="556"/>
      <c r="AI93" s="556"/>
    </row>
    <row r="94" spans="1:36" s="492" customFormat="1" ht="15" customHeight="1">
      <c r="A94" s="1319"/>
      <c r="B94" s="1319"/>
      <c r="C94" s="1319"/>
      <c r="D94" s="1319"/>
      <c r="E94" s="1319"/>
      <c r="F94" s="869"/>
      <c r="G94" s="869"/>
      <c r="H94" s="867"/>
      <c r="I94" s="1319"/>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19"/>
      <c r="B95" s="1319"/>
      <c r="C95" s="1319"/>
      <c r="D95" s="1319"/>
      <c r="E95" s="869"/>
      <c r="F95" s="869"/>
      <c r="G95" s="869"/>
      <c r="H95" s="867"/>
      <c r="I95" s="1319"/>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19"/>
      <c r="B96" s="1319"/>
      <c r="C96" s="1319"/>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19"/>
      <c r="B97" s="1319"/>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19"/>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19">
        <v>1</v>
      </c>
      <c r="B103" s="1026"/>
      <c r="C103" s="1026"/>
      <c r="D103" s="1026"/>
      <c r="E103" s="1027"/>
      <c r="F103" s="1028"/>
      <c r="G103" s="1026"/>
      <c r="H103" s="1026"/>
      <c r="I103" s="1007"/>
      <c r="J103" s="1012"/>
      <c r="K103" s="1012"/>
      <c r="L103" s="562" t="e">
        <f ca="1">mergeValue(A103)</f>
        <v>#NAME?</v>
      </c>
      <c r="M103" s="610" t="s">
        <v>19</v>
      </c>
      <c r="N103" s="549"/>
      <c r="O103" s="1392"/>
      <c r="P103" s="1393"/>
      <c r="Q103" s="1393"/>
      <c r="R103" s="1393"/>
      <c r="S103" s="1393"/>
      <c r="T103" s="1393"/>
      <c r="U103" s="1393"/>
      <c r="V103" s="1393"/>
      <c r="W103" s="1393"/>
      <c r="X103" s="1393"/>
      <c r="Y103" s="1393"/>
      <c r="Z103" s="1393"/>
      <c r="AA103" s="1394"/>
      <c r="AB103" s="1131" t="s">
        <v>718</v>
      </c>
      <c r="AC103" s="554"/>
      <c r="AD103" s="554"/>
      <c r="AE103" s="554"/>
      <c r="AF103" s="554"/>
      <c r="AG103" s="554"/>
      <c r="AH103" s="554"/>
      <c r="AI103" s="554"/>
      <c r="AJ103" s="554"/>
      <c r="AK103" s="554"/>
      <c r="AL103" s="554"/>
      <c r="AM103" s="554"/>
      <c r="AN103" s="554"/>
    </row>
    <row r="104" spans="1:40" s="493" customFormat="1" ht="22.5">
      <c r="A104" s="1319"/>
      <c r="B104" s="1319">
        <v>1</v>
      </c>
      <c r="C104" s="1026"/>
      <c r="D104" s="1026"/>
      <c r="E104" s="1028"/>
      <c r="F104" s="1028"/>
      <c r="G104" s="1026"/>
      <c r="H104" s="1026"/>
      <c r="I104" s="1014"/>
      <c r="J104" s="1009"/>
      <c r="K104" s="1008"/>
      <c r="L104" s="562" t="e">
        <f ca="1">mergeValue(A104) &amp;"."&amp; mergeValue(B104)</f>
        <v>#NAME?</v>
      </c>
      <c r="M104" s="516" t="s">
        <v>15</v>
      </c>
      <c r="N104" s="549"/>
      <c r="O104" s="1392"/>
      <c r="P104" s="1393"/>
      <c r="Q104" s="1393"/>
      <c r="R104" s="1393"/>
      <c r="S104" s="1393"/>
      <c r="T104" s="1393"/>
      <c r="U104" s="1393"/>
      <c r="V104" s="1393"/>
      <c r="W104" s="1393"/>
      <c r="X104" s="1393"/>
      <c r="Y104" s="1393"/>
      <c r="Z104" s="1393"/>
      <c r="AA104" s="1394"/>
      <c r="AB104" s="1131" t="s">
        <v>459</v>
      </c>
      <c r="AC104" s="554"/>
      <c r="AD104" s="554"/>
      <c r="AE104" s="554"/>
      <c r="AF104" s="554"/>
      <c r="AG104" s="554"/>
      <c r="AH104" s="554"/>
      <c r="AI104" s="554"/>
      <c r="AJ104" s="554"/>
      <c r="AK104" s="554"/>
      <c r="AL104" s="554"/>
      <c r="AM104" s="554"/>
      <c r="AN104" s="554"/>
    </row>
    <row r="105" spans="1:40" s="493" customFormat="1" ht="22.5">
      <c r="A105" s="1319"/>
      <c r="B105" s="1319"/>
      <c r="C105" s="1319">
        <v>1</v>
      </c>
      <c r="D105" s="1026"/>
      <c r="E105" s="1028"/>
      <c r="F105" s="1028"/>
      <c r="G105" s="1026"/>
      <c r="H105" s="1026"/>
      <c r="I105" s="1014"/>
      <c r="J105" s="1009"/>
      <c r="K105" s="1008"/>
      <c r="L105" s="562" t="e">
        <f ca="1">mergeValue(A105) &amp;"."&amp; mergeValue(B105)&amp;"."&amp; mergeValue(C105)</f>
        <v>#NAME?</v>
      </c>
      <c r="M105" s="517" t="s">
        <v>7</v>
      </c>
      <c r="N105" s="549"/>
      <c r="O105" s="1392"/>
      <c r="P105" s="1393"/>
      <c r="Q105" s="1393"/>
      <c r="R105" s="1393"/>
      <c r="S105" s="1393"/>
      <c r="T105" s="1393"/>
      <c r="U105" s="1393"/>
      <c r="V105" s="1393"/>
      <c r="W105" s="1393"/>
      <c r="X105" s="1393"/>
      <c r="Y105" s="1393"/>
      <c r="Z105" s="1393"/>
      <c r="AA105" s="1394"/>
      <c r="AB105" s="1131" t="s">
        <v>600</v>
      </c>
      <c r="AC105" s="554"/>
      <c r="AD105" s="554"/>
      <c r="AE105" s="554"/>
      <c r="AF105" s="554"/>
      <c r="AG105" s="554"/>
      <c r="AH105" s="554"/>
      <c r="AI105" s="554"/>
      <c r="AJ105" s="554"/>
      <c r="AK105" s="554"/>
      <c r="AL105" s="554"/>
      <c r="AM105" s="554"/>
      <c r="AN105" s="554"/>
    </row>
    <row r="106" spans="1:40" s="493" customFormat="1" ht="22.5">
      <c r="A106" s="1319"/>
      <c r="B106" s="1319"/>
      <c r="C106" s="1319"/>
      <c r="D106" s="1319">
        <v>1</v>
      </c>
      <c r="E106" s="1028"/>
      <c r="F106" s="1028"/>
      <c r="G106" s="1026"/>
      <c r="H106" s="1026"/>
      <c r="I106" s="1014"/>
      <c r="J106" s="1009"/>
      <c r="K106" s="1008"/>
      <c r="L106" s="562" t="e">
        <f ca="1">mergeValue(A106) &amp;"."&amp; mergeValue(B106)&amp;"."&amp; mergeValue(C106)&amp;"."&amp; mergeValue(D106)</f>
        <v>#NAME?</v>
      </c>
      <c r="M106" s="518" t="s">
        <v>21</v>
      </c>
      <c r="N106" s="549"/>
      <c r="O106" s="1392"/>
      <c r="P106" s="1393"/>
      <c r="Q106" s="1393"/>
      <c r="R106" s="1393"/>
      <c r="S106" s="1393"/>
      <c r="T106" s="1393"/>
      <c r="U106" s="1393"/>
      <c r="V106" s="1393"/>
      <c r="W106" s="1393"/>
      <c r="X106" s="1393"/>
      <c r="Y106" s="1393"/>
      <c r="Z106" s="1393"/>
      <c r="AA106" s="1394"/>
      <c r="AB106" s="1131" t="s">
        <v>601</v>
      </c>
      <c r="AC106" s="554"/>
      <c r="AD106" s="554"/>
      <c r="AE106" s="554"/>
      <c r="AF106" s="554"/>
      <c r="AG106" s="554"/>
      <c r="AH106" s="554"/>
      <c r="AI106" s="554"/>
      <c r="AJ106" s="554"/>
      <c r="AK106" s="554"/>
      <c r="AL106" s="554"/>
      <c r="AM106" s="554"/>
      <c r="AN106" s="554"/>
    </row>
    <row r="107" spans="1:40" s="493" customFormat="1" ht="14.25" hidden="1">
      <c r="A107" s="1319"/>
      <c r="B107" s="1319"/>
      <c r="C107" s="1319"/>
      <c r="D107" s="1319"/>
      <c r="E107" s="1319">
        <v>1</v>
      </c>
      <c r="F107" s="1028"/>
      <c r="G107" s="1026"/>
      <c r="H107" s="1026"/>
      <c r="I107" s="1013"/>
      <c r="J107" s="1009"/>
      <c r="K107" s="1008"/>
      <c r="L107" s="562"/>
      <c r="M107" s="524"/>
      <c r="N107" s="550"/>
      <c r="O107" s="1396"/>
      <c r="P107" s="1397"/>
      <c r="Q107" s="1397"/>
      <c r="R107" s="1397"/>
      <c r="S107" s="1397"/>
      <c r="T107" s="1397"/>
      <c r="U107" s="1397"/>
      <c r="V107" s="1397"/>
      <c r="W107" s="1397"/>
      <c r="X107" s="1397"/>
      <c r="Y107" s="1397"/>
      <c r="Z107" s="1397"/>
      <c r="AA107" s="1398"/>
      <c r="AB107" s="1131"/>
      <c r="AC107" s="554"/>
      <c r="AD107" s="554"/>
      <c r="AE107" s="554"/>
      <c r="AF107" s="554"/>
      <c r="AG107" s="554"/>
      <c r="AH107" s="554"/>
      <c r="AI107" s="554"/>
      <c r="AJ107" s="554"/>
      <c r="AK107" s="554"/>
      <c r="AL107" s="554"/>
      <c r="AM107" s="554"/>
      <c r="AN107" s="554"/>
    </row>
    <row r="108" spans="1:40" s="493" customFormat="1" ht="33.75">
      <c r="A108" s="1319"/>
      <c r="B108" s="1319"/>
      <c r="C108" s="1319"/>
      <c r="D108" s="1319"/>
      <c r="E108" s="1319"/>
      <c r="F108" s="1319">
        <v>1</v>
      </c>
      <c r="G108" s="1026"/>
      <c r="H108" s="1026"/>
      <c r="I108" s="1338"/>
      <c r="J108" s="1009"/>
      <c r="K108" s="1008"/>
      <c r="L108" s="562" t="e">
        <f ca="1">mergeValue(A108) &amp;"."&amp; mergeValue(B108)&amp;"."&amp; mergeValue(C108)&amp;"."&amp; mergeValue(D108)&amp;"."&amp; mergeValue(F108)</f>
        <v>#NAME?</v>
      </c>
      <c r="M108" s="525" t="s">
        <v>9</v>
      </c>
      <c r="N108" s="550"/>
      <c r="O108" s="1322"/>
      <c r="P108" s="1323"/>
      <c r="Q108" s="1323"/>
      <c r="R108" s="1323"/>
      <c r="S108" s="1323"/>
      <c r="T108" s="1323"/>
      <c r="U108" s="1323"/>
      <c r="V108" s="1323"/>
      <c r="W108" s="1323"/>
      <c r="X108" s="1323"/>
      <c r="Y108" s="1323"/>
      <c r="Z108" s="1323"/>
      <c r="AA108" s="1324"/>
      <c r="AB108" s="1131" t="s">
        <v>720</v>
      </c>
      <c r="AC108" s="554"/>
      <c r="AD108" s="558" t="e">
        <f ca="1">strCheckUnique(AE108:AE113)</f>
        <v>#NAME?</v>
      </c>
      <c r="AE108" s="554"/>
      <c r="AF108" s="558"/>
      <c r="AG108" s="554"/>
      <c r="AH108" s="554"/>
      <c r="AI108" s="554"/>
      <c r="AJ108" s="554"/>
      <c r="AK108" s="554"/>
      <c r="AL108" s="554"/>
      <c r="AM108" s="554"/>
      <c r="AN108" s="554"/>
    </row>
    <row r="109" spans="1:40" s="493" customFormat="1" ht="56.25" customHeight="1">
      <c r="A109" s="1319"/>
      <c r="B109" s="1319"/>
      <c r="C109" s="1319"/>
      <c r="D109" s="1319"/>
      <c r="E109" s="1319"/>
      <c r="F109" s="1319"/>
      <c r="G109" s="1319">
        <v>1</v>
      </c>
      <c r="H109" s="1026"/>
      <c r="I109" s="1338"/>
      <c r="J109" s="1339"/>
      <c r="K109" s="1015"/>
      <c r="L109" s="562" t="e">
        <f ca="1">mergeValue(A109) &amp;"."&amp; mergeValue(B109)&amp;"."&amp; mergeValue(C109)&amp;"."&amp; mergeValue(D109)&amp;"."&amp; mergeValue(F109)&amp;"."&amp; mergeValue(G109)</f>
        <v>#NAME?</v>
      </c>
      <c r="M109" s="1016"/>
      <c r="N109" s="615"/>
      <c r="O109" s="532"/>
      <c r="P109" s="532"/>
      <c r="Q109" s="532"/>
      <c r="R109" s="463"/>
      <c r="S109" s="1041"/>
      <c r="T109" s="463"/>
      <c r="U109" s="1041"/>
      <c r="V109" s="553" t="str">
        <f>W109 &amp; "-" &amp; Y109</f>
        <v>-</v>
      </c>
      <c r="W109" s="1325"/>
      <c r="X109" s="1315" t="s">
        <v>83</v>
      </c>
      <c r="Y109" s="1325"/>
      <c r="Z109" s="1315" t="s">
        <v>83</v>
      </c>
      <c r="AA109" s="507"/>
      <c r="AB109" s="1131" t="s">
        <v>738</v>
      </c>
      <c r="AC109" s="554" t="e">
        <f ca="1">strCheckDate(O109:AA109)</f>
        <v>#NAME?</v>
      </c>
      <c r="AD109" s="558"/>
      <c r="AE109" s="558" t="str">
        <f>IF(M109="","",M109 )</f>
        <v/>
      </c>
      <c r="AF109" s="558"/>
      <c r="AG109" s="558"/>
      <c r="AH109" s="558"/>
      <c r="AI109" s="554"/>
      <c r="AJ109" s="554"/>
      <c r="AK109" s="554"/>
      <c r="AL109" s="554"/>
      <c r="AM109" s="554"/>
      <c r="AN109" s="554"/>
    </row>
    <row r="110" spans="1:40" s="493" customFormat="1" ht="87.95" customHeight="1">
      <c r="A110" s="1319"/>
      <c r="B110" s="1319"/>
      <c r="C110" s="1319"/>
      <c r="D110" s="1319"/>
      <c r="E110" s="1319"/>
      <c r="F110" s="1319"/>
      <c r="G110" s="1319"/>
      <c r="H110" s="1026">
        <v>1</v>
      </c>
      <c r="I110" s="1338"/>
      <c r="J110" s="1339"/>
      <c r="K110" s="1015"/>
      <c r="L110" s="562" t="e">
        <f ca="1">mergeValue(A110) &amp;"."&amp; mergeValue(B110)&amp;"."&amp; mergeValue(C110)&amp;"."&amp; mergeValue(D110)&amp;"."&amp; mergeValue(F110)&amp;"."&amp; mergeValue(G110)&amp;"."&amp; mergeValue(H110)</f>
        <v>#NAME?</v>
      </c>
      <c r="M110" s="1018"/>
      <c r="N110" s="464"/>
      <c r="O110" s="532"/>
      <c r="P110" s="532"/>
      <c r="Q110" s="532"/>
      <c r="R110" s="463"/>
      <c r="S110" s="1041"/>
      <c r="T110" s="463"/>
      <c r="U110" s="1041"/>
      <c r="V110" s="553" t="str">
        <f>W110 &amp; "-" &amp; Y110</f>
        <v>-</v>
      </c>
      <c r="W110" s="1325"/>
      <c r="X110" s="1315"/>
      <c r="Y110" s="1325"/>
      <c r="Z110" s="1315"/>
      <c r="AA110" s="637"/>
      <c r="AB110" s="1289" t="s">
        <v>739</v>
      </c>
      <c r="AC110" s="554" t="e">
        <f ca="1">strCheckDate(O110:AA110)</f>
        <v>#NAME?</v>
      </c>
      <c r="AD110" s="554"/>
      <c r="AE110" s="554"/>
      <c r="AF110" s="558"/>
      <c r="AG110" s="554"/>
      <c r="AH110" s="554"/>
      <c r="AI110" s="554"/>
      <c r="AJ110" s="554"/>
      <c r="AK110" s="554"/>
      <c r="AL110" s="554"/>
      <c r="AM110" s="554"/>
      <c r="AN110" s="554"/>
    </row>
    <row r="111" spans="1:40" s="493" customFormat="1" ht="14.25" hidden="1">
      <c r="A111" s="1319"/>
      <c r="B111" s="1319"/>
      <c r="C111" s="1319"/>
      <c r="D111" s="1319"/>
      <c r="E111" s="1319"/>
      <c r="F111" s="1319"/>
      <c r="G111" s="1319"/>
      <c r="H111" s="1026"/>
      <c r="I111" s="1338"/>
      <c r="J111" s="1339"/>
      <c r="K111" s="1015"/>
      <c r="L111" s="569"/>
      <c r="M111" s="615"/>
      <c r="N111" s="615"/>
      <c r="O111" s="532"/>
      <c r="P111" s="463"/>
      <c r="Q111" s="463"/>
      <c r="R111" s="463"/>
      <c r="S111" s="463"/>
      <c r="T111" s="463"/>
      <c r="U111" s="529"/>
      <c r="V111" s="553"/>
      <c r="W111" s="1314"/>
      <c r="X111" s="1315"/>
      <c r="Y111" s="1314"/>
      <c r="Z111" s="1315"/>
      <c r="AA111" s="507"/>
      <c r="AB111" s="1290"/>
      <c r="AC111" s="554"/>
      <c r="AD111" s="554"/>
      <c r="AE111" s="554"/>
      <c r="AF111" s="558">
        <f ca="1">OFFSET(AF111,-1,0)</f>
        <v>0</v>
      </c>
      <c r="AG111" s="554"/>
      <c r="AH111" s="554"/>
      <c r="AI111" s="554"/>
      <c r="AJ111" s="554"/>
      <c r="AK111" s="554"/>
      <c r="AL111" s="554"/>
      <c r="AM111" s="554"/>
      <c r="AN111" s="554"/>
    </row>
    <row r="112" spans="1:40" s="492" customFormat="1" ht="15" customHeight="1">
      <c r="A112" s="1319"/>
      <c r="B112" s="1319"/>
      <c r="C112" s="1319"/>
      <c r="D112" s="1319"/>
      <c r="E112" s="1319"/>
      <c r="F112" s="1319"/>
      <c r="G112" s="1319"/>
      <c r="H112" s="1026"/>
      <c r="I112" s="1338"/>
      <c r="J112" s="1339"/>
      <c r="K112" s="1017"/>
      <c r="L112" s="508"/>
      <c r="M112" s="527" t="s">
        <v>40</v>
      </c>
      <c r="N112" s="521"/>
      <c r="O112" s="515"/>
      <c r="P112" s="515"/>
      <c r="Q112" s="515"/>
      <c r="R112" s="515"/>
      <c r="S112" s="515"/>
      <c r="T112" s="515"/>
      <c r="U112" s="515"/>
      <c r="V112" s="515"/>
      <c r="W112" s="533"/>
      <c r="X112" s="534"/>
      <c r="Y112" s="533"/>
      <c r="Z112" s="521"/>
      <c r="AA112" s="530"/>
      <c r="AB112" s="1291"/>
      <c r="AC112" s="556"/>
      <c r="AD112" s="556"/>
      <c r="AE112" s="556"/>
      <c r="AF112" s="556"/>
      <c r="AG112" s="556"/>
      <c r="AH112" s="556"/>
      <c r="AI112" s="556"/>
      <c r="AJ112" s="556"/>
      <c r="AK112" s="556"/>
      <c r="AL112" s="556"/>
      <c r="AM112" s="556"/>
      <c r="AN112" s="556"/>
    </row>
    <row r="113" spans="1:41" s="492" customFormat="1" ht="15" customHeight="1">
      <c r="A113" s="1319"/>
      <c r="B113" s="1319"/>
      <c r="C113" s="1319"/>
      <c r="D113" s="1319"/>
      <c r="E113" s="1319"/>
      <c r="F113" s="1319"/>
      <c r="G113" s="1026"/>
      <c r="H113" s="1026"/>
      <c r="I113" s="1338"/>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1" s="492" customFormat="1" ht="15" customHeight="1">
      <c r="A114" s="1319"/>
      <c r="B114" s="1319"/>
      <c r="C114" s="1319"/>
      <c r="D114" s="1319"/>
      <c r="E114" s="1319"/>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1" s="492" customFormat="1" ht="14.25" hidden="1">
      <c r="A115" s="1319"/>
      <c r="B115" s="1319"/>
      <c r="C115" s="1319"/>
      <c r="D115" s="1319"/>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1" s="492" customFormat="1" ht="15" customHeight="1">
      <c r="A116" s="1319"/>
      <c r="B116" s="1319"/>
      <c r="C116" s="1319"/>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1" s="492" customFormat="1" ht="15" customHeight="1">
      <c r="A117" s="1319"/>
      <c r="B117" s="1319"/>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1" s="492" customFormat="1" ht="15" customHeight="1">
      <c r="A118" s="1319"/>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1"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1" s="651" customFormat="1" ht="102.75" customHeight="1">
      <c r="A120" s="876"/>
      <c r="B120" s="876"/>
      <c r="C120" s="876"/>
      <c r="D120" s="876"/>
      <c r="E120" s="876"/>
      <c r="F120" s="876"/>
      <c r="G120" s="880"/>
      <c r="H120" s="881">
        <v>1</v>
      </c>
      <c r="I120" s="879"/>
      <c r="J120" s="877"/>
      <c r="K120" s="878"/>
      <c r="L120" s="688" t="e">
        <f ca="1">mergeValue(A120) &amp;"."&amp; mergeValue(B120)&amp;"."&amp; mergeValue(C120)&amp;"."&amp; mergeValue(D120)&amp;"."&amp; mergeValue(F120)&amp;"."&amp; mergeValue(G120)&amp;"."&amp; mergeValue(H120)</f>
        <v>#NAME?</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e">
        <f ca="1">strCheckDate(O120:AA120)</f>
        <v>#NAME?</v>
      </c>
      <c r="AD120" s="683"/>
      <c r="AE120" s="683"/>
      <c r="AF120" s="686"/>
      <c r="AG120" s="683"/>
      <c r="AH120" s="683"/>
      <c r="AI120" s="683"/>
      <c r="AJ120" s="683"/>
      <c r="AK120" s="683"/>
      <c r="AL120" s="683"/>
      <c r="AM120" s="683"/>
      <c r="AN120" s="683"/>
    </row>
    <row r="123" spans="1:41" s="34" customFormat="1" ht="17.100000000000001" customHeight="1">
      <c r="G123" s="34" t="s">
        <v>12</v>
      </c>
      <c r="I123" s="34" t="s">
        <v>68</v>
      </c>
      <c r="U123" s="151"/>
    </row>
    <row r="124" spans="1:41" ht="17.100000000000001" customHeight="1">
      <c r="T124" s="116"/>
      <c r="U124" s="40"/>
    </row>
    <row r="125" spans="1:41" s="493" customFormat="1" ht="22.5">
      <c r="A125" s="1319">
        <v>1</v>
      </c>
      <c r="B125" s="888"/>
      <c r="C125" s="888"/>
      <c r="D125" s="888"/>
      <c r="E125" s="889"/>
      <c r="F125" s="890"/>
      <c r="G125" s="890"/>
      <c r="H125" s="890"/>
      <c r="I125" s="891"/>
      <c r="J125" s="886"/>
      <c r="K125" s="893"/>
      <c r="L125" s="562" t="e">
        <f ca="1">mergeValue(A125)</f>
        <v>#NAME?</v>
      </c>
      <c r="M125" s="610" t="s">
        <v>19</v>
      </c>
      <c r="N125" s="549"/>
      <c r="O125" s="1392"/>
      <c r="P125" s="1393"/>
      <c r="Q125" s="1393"/>
      <c r="R125" s="1393"/>
      <c r="S125" s="1393"/>
      <c r="T125" s="1393"/>
      <c r="U125" s="1393"/>
      <c r="V125" s="1393"/>
      <c r="W125" s="1393"/>
      <c r="X125" s="1393"/>
      <c r="Y125" s="1393"/>
      <c r="Z125" s="1393"/>
      <c r="AA125" s="1393"/>
      <c r="AB125" s="1393"/>
      <c r="AC125" s="1394"/>
      <c r="AD125" s="1131" t="s">
        <v>718</v>
      </c>
      <c r="AE125" s="554"/>
      <c r="AF125" s="554"/>
      <c r="AG125" s="554"/>
      <c r="AH125" s="554"/>
      <c r="AI125" s="554"/>
      <c r="AJ125" s="554"/>
      <c r="AK125" s="554"/>
      <c r="AL125" s="554"/>
      <c r="AM125" s="554"/>
      <c r="AN125" s="554"/>
      <c r="AO125" s="554"/>
    </row>
    <row r="126" spans="1:41" s="493" customFormat="1" ht="22.5">
      <c r="A126" s="1319"/>
      <c r="B126" s="1319">
        <v>1</v>
      </c>
      <c r="C126" s="888"/>
      <c r="D126" s="888"/>
      <c r="E126" s="890"/>
      <c r="F126" s="890"/>
      <c r="G126" s="890"/>
      <c r="H126" s="890"/>
      <c r="I126" s="885"/>
      <c r="J126" s="884"/>
      <c r="K126" s="887"/>
      <c r="L126" s="562" t="e">
        <f ca="1">mergeValue(A126) &amp;"."&amp; mergeValue(B126)</f>
        <v>#NAME?</v>
      </c>
      <c r="M126" s="516" t="s">
        <v>15</v>
      </c>
      <c r="N126" s="549"/>
      <c r="O126" s="1392"/>
      <c r="P126" s="1393"/>
      <c r="Q126" s="1393"/>
      <c r="R126" s="1393"/>
      <c r="S126" s="1393"/>
      <c r="T126" s="1393"/>
      <c r="U126" s="1393"/>
      <c r="V126" s="1393"/>
      <c r="W126" s="1393"/>
      <c r="X126" s="1393"/>
      <c r="Y126" s="1393"/>
      <c r="Z126" s="1393"/>
      <c r="AA126" s="1393"/>
      <c r="AB126" s="1393"/>
      <c r="AC126" s="1394"/>
      <c r="AD126" s="1131" t="s">
        <v>459</v>
      </c>
      <c r="AE126" s="554"/>
      <c r="AF126" s="554"/>
      <c r="AG126" s="554"/>
      <c r="AH126" s="554"/>
      <c r="AI126" s="554"/>
      <c r="AJ126" s="554"/>
      <c r="AK126" s="554"/>
      <c r="AL126" s="554"/>
      <c r="AM126" s="554"/>
      <c r="AN126" s="554"/>
      <c r="AO126" s="554"/>
    </row>
    <row r="127" spans="1:41" s="493" customFormat="1" ht="22.5">
      <c r="A127" s="1319"/>
      <c r="B127" s="1319"/>
      <c r="C127" s="1319">
        <v>1</v>
      </c>
      <c r="D127" s="888"/>
      <c r="E127" s="890"/>
      <c r="F127" s="890"/>
      <c r="G127" s="890"/>
      <c r="H127" s="890"/>
      <c r="I127" s="892"/>
      <c r="J127" s="884"/>
      <c r="K127" s="887"/>
      <c r="L127" s="562" t="e">
        <f ca="1">mergeValue(A127) &amp;"."&amp; mergeValue(B127)&amp;"."&amp; mergeValue(C127)</f>
        <v>#NAME?</v>
      </c>
      <c r="M127" s="517" t="s">
        <v>7</v>
      </c>
      <c r="N127" s="549"/>
      <c r="O127" s="1392"/>
      <c r="P127" s="1393"/>
      <c r="Q127" s="1393"/>
      <c r="R127" s="1393"/>
      <c r="S127" s="1393"/>
      <c r="T127" s="1393"/>
      <c r="U127" s="1393"/>
      <c r="V127" s="1393"/>
      <c r="W127" s="1393"/>
      <c r="X127" s="1393"/>
      <c r="Y127" s="1393"/>
      <c r="Z127" s="1393"/>
      <c r="AA127" s="1393"/>
      <c r="AB127" s="1393"/>
      <c r="AC127" s="1394"/>
      <c r="AD127" s="1131" t="s">
        <v>600</v>
      </c>
      <c r="AE127" s="554"/>
      <c r="AF127" s="554"/>
      <c r="AG127" s="554"/>
      <c r="AH127" s="554"/>
      <c r="AI127" s="554"/>
      <c r="AJ127" s="554"/>
      <c r="AK127" s="554"/>
      <c r="AL127" s="554"/>
      <c r="AM127" s="554"/>
      <c r="AN127" s="554"/>
      <c r="AO127" s="554"/>
    </row>
    <row r="128" spans="1:41" s="493" customFormat="1" ht="22.5">
      <c r="A128" s="1319"/>
      <c r="B128" s="1319"/>
      <c r="C128" s="1319"/>
      <c r="D128" s="1319">
        <v>1</v>
      </c>
      <c r="E128" s="890"/>
      <c r="F128" s="890"/>
      <c r="G128" s="890"/>
      <c r="H128" s="890"/>
      <c r="I128" s="892"/>
      <c r="J128" s="884"/>
      <c r="K128" s="887"/>
      <c r="L128" s="562" t="e">
        <f ca="1">mergeValue(A128) &amp;"."&amp; mergeValue(B128)&amp;"."&amp; mergeValue(C128)&amp;"."&amp; mergeValue(D128)</f>
        <v>#NAME?</v>
      </c>
      <c r="M128" s="518" t="s">
        <v>21</v>
      </c>
      <c r="N128" s="549"/>
      <c r="O128" s="1392"/>
      <c r="P128" s="1393"/>
      <c r="Q128" s="1393"/>
      <c r="R128" s="1393"/>
      <c r="S128" s="1393"/>
      <c r="T128" s="1393"/>
      <c r="U128" s="1393"/>
      <c r="V128" s="1393"/>
      <c r="W128" s="1393"/>
      <c r="X128" s="1393"/>
      <c r="Y128" s="1393"/>
      <c r="Z128" s="1393"/>
      <c r="AA128" s="1393"/>
      <c r="AB128" s="1393"/>
      <c r="AC128" s="1394"/>
      <c r="AD128" s="1131" t="s">
        <v>601</v>
      </c>
      <c r="AE128" s="554"/>
      <c r="AF128" s="554"/>
      <c r="AG128" s="554"/>
      <c r="AH128" s="554"/>
      <c r="AI128" s="554"/>
      <c r="AJ128" s="554"/>
      <c r="AK128" s="554"/>
      <c r="AL128" s="554"/>
      <c r="AM128" s="554"/>
      <c r="AN128" s="554"/>
      <c r="AO128" s="554"/>
    </row>
    <row r="129" spans="1:41" s="493" customFormat="1" ht="11.25" hidden="1" customHeight="1">
      <c r="A129" s="1319"/>
      <c r="B129" s="1319"/>
      <c r="C129" s="1319"/>
      <c r="D129" s="1319"/>
      <c r="E129" s="1319">
        <v>1</v>
      </c>
      <c r="F129" s="890"/>
      <c r="G129" s="890"/>
      <c r="H129" s="888">
        <v>1</v>
      </c>
      <c r="I129" s="1319">
        <v>1</v>
      </c>
      <c r="J129" s="890"/>
      <c r="K129" s="895"/>
      <c r="L129" s="562"/>
      <c r="M129" s="524"/>
      <c r="N129" s="550"/>
      <c r="O129" s="1396"/>
      <c r="P129" s="1397"/>
      <c r="Q129" s="1397"/>
      <c r="R129" s="1397"/>
      <c r="S129" s="1397"/>
      <c r="T129" s="1397"/>
      <c r="U129" s="1397"/>
      <c r="V129" s="1397"/>
      <c r="W129" s="1397"/>
      <c r="X129" s="1397"/>
      <c r="Y129" s="1397"/>
      <c r="Z129" s="1397"/>
      <c r="AA129" s="1397"/>
      <c r="AB129" s="1397"/>
      <c r="AC129" s="1398"/>
      <c r="AD129" s="1092"/>
      <c r="AE129" s="554"/>
      <c r="AF129" s="554"/>
      <c r="AG129" s="554"/>
      <c r="AH129" s="554"/>
      <c r="AI129" s="554"/>
      <c r="AJ129" s="554"/>
      <c r="AK129" s="554"/>
      <c r="AL129" s="554"/>
      <c r="AM129" s="554"/>
      <c r="AN129" s="554"/>
      <c r="AO129" s="554"/>
    </row>
    <row r="130" spans="1:41" s="493" customFormat="1" ht="33.75">
      <c r="A130" s="1319"/>
      <c r="B130" s="1319"/>
      <c r="C130" s="1319"/>
      <c r="D130" s="1319"/>
      <c r="E130" s="1319"/>
      <c r="F130" s="1319">
        <v>1</v>
      </c>
      <c r="G130" s="888"/>
      <c r="H130" s="888"/>
      <c r="I130" s="1319"/>
      <c r="J130" s="1319">
        <v>1</v>
      </c>
      <c r="K130" s="896"/>
      <c r="L130" s="562" t="e">
        <f ca="1">mergeValue(A130) &amp;"."&amp; mergeValue(B130)&amp;"."&amp; mergeValue(C130)&amp;"."&amp; mergeValue(D130)&amp;"."&amp;  mergeValue(F130)</f>
        <v>#NAME?</v>
      </c>
      <c r="M130" s="525" t="s">
        <v>9</v>
      </c>
      <c r="N130" s="550"/>
      <c r="O130" s="1322"/>
      <c r="P130" s="1323"/>
      <c r="Q130" s="1323"/>
      <c r="R130" s="1323"/>
      <c r="S130" s="1323"/>
      <c r="T130" s="1323"/>
      <c r="U130" s="1323"/>
      <c r="V130" s="1323"/>
      <c r="W130" s="1323"/>
      <c r="X130" s="1323"/>
      <c r="Y130" s="1323"/>
      <c r="Z130" s="1323"/>
      <c r="AA130" s="1323"/>
      <c r="AB130" s="1323"/>
      <c r="AC130" s="1324"/>
      <c r="AD130" s="1131" t="s">
        <v>720</v>
      </c>
      <c r="AE130" s="554"/>
      <c r="AF130" s="558" t="e">
        <f ca="1">strCheckUnique(AG130:AG133)</f>
        <v>#NAME?</v>
      </c>
      <c r="AG130" s="554"/>
      <c r="AH130" s="558"/>
      <c r="AI130" s="554"/>
      <c r="AJ130" s="554"/>
      <c r="AK130" s="554"/>
      <c r="AL130" s="554"/>
      <c r="AM130" s="554"/>
      <c r="AN130" s="554"/>
      <c r="AO130" s="554"/>
    </row>
    <row r="131" spans="1:41" s="493" customFormat="1" ht="99" customHeight="1">
      <c r="A131" s="1319"/>
      <c r="B131" s="1319"/>
      <c r="C131" s="1319"/>
      <c r="D131" s="1319"/>
      <c r="E131" s="1319"/>
      <c r="F131" s="1319"/>
      <c r="G131" s="888">
        <v>1</v>
      </c>
      <c r="H131" s="888"/>
      <c r="I131" s="1319"/>
      <c r="J131" s="1319"/>
      <c r="K131" s="896">
        <v>1</v>
      </c>
      <c r="L131" s="562" t="e">
        <f ca="1">mergeValue(A131) &amp;"."&amp; mergeValue(B131)&amp;"."&amp; mergeValue(C131)&amp;"."&amp; mergeValue(D131)&amp;"."&amp; mergeValue(F131)&amp;"."&amp; mergeValue(G131)</f>
        <v>#NAME?</v>
      </c>
      <c r="M131" s="1016"/>
      <c r="N131" s="555"/>
      <c r="O131" s="649"/>
      <c r="P131" s="532"/>
      <c r="Q131" s="1040"/>
      <c r="R131" s="1325"/>
      <c r="S131" s="1315" t="s">
        <v>83</v>
      </c>
      <c r="T131" s="1325"/>
      <c r="U131" s="1315" t="s">
        <v>83</v>
      </c>
      <c r="V131" s="649"/>
      <c r="W131" s="726"/>
      <c r="X131" s="1040"/>
      <c r="Y131" s="1325"/>
      <c r="Z131" s="1315" t="s">
        <v>83</v>
      </c>
      <c r="AA131" s="1325"/>
      <c r="AB131" s="1315" t="s">
        <v>84</v>
      </c>
      <c r="AC131" s="547"/>
      <c r="AD131" s="1289" t="s">
        <v>733</v>
      </c>
      <c r="AE131" s="554" t="e">
        <f ca="1">strCheckDate(O132:AC132)</f>
        <v>#NAME?</v>
      </c>
      <c r="AF131" s="558"/>
      <c r="AG131" s="558" t="str">
        <f>IF(M131="","",M131 )</f>
        <v/>
      </c>
      <c r="AH131" s="558"/>
      <c r="AI131" s="558"/>
      <c r="AJ131" s="558"/>
      <c r="AK131" s="554"/>
      <c r="AL131" s="554"/>
      <c r="AM131" s="554"/>
      <c r="AN131" s="554"/>
      <c r="AO131" s="554"/>
    </row>
    <row r="132" spans="1:41" s="493" customFormat="1" ht="0.2" customHeight="1">
      <c r="A132" s="1319"/>
      <c r="B132" s="1319"/>
      <c r="C132" s="1319"/>
      <c r="D132" s="1319"/>
      <c r="E132" s="1319"/>
      <c r="F132" s="1319"/>
      <c r="G132" s="888"/>
      <c r="H132" s="888"/>
      <c r="I132" s="1319"/>
      <c r="J132" s="1319"/>
      <c r="K132" s="896"/>
      <c r="L132" s="569"/>
      <c r="M132" s="615"/>
      <c r="N132" s="555"/>
      <c r="O132" s="532"/>
      <c r="P132" s="532"/>
      <c r="Q132" s="553" t="str">
        <f>R131 &amp; "-" &amp; T131</f>
        <v>-</v>
      </c>
      <c r="R132" s="1314"/>
      <c r="S132" s="1315"/>
      <c r="T132" s="1314"/>
      <c r="U132" s="1315"/>
      <c r="V132" s="726"/>
      <c r="W132" s="726"/>
      <c r="X132" s="732" t="str">
        <f>Y131 &amp; "-" &amp; AA131</f>
        <v>-</v>
      </c>
      <c r="Y132" s="1314"/>
      <c r="Z132" s="1315"/>
      <c r="AA132" s="1314"/>
      <c r="AB132" s="1315"/>
      <c r="AC132" s="547"/>
      <c r="AD132" s="1290"/>
      <c r="AE132" s="554"/>
      <c r="AF132" s="554"/>
      <c r="AG132" s="554"/>
      <c r="AH132" s="554"/>
      <c r="AI132" s="554"/>
      <c r="AJ132" s="554"/>
      <c r="AK132" s="554"/>
      <c r="AL132" s="554"/>
      <c r="AM132" s="554"/>
      <c r="AN132" s="554"/>
      <c r="AO132" s="554"/>
    </row>
    <row r="133" spans="1:41" s="492" customFormat="1" ht="15" customHeight="1">
      <c r="A133" s="1319"/>
      <c r="B133" s="1319"/>
      <c r="C133" s="1319"/>
      <c r="D133" s="1319"/>
      <c r="E133" s="1319"/>
      <c r="F133" s="1319"/>
      <c r="G133" s="890"/>
      <c r="H133" s="888"/>
      <c r="I133" s="1319"/>
      <c r="J133" s="1319"/>
      <c r="K133" s="895"/>
      <c r="L133" s="508"/>
      <c r="M133" s="526" t="s">
        <v>24</v>
      </c>
      <c r="N133" s="521"/>
      <c r="O133" s="515"/>
      <c r="P133" s="515"/>
      <c r="Q133" s="515"/>
      <c r="R133" s="542"/>
      <c r="S133" s="534"/>
      <c r="T133" s="533"/>
      <c r="U133" s="521"/>
      <c r="V133" s="720"/>
      <c r="W133" s="720"/>
      <c r="X133" s="720"/>
      <c r="Y133" s="729"/>
      <c r="Z133" s="954"/>
      <c r="AA133" s="953"/>
      <c r="AB133" s="949"/>
      <c r="AC133" s="530"/>
      <c r="AD133" s="1291"/>
      <c r="AE133" s="556"/>
      <c r="AF133" s="556"/>
      <c r="AG133" s="556"/>
      <c r="AH133" s="556"/>
      <c r="AI133" s="556"/>
      <c r="AJ133" s="556"/>
      <c r="AK133" s="556"/>
      <c r="AL133" s="556"/>
      <c r="AM133" s="556"/>
      <c r="AN133" s="556"/>
      <c r="AO133" s="556"/>
    </row>
    <row r="134" spans="1:41" s="492" customFormat="1" ht="15" customHeight="1">
      <c r="A134" s="1319"/>
      <c r="B134" s="1319"/>
      <c r="C134" s="1319"/>
      <c r="D134" s="1319"/>
      <c r="E134" s="1319"/>
      <c r="F134" s="890"/>
      <c r="G134" s="890"/>
      <c r="H134" s="888"/>
      <c r="I134" s="1319"/>
      <c r="J134" s="890"/>
      <c r="K134" s="895"/>
      <c r="L134" s="508"/>
      <c r="M134" s="521" t="s">
        <v>10</v>
      </c>
      <c r="N134" s="520"/>
      <c r="O134" s="515"/>
      <c r="P134" s="515"/>
      <c r="Q134" s="515"/>
      <c r="R134" s="542"/>
      <c r="S134" s="534"/>
      <c r="T134" s="533"/>
      <c r="U134" s="520"/>
      <c r="V134" s="720"/>
      <c r="W134" s="720"/>
      <c r="X134" s="720"/>
      <c r="Y134" s="729"/>
      <c r="Z134" s="954"/>
      <c r="AA134" s="953"/>
      <c r="AB134" s="1089"/>
      <c r="AC134" s="534"/>
      <c r="AD134" s="530"/>
      <c r="AE134" s="556"/>
      <c r="AF134" s="556"/>
      <c r="AG134" s="556"/>
      <c r="AH134" s="556"/>
      <c r="AI134" s="556"/>
      <c r="AJ134" s="556"/>
      <c r="AK134" s="556"/>
      <c r="AL134" s="556"/>
      <c r="AM134" s="556"/>
      <c r="AN134" s="556"/>
      <c r="AO134" s="556"/>
    </row>
    <row r="135" spans="1:41" s="492" customFormat="1" ht="0.2" customHeight="1">
      <c r="A135" s="1319"/>
      <c r="B135" s="1319"/>
      <c r="C135" s="1319"/>
      <c r="D135" s="1319"/>
      <c r="E135" s="894"/>
      <c r="F135" s="890"/>
      <c r="G135" s="890"/>
      <c r="H135" s="890"/>
      <c r="I135" s="886"/>
      <c r="J135" s="883"/>
      <c r="K135" s="893"/>
      <c r="L135" s="508"/>
      <c r="M135" s="521"/>
      <c r="N135" s="519"/>
      <c r="O135" s="515"/>
      <c r="P135" s="515"/>
      <c r="Q135" s="515"/>
      <c r="R135" s="542"/>
      <c r="S135" s="534"/>
      <c r="T135" s="533"/>
      <c r="U135" s="519"/>
      <c r="V135" s="720"/>
      <c r="W135" s="720"/>
      <c r="X135" s="720"/>
      <c r="Y135" s="729"/>
      <c r="Z135" s="954"/>
      <c r="AA135" s="953"/>
      <c r="AB135" s="1088"/>
      <c r="AC135" s="534"/>
      <c r="AD135" s="530"/>
      <c r="AE135" s="556"/>
      <c r="AF135" s="556"/>
      <c r="AG135" s="556"/>
      <c r="AH135" s="556"/>
      <c r="AI135" s="556"/>
      <c r="AJ135" s="556"/>
      <c r="AK135" s="556"/>
      <c r="AL135" s="556"/>
      <c r="AM135" s="556"/>
      <c r="AN135" s="556"/>
      <c r="AO135" s="556"/>
    </row>
    <row r="136" spans="1:41" s="492" customFormat="1" ht="15" customHeight="1">
      <c r="A136" s="1319"/>
      <c r="B136" s="1319"/>
      <c r="C136" s="1319"/>
      <c r="D136" s="894"/>
      <c r="E136" s="894"/>
      <c r="F136" s="890"/>
      <c r="G136" s="890"/>
      <c r="H136" s="890"/>
      <c r="I136" s="886"/>
      <c r="J136" s="883"/>
      <c r="K136" s="893"/>
      <c r="L136" s="508"/>
      <c r="M136" s="520" t="s">
        <v>16</v>
      </c>
      <c r="N136" s="519"/>
      <c r="O136" s="515"/>
      <c r="P136" s="515"/>
      <c r="Q136" s="515"/>
      <c r="R136" s="542"/>
      <c r="S136" s="534"/>
      <c r="T136" s="533"/>
      <c r="U136" s="519"/>
      <c r="V136" s="720"/>
      <c r="W136" s="720"/>
      <c r="X136" s="720"/>
      <c r="Y136" s="729"/>
      <c r="Z136" s="954"/>
      <c r="AA136" s="953"/>
      <c r="AB136" s="1088"/>
      <c r="AC136" s="534"/>
      <c r="AD136" s="530"/>
      <c r="AE136" s="556"/>
      <c r="AF136" s="556"/>
      <c r="AG136" s="556"/>
      <c r="AH136" s="556"/>
      <c r="AI136" s="556"/>
      <c r="AJ136" s="556"/>
      <c r="AK136" s="556"/>
      <c r="AL136" s="556"/>
      <c r="AM136" s="556"/>
      <c r="AN136" s="556"/>
      <c r="AO136" s="556"/>
    </row>
    <row r="137" spans="1:41" s="492" customFormat="1" ht="15" customHeight="1">
      <c r="A137" s="1319"/>
      <c r="B137" s="1319"/>
      <c r="C137" s="894"/>
      <c r="D137" s="894"/>
      <c r="E137" s="894"/>
      <c r="F137" s="894"/>
      <c r="G137" s="899"/>
      <c r="H137" s="886"/>
      <c r="I137" s="897"/>
      <c r="J137" s="883"/>
      <c r="K137" s="898"/>
      <c r="L137" s="508"/>
      <c r="M137" s="519" t="s">
        <v>17</v>
      </c>
      <c r="N137" s="519"/>
      <c r="O137" s="515"/>
      <c r="P137" s="515"/>
      <c r="Q137" s="515"/>
      <c r="R137" s="542"/>
      <c r="S137" s="534"/>
      <c r="T137" s="533"/>
      <c r="U137" s="519"/>
      <c r="V137" s="720"/>
      <c r="W137" s="720"/>
      <c r="X137" s="720"/>
      <c r="Y137" s="729"/>
      <c r="Z137" s="954"/>
      <c r="AA137" s="953"/>
      <c r="AB137" s="1088"/>
      <c r="AC137" s="534"/>
      <c r="AD137" s="530"/>
      <c r="AE137" s="556"/>
      <c r="AF137" s="556"/>
      <c r="AG137" s="556"/>
      <c r="AH137" s="556"/>
      <c r="AI137" s="556"/>
      <c r="AJ137" s="556"/>
      <c r="AK137" s="556"/>
      <c r="AL137" s="556"/>
      <c r="AM137" s="556"/>
      <c r="AN137" s="556"/>
      <c r="AO137" s="556"/>
    </row>
    <row r="138" spans="1:41" s="492" customFormat="1" ht="15" customHeight="1">
      <c r="A138" s="1319"/>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720"/>
      <c r="W138" s="720"/>
      <c r="X138" s="720"/>
      <c r="Y138" s="729"/>
      <c r="Z138" s="954"/>
      <c r="AA138" s="953"/>
      <c r="AB138" s="1088"/>
      <c r="AC138" s="534"/>
      <c r="AD138" s="530"/>
      <c r="AE138" s="556"/>
      <c r="AF138" s="556"/>
      <c r="AG138" s="556"/>
      <c r="AH138" s="556"/>
      <c r="AI138" s="556"/>
      <c r="AJ138" s="556"/>
      <c r="AK138" s="556"/>
      <c r="AL138" s="556"/>
      <c r="AM138" s="556"/>
      <c r="AN138" s="556"/>
      <c r="AO138" s="556"/>
    </row>
    <row r="139" spans="1:41"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41" ht="17.100000000000001" customHeight="1">
      <c r="X140" s="196"/>
      <c r="Y140" s="196"/>
      <c r="Z140" s="196"/>
      <c r="AA140" s="196"/>
      <c r="AB140" s="196"/>
      <c r="AC140" s="196"/>
      <c r="AD140" s="196"/>
      <c r="AE140" s="196"/>
      <c r="AF140" s="196"/>
      <c r="AG140" s="196"/>
      <c r="AH140" s="196"/>
    </row>
    <row r="141" spans="1:41"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41" ht="17.100000000000001" customHeight="1">
      <c r="T142" s="116"/>
      <c r="U142" s="40"/>
      <c r="X142" s="196"/>
      <c r="Y142" s="196"/>
      <c r="Z142" s="196"/>
      <c r="AA142" s="196"/>
      <c r="AB142" s="196"/>
      <c r="AC142" s="196"/>
      <c r="AD142" s="196"/>
      <c r="AE142" s="196"/>
      <c r="AF142" s="196"/>
      <c r="AG142" s="196"/>
      <c r="AH142" s="196"/>
    </row>
    <row r="143" spans="1:41" s="493" customFormat="1" ht="22.5">
      <c r="A143" s="1319">
        <v>1</v>
      </c>
      <c r="B143" s="906"/>
      <c r="C143" s="906"/>
      <c r="D143" s="906"/>
      <c r="E143" s="907"/>
      <c r="F143" s="908"/>
      <c r="G143" s="908"/>
      <c r="H143" s="908"/>
      <c r="I143" s="909"/>
      <c r="J143" s="904"/>
      <c r="K143" s="911"/>
      <c r="L143" s="562" t="e">
        <f ca="1">mergeValue(A143)</f>
        <v>#NAME?</v>
      </c>
      <c r="M143" s="610" t="s">
        <v>19</v>
      </c>
      <c r="N143" s="549"/>
      <c r="O143" s="1331"/>
      <c r="P143" s="1331"/>
      <c r="Q143" s="1331"/>
      <c r="R143" s="1331"/>
      <c r="S143" s="1331"/>
      <c r="T143" s="1331"/>
      <c r="U143" s="1331"/>
      <c r="V143" s="1331"/>
      <c r="W143" s="1131" t="s">
        <v>718</v>
      </c>
      <c r="X143" s="554"/>
      <c r="Y143" s="554"/>
      <c r="Z143" s="554"/>
      <c r="AA143" s="554"/>
      <c r="AB143" s="554"/>
      <c r="AC143" s="554"/>
      <c r="AD143" s="554"/>
      <c r="AE143" s="554"/>
      <c r="AF143" s="554"/>
      <c r="AG143" s="554"/>
      <c r="AH143" s="554"/>
    </row>
    <row r="144" spans="1:41" s="493" customFormat="1" ht="22.5">
      <c r="A144" s="1319"/>
      <c r="B144" s="1319">
        <v>1</v>
      </c>
      <c r="C144" s="906"/>
      <c r="D144" s="906"/>
      <c r="E144" s="908"/>
      <c r="F144" s="908"/>
      <c r="G144" s="908"/>
      <c r="H144" s="908"/>
      <c r="I144" s="903"/>
      <c r="J144" s="902"/>
      <c r="K144" s="905"/>
      <c r="L144" s="562" t="e">
        <f ca="1">mergeValue(A144) &amp;"."&amp; mergeValue(B144)</f>
        <v>#NAME?</v>
      </c>
      <c r="M144" s="516" t="s">
        <v>15</v>
      </c>
      <c r="N144" s="549"/>
      <c r="O144" s="1331"/>
      <c r="P144" s="1331"/>
      <c r="Q144" s="1331"/>
      <c r="R144" s="1331"/>
      <c r="S144" s="1331"/>
      <c r="T144" s="1331"/>
      <c r="U144" s="1331"/>
      <c r="V144" s="1331"/>
      <c r="W144" s="1131" t="s">
        <v>459</v>
      </c>
      <c r="X144" s="554"/>
      <c r="Y144" s="554"/>
      <c r="Z144" s="554"/>
      <c r="AA144" s="554"/>
      <c r="AB144" s="554"/>
      <c r="AC144" s="554"/>
      <c r="AD144" s="554"/>
      <c r="AE144" s="554"/>
      <c r="AF144" s="554"/>
      <c r="AG144" s="554"/>
      <c r="AH144" s="554"/>
    </row>
    <row r="145" spans="1:35" s="493" customFormat="1" ht="22.5">
      <c r="A145" s="1319"/>
      <c r="B145" s="1319"/>
      <c r="C145" s="1319">
        <v>1</v>
      </c>
      <c r="D145" s="906"/>
      <c r="E145" s="908"/>
      <c r="F145" s="908"/>
      <c r="G145" s="908"/>
      <c r="H145" s="908"/>
      <c r="I145" s="910"/>
      <c r="J145" s="902"/>
      <c r="K145" s="905"/>
      <c r="L145" s="562" t="e">
        <f ca="1">mergeValue(A145) &amp;"."&amp; mergeValue(B145)&amp;"."&amp; mergeValue(C145)</f>
        <v>#NAME?</v>
      </c>
      <c r="M145" s="517" t="s">
        <v>7</v>
      </c>
      <c r="N145" s="549"/>
      <c r="O145" s="1331"/>
      <c r="P145" s="1331"/>
      <c r="Q145" s="1331"/>
      <c r="R145" s="1331"/>
      <c r="S145" s="1331"/>
      <c r="T145" s="1331"/>
      <c r="U145" s="1331"/>
      <c r="V145" s="1331"/>
      <c r="W145" s="1131" t="s">
        <v>600</v>
      </c>
      <c r="X145" s="554"/>
      <c r="Y145" s="554"/>
      <c r="Z145" s="554"/>
      <c r="AA145" s="554"/>
      <c r="AB145" s="554"/>
      <c r="AC145" s="554"/>
      <c r="AD145" s="554"/>
      <c r="AE145" s="554"/>
      <c r="AF145" s="554"/>
      <c r="AG145" s="554"/>
      <c r="AH145" s="554"/>
    </row>
    <row r="146" spans="1:35" s="493" customFormat="1" ht="22.5">
      <c r="A146" s="1319"/>
      <c r="B146" s="1319"/>
      <c r="C146" s="1319"/>
      <c r="D146" s="1319">
        <v>1</v>
      </c>
      <c r="E146" s="908"/>
      <c r="F146" s="908"/>
      <c r="G146" s="908"/>
      <c r="H146" s="908"/>
      <c r="I146" s="910"/>
      <c r="J146" s="902"/>
      <c r="K146" s="905"/>
      <c r="L146" s="562" t="e">
        <f ca="1">mergeValue(A146) &amp;"."&amp; mergeValue(B146)&amp;"."&amp; mergeValue(C146)&amp;"."&amp; mergeValue(D146)</f>
        <v>#NAME?</v>
      </c>
      <c r="M146" s="518" t="s">
        <v>21</v>
      </c>
      <c r="N146" s="549"/>
      <c r="O146" s="1331"/>
      <c r="P146" s="1331"/>
      <c r="Q146" s="1331"/>
      <c r="R146" s="1331"/>
      <c r="S146" s="1331"/>
      <c r="T146" s="1331"/>
      <c r="U146" s="1331"/>
      <c r="V146" s="1331"/>
      <c r="W146" s="1131" t="s">
        <v>601</v>
      </c>
      <c r="X146" s="554"/>
      <c r="Y146" s="554"/>
      <c r="Z146" s="554"/>
      <c r="AA146" s="554"/>
      <c r="AB146" s="554"/>
      <c r="AC146" s="554"/>
      <c r="AD146" s="554"/>
      <c r="AE146" s="554"/>
      <c r="AF146" s="554"/>
      <c r="AG146" s="554"/>
      <c r="AH146" s="554"/>
    </row>
    <row r="147" spans="1:35" s="493" customFormat="1" ht="11.25" hidden="1" customHeight="1">
      <c r="A147" s="1319"/>
      <c r="B147" s="1319"/>
      <c r="C147" s="1319"/>
      <c r="D147" s="1319"/>
      <c r="E147" s="1319">
        <v>1</v>
      </c>
      <c r="F147" s="908"/>
      <c r="G147" s="908"/>
      <c r="H147" s="906">
        <v>1</v>
      </c>
      <c r="I147" s="1319">
        <v>1</v>
      </c>
      <c r="J147" s="908"/>
      <c r="K147" s="913"/>
      <c r="L147" s="562"/>
      <c r="M147" s="524"/>
      <c r="N147" s="550"/>
      <c r="O147" s="600"/>
      <c r="P147" s="600"/>
      <c r="Q147" s="600"/>
      <c r="R147" s="600"/>
      <c r="S147" s="600"/>
      <c r="T147" s="600"/>
      <c r="U147" s="600"/>
      <c r="V147" s="478"/>
      <c r="W147" s="1092"/>
      <c r="X147" s="554"/>
      <c r="Y147" s="554"/>
      <c r="Z147" s="554"/>
      <c r="AA147" s="554"/>
      <c r="AB147" s="554"/>
      <c r="AC147" s="554"/>
      <c r="AD147" s="554"/>
      <c r="AE147" s="554"/>
      <c r="AF147" s="554"/>
      <c r="AG147" s="554"/>
      <c r="AH147" s="554"/>
    </row>
    <row r="148" spans="1:35" s="493" customFormat="1" ht="33.75">
      <c r="A148" s="1319"/>
      <c r="B148" s="1319"/>
      <c r="C148" s="1319"/>
      <c r="D148" s="1319"/>
      <c r="E148" s="1319"/>
      <c r="F148" s="1319">
        <v>1</v>
      </c>
      <c r="G148" s="906"/>
      <c r="H148" s="906"/>
      <c r="I148" s="1319"/>
      <c r="J148" s="1319">
        <v>1</v>
      </c>
      <c r="K148" s="914"/>
      <c r="L148" s="562" t="e">
        <f ca="1">mergeValue(A148) &amp;"."&amp; mergeValue(B148)&amp;"."&amp; mergeValue(C148)&amp;"."&amp; mergeValue(D148)&amp;"."&amp;  mergeValue(F148)</f>
        <v>#NAME?</v>
      </c>
      <c r="M148" s="525" t="s">
        <v>9</v>
      </c>
      <c r="N148" s="550"/>
      <c r="O148" s="1321"/>
      <c r="P148" s="1321"/>
      <c r="Q148" s="1321"/>
      <c r="R148" s="1321"/>
      <c r="S148" s="1321"/>
      <c r="T148" s="1321"/>
      <c r="U148" s="1321"/>
      <c r="V148" s="1321"/>
      <c r="W148" s="1131" t="s">
        <v>720</v>
      </c>
      <c r="X148" s="554"/>
      <c r="Y148" s="558" t="e">
        <f ca="1">strCheckUnique(Z148:Z151)</f>
        <v>#NAME?</v>
      </c>
      <c r="Z148" s="554"/>
      <c r="AA148" s="558"/>
      <c r="AB148" s="554"/>
      <c r="AC148" s="554"/>
      <c r="AD148" s="554"/>
      <c r="AE148" s="554"/>
      <c r="AF148" s="554"/>
      <c r="AG148" s="554"/>
      <c r="AH148" s="554"/>
    </row>
    <row r="149" spans="1:35" s="493" customFormat="1" ht="99" customHeight="1">
      <c r="A149" s="1319"/>
      <c r="B149" s="1319"/>
      <c r="C149" s="1319"/>
      <c r="D149" s="1319"/>
      <c r="E149" s="1319"/>
      <c r="F149" s="1319"/>
      <c r="G149" s="906">
        <v>1</v>
      </c>
      <c r="H149" s="906"/>
      <c r="I149" s="1319"/>
      <c r="J149" s="1319"/>
      <c r="K149" s="914">
        <v>1</v>
      </c>
      <c r="L149" s="562" t="e">
        <f ca="1">mergeValue(A149) &amp;"."&amp; mergeValue(B149)&amp;"."&amp; mergeValue(C149)&amp;"."&amp; mergeValue(D149)&amp;"."&amp; mergeValue(F149)&amp;"."&amp; mergeValue(G149)</f>
        <v>#NAME?</v>
      </c>
      <c r="M149" s="1016"/>
      <c r="N149" s="555"/>
      <c r="O149" s="532"/>
      <c r="P149" s="532"/>
      <c r="Q149" s="1040"/>
      <c r="R149" s="1325"/>
      <c r="S149" s="1315" t="s">
        <v>83</v>
      </c>
      <c r="T149" s="1325"/>
      <c r="U149" s="1315" t="s">
        <v>84</v>
      </c>
      <c r="V149" s="547"/>
      <c r="W149" s="1289" t="s">
        <v>733</v>
      </c>
      <c r="X149" s="554" t="e">
        <f ca="1">strCheckDate(O150:V150)</f>
        <v>#NAME?</v>
      </c>
      <c r="Y149" s="558"/>
      <c r="Z149" s="558" t="str">
        <f>IF(M149="","",M149 )</f>
        <v/>
      </c>
      <c r="AA149" s="558"/>
      <c r="AB149" s="558"/>
      <c r="AC149" s="558"/>
      <c r="AD149" s="554"/>
      <c r="AE149" s="554"/>
      <c r="AF149" s="554"/>
      <c r="AG149" s="554"/>
      <c r="AH149" s="554"/>
    </row>
    <row r="150" spans="1:35" s="493" customFormat="1" ht="0.2" customHeight="1">
      <c r="A150" s="1319"/>
      <c r="B150" s="1319"/>
      <c r="C150" s="1319"/>
      <c r="D150" s="1319"/>
      <c r="E150" s="1319"/>
      <c r="F150" s="1319"/>
      <c r="G150" s="906"/>
      <c r="H150" s="906"/>
      <c r="I150" s="1319"/>
      <c r="J150" s="1319"/>
      <c r="K150" s="914"/>
      <c r="L150" s="569"/>
      <c r="M150" s="615"/>
      <c r="N150" s="555"/>
      <c r="O150" s="532"/>
      <c r="P150" s="532"/>
      <c r="Q150" s="553" t="str">
        <f>R149 &amp; "-" &amp; T149</f>
        <v>-</v>
      </c>
      <c r="R150" s="1314"/>
      <c r="S150" s="1315"/>
      <c r="T150" s="1314"/>
      <c r="U150" s="1315"/>
      <c r="V150" s="547"/>
      <c r="W150" s="1290"/>
      <c r="X150" s="554"/>
      <c r="Y150" s="554"/>
      <c r="Z150" s="554"/>
      <c r="AA150" s="554"/>
      <c r="AB150" s="554"/>
      <c r="AC150" s="554"/>
      <c r="AD150" s="554"/>
      <c r="AE150" s="554"/>
      <c r="AF150" s="554"/>
      <c r="AG150" s="554"/>
      <c r="AH150" s="554"/>
    </row>
    <row r="151" spans="1:35" s="492" customFormat="1" ht="15" customHeight="1">
      <c r="A151" s="1319"/>
      <c r="B151" s="1319"/>
      <c r="C151" s="1319"/>
      <c r="D151" s="1319"/>
      <c r="E151" s="1319"/>
      <c r="F151" s="1319"/>
      <c r="G151" s="908"/>
      <c r="H151" s="906"/>
      <c r="I151" s="1319"/>
      <c r="J151" s="1319"/>
      <c r="K151" s="913"/>
      <c r="L151" s="508"/>
      <c r="M151" s="526" t="s">
        <v>24</v>
      </c>
      <c r="N151" s="521"/>
      <c r="O151" s="515"/>
      <c r="P151" s="515"/>
      <c r="Q151" s="515"/>
      <c r="R151" s="542"/>
      <c r="S151" s="534"/>
      <c r="T151" s="533"/>
      <c r="U151" s="521"/>
      <c r="V151" s="530"/>
      <c r="W151" s="1291"/>
      <c r="X151" s="556"/>
      <c r="Y151" s="556"/>
      <c r="Z151" s="556"/>
      <c r="AA151" s="556"/>
      <c r="AB151" s="556"/>
      <c r="AC151" s="556"/>
      <c r="AD151" s="556"/>
      <c r="AE151" s="556"/>
      <c r="AF151" s="556"/>
      <c r="AG151" s="556"/>
      <c r="AH151" s="556"/>
    </row>
    <row r="152" spans="1:35" s="492" customFormat="1" ht="15" customHeight="1">
      <c r="A152" s="1319"/>
      <c r="B152" s="1319"/>
      <c r="C152" s="1319"/>
      <c r="D152" s="1319"/>
      <c r="E152" s="1319"/>
      <c r="F152" s="908"/>
      <c r="G152" s="908"/>
      <c r="H152" s="906"/>
      <c r="I152" s="1319"/>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9"/>
      <c r="B153" s="1319"/>
      <c r="C153" s="1319"/>
      <c r="D153" s="1319"/>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9"/>
      <c r="B154" s="1319"/>
      <c r="C154" s="1319"/>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9"/>
      <c r="B155" s="1319"/>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9"/>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19">
        <v>1</v>
      </c>
      <c r="B161" s="849"/>
      <c r="C161" s="849"/>
      <c r="D161" s="849"/>
      <c r="E161" s="850"/>
      <c r="F161" s="851"/>
      <c r="G161" s="851"/>
      <c r="H161" s="851"/>
      <c r="I161" s="852"/>
      <c r="J161" s="847"/>
      <c r="K161" s="854"/>
      <c r="L161" s="562" t="e">
        <f ca="1">mergeValue(A161)</f>
        <v>#NAME?</v>
      </c>
      <c r="M161" s="610" t="s">
        <v>19</v>
      </c>
      <c r="N161" s="549"/>
      <c r="O161" s="1392"/>
      <c r="P161" s="1393"/>
      <c r="Q161" s="1393"/>
      <c r="R161" s="1393"/>
      <c r="S161" s="1393"/>
      <c r="T161" s="1393"/>
      <c r="U161" s="1393"/>
      <c r="V161" s="1394"/>
      <c r="W161" s="1131" t="s">
        <v>718</v>
      </c>
      <c r="X161" s="554"/>
      <c r="Y161" s="554"/>
      <c r="Z161" s="554"/>
      <c r="AA161" s="554"/>
      <c r="AB161" s="554"/>
      <c r="AC161" s="554"/>
      <c r="AD161" s="554"/>
      <c r="AE161" s="554"/>
      <c r="AF161" s="554"/>
      <c r="AG161" s="554"/>
    </row>
    <row r="162" spans="1:33" s="493" customFormat="1" ht="22.5">
      <c r="A162" s="1319"/>
      <c r="B162" s="1319">
        <v>1</v>
      </c>
      <c r="C162" s="849"/>
      <c r="D162" s="849"/>
      <c r="E162" s="851"/>
      <c r="F162" s="851"/>
      <c r="G162" s="851"/>
      <c r="H162" s="851"/>
      <c r="I162" s="846"/>
      <c r="J162" s="845"/>
      <c r="K162" s="848"/>
      <c r="L162" s="562" t="e">
        <f ca="1">mergeValue(A162) &amp;"."&amp; mergeValue(B162)</f>
        <v>#NAME?</v>
      </c>
      <c r="M162" s="516" t="s">
        <v>15</v>
      </c>
      <c r="N162" s="549"/>
      <c r="O162" s="1392"/>
      <c r="P162" s="1393"/>
      <c r="Q162" s="1393"/>
      <c r="R162" s="1393"/>
      <c r="S162" s="1393"/>
      <c r="T162" s="1393"/>
      <c r="U162" s="1393"/>
      <c r="V162" s="1394"/>
      <c r="W162" s="1131" t="s">
        <v>459</v>
      </c>
      <c r="X162" s="554"/>
      <c r="Y162" s="554"/>
      <c r="Z162" s="554"/>
      <c r="AA162" s="554"/>
      <c r="AB162" s="554"/>
      <c r="AC162" s="554"/>
      <c r="AD162" s="554"/>
      <c r="AE162" s="554"/>
      <c r="AF162" s="554"/>
      <c r="AG162" s="554"/>
    </row>
    <row r="163" spans="1:33" s="493" customFormat="1" ht="22.5">
      <c r="A163" s="1319"/>
      <c r="B163" s="1319"/>
      <c r="C163" s="1319">
        <v>1</v>
      </c>
      <c r="D163" s="849"/>
      <c r="E163" s="851"/>
      <c r="F163" s="851"/>
      <c r="G163" s="851"/>
      <c r="H163" s="851"/>
      <c r="I163" s="853"/>
      <c r="J163" s="845"/>
      <c r="K163" s="848"/>
      <c r="L163" s="562" t="e">
        <f ca="1">mergeValue(A163) &amp;"."&amp; mergeValue(B163)&amp;"."&amp; mergeValue(C163)</f>
        <v>#NAME?</v>
      </c>
      <c r="M163" s="517" t="s">
        <v>7</v>
      </c>
      <c r="N163" s="549"/>
      <c r="O163" s="1392"/>
      <c r="P163" s="1393"/>
      <c r="Q163" s="1393"/>
      <c r="R163" s="1393"/>
      <c r="S163" s="1393"/>
      <c r="T163" s="1393"/>
      <c r="U163" s="1393"/>
      <c r="V163" s="1394"/>
      <c r="W163" s="1131" t="s">
        <v>600</v>
      </c>
      <c r="X163" s="554"/>
      <c r="Y163" s="554"/>
      <c r="Z163" s="554"/>
      <c r="AA163" s="554"/>
      <c r="AB163" s="554"/>
      <c r="AC163" s="554"/>
      <c r="AD163" s="554"/>
      <c r="AE163" s="554"/>
      <c r="AF163" s="554"/>
      <c r="AG163" s="554"/>
    </row>
    <row r="164" spans="1:33" s="493" customFormat="1" ht="22.5">
      <c r="A164" s="1319"/>
      <c r="B164" s="1319"/>
      <c r="C164" s="1319"/>
      <c r="D164" s="1319">
        <v>1</v>
      </c>
      <c r="E164" s="851"/>
      <c r="F164" s="851"/>
      <c r="G164" s="851"/>
      <c r="H164" s="851"/>
      <c r="I164" s="853"/>
      <c r="J164" s="845"/>
      <c r="K164" s="848"/>
      <c r="L164" s="562" t="e">
        <f ca="1">mergeValue(A164) &amp;"."&amp; mergeValue(B164)&amp;"."&amp; mergeValue(C164)&amp;"."&amp; mergeValue(D164)</f>
        <v>#NAME?</v>
      </c>
      <c r="M164" s="518" t="s">
        <v>21</v>
      </c>
      <c r="N164" s="549"/>
      <c r="O164" s="1392"/>
      <c r="P164" s="1393"/>
      <c r="Q164" s="1393"/>
      <c r="R164" s="1393"/>
      <c r="S164" s="1393"/>
      <c r="T164" s="1393"/>
      <c r="U164" s="1393"/>
      <c r="V164" s="1394"/>
      <c r="W164" s="1131" t="s">
        <v>601</v>
      </c>
      <c r="X164" s="554"/>
      <c r="Y164" s="554"/>
      <c r="Z164" s="554"/>
      <c r="AA164" s="554"/>
      <c r="AB164" s="554"/>
      <c r="AC164" s="554"/>
      <c r="AD164" s="554"/>
      <c r="AE164" s="554"/>
      <c r="AF164" s="554"/>
      <c r="AG164" s="554"/>
    </row>
    <row r="165" spans="1:33" s="493" customFormat="1" ht="78.75">
      <c r="A165" s="1319"/>
      <c r="B165" s="1319"/>
      <c r="C165" s="1319"/>
      <c r="D165" s="1319"/>
      <c r="E165" s="1319">
        <v>1</v>
      </c>
      <c r="F165" s="851"/>
      <c r="G165" s="851"/>
      <c r="H165" s="849">
        <v>1</v>
      </c>
      <c r="I165" s="1319">
        <v>1</v>
      </c>
      <c r="J165" s="851"/>
      <c r="K165" s="856"/>
      <c r="L165" s="562" t="e">
        <f ca="1">mergeValue(A165) &amp;"."&amp; mergeValue(B165)&amp;"."&amp; mergeValue(C165)&amp;"."&amp; mergeValue(D165)&amp;"."&amp; mergeValue(E165)</f>
        <v>#NAME?</v>
      </c>
      <c r="M165" s="524" t="s">
        <v>8</v>
      </c>
      <c r="N165" s="550"/>
      <c r="O165" s="1322"/>
      <c r="P165" s="1323"/>
      <c r="Q165" s="1323"/>
      <c r="R165" s="1323"/>
      <c r="S165" s="1323"/>
      <c r="T165" s="1323"/>
      <c r="U165" s="1323"/>
      <c r="V165" s="1324"/>
      <c r="W165" s="1131" t="s">
        <v>719</v>
      </c>
      <c r="X165" s="554"/>
      <c r="Y165" s="554"/>
      <c r="Z165" s="554"/>
      <c r="AA165" s="554"/>
      <c r="AB165" s="554"/>
      <c r="AC165" s="554"/>
      <c r="AD165" s="554"/>
      <c r="AE165" s="554"/>
      <c r="AF165" s="554"/>
      <c r="AG165" s="554"/>
    </row>
    <row r="166" spans="1:33" s="493" customFormat="1" ht="33.75">
      <c r="A166" s="1319"/>
      <c r="B166" s="1319"/>
      <c r="C166" s="1319"/>
      <c r="D166" s="1319"/>
      <c r="E166" s="1319"/>
      <c r="F166" s="1319">
        <v>1</v>
      </c>
      <c r="G166" s="849"/>
      <c r="H166" s="849"/>
      <c r="I166" s="1319"/>
      <c r="J166" s="1319">
        <v>1</v>
      </c>
      <c r="K166" s="857"/>
      <c r="L166" s="562" t="e">
        <f ca="1">mergeValue(A166) &amp;"."&amp; mergeValue(B166)&amp;"."&amp; mergeValue(C166)&amp;"."&amp; mergeValue(D166)&amp;"."&amp; mergeValue(E166)&amp;"."&amp; mergeValue(F166)</f>
        <v>#NAME?</v>
      </c>
      <c r="M166" s="525" t="s">
        <v>9</v>
      </c>
      <c r="N166" s="550"/>
      <c r="O166" s="1322"/>
      <c r="P166" s="1323"/>
      <c r="Q166" s="1323"/>
      <c r="R166" s="1323"/>
      <c r="S166" s="1323"/>
      <c r="T166" s="1323"/>
      <c r="U166" s="1323"/>
      <c r="V166" s="1324"/>
      <c r="W166" s="1131" t="s">
        <v>720</v>
      </c>
      <c r="X166" s="554"/>
      <c r="Y166" s="558" t="e">
        <f ca="1">strCheckUnique(Z166:Z169)</f>
        <v>#NAME?</v>
      </c>
      <c r="Z166" s="554"/>
      <c r="AA166" s="558" t="str">
        <f>IF(O166="","",O166 &amp; ":_")</f>
        <v/>
      </c>
      <c r="AB166" s="554"/>
      <c r="AC166" s="554"/>
      <c r="AD166" s="554"/>
      <c r="AE166" s="554"/>
      <c r="AF166" s="554"/>
      <c r="AG166" s="554"/>
    </row>
    <row r="167" spans="1:33" s="493" customFormat="1" ht="122.1" customHeight="1">
      <c r="A167" s="1319"/>
      <c r="B167" s="1319"/>
      <c r="C167" s="1319"/>
      <c r="D167" s="1319"/>
      <c r="E167" s="1319"/>
      <c r="F167" s="1319"/>
      <c r="G167" s="849">
        <v>1</v>
      </c>
      <c r="H167" s="849"/>
      <c r="I167" s="1319"/>
      <c r="J167" s="1319"/>
      <c r="K167" s="857">
        <v>1</v>
      </c>
      <c r="L167" s="562" t="e">
        <f ca="1">mergeValue(A167) &amp;"."&amp; mergeValue(B167)&amp;"."&amp; mergeValue(C167)&amp;"."&amp; mergeValue(D167)&amp;"."&amp; mergeValue(E167)&amp;"."&amp; mergeValue(F167)&amp;"."&amp; mergeValue(G167)</f>
        <v>#NAME?</v>
      </c>
      <c r="M167" s="1016"/>
      <c r="N167" s="555"/>
      <c r="O167" s="1025"/>
      <c r="P167" s="532"/>
      <c r="Q167" s="532"/>
      <c r="R167" s="1325"/>
      <c r="S167" s="1315" t="s">
        <v>83</v>
      </c>
      <c r="T167" s="1325"/>
      <c r="U167" s="1315" t="s">
        <v>83</v>
      </c>
      <c r="V167" s="547"/>
      <c r="W167" s="1289" t="s">
        <v>721</v>
      </c>
      <c r="X167" s="554" t="e">
        <f ca="1">strCheckDate(O168:V168)</f>
        <v>#NAME?</v>
      </c>
      <c r="Y167" s="558"/>
      <c r="Z167" s="558" t="str">
        <f>IF(M167="","",M167 )</f>
        <v/>
      </c>
      <c r="AA167" s="558"/>
      <c r="AB167" s="558"/>
      <c r="AC167" s="558"/>
      <c r="AD167" s="554"/>
      <c r="AE167" s="554"/>
      <c r="AF167" s="554"/>
      <c r="AG167" s="554"/>
    </row>
    <row r="168" spans="1:33" s="493" customFormat="1" ht="11.25" hidden="1" customHeight="1">
      <c r="A168" s="1319"/>
      <c r="B168" s="1319"/>
      <c r="C168" s="1319"/>
      <c r="D168" s="1319"/>
      <c r="E168" s="1319"/>
      <c r="F168" s="1319"/>
      <c r="G168" s="849"/>
      <c r="H168" s="849"/>
      <c r="I168" s="1319"/>
      <c r="J168" s="1319"/>
      <c r="K168" s="857"/>
      <c r="L168" s="569"/>
      <c r="M168" s="615"/>
      <c r="N168" s="555"/>
      <c r="O168" s="553"/>
      <c r="P168" s="532"/>
      <c r="Q168" s="553" t="str">
        <f>R167 &amp; "-" &amp; T167</f>
        <v>-</v>
      </c>
      <c r="R168" s="1314"/>
      <c r="S168" s="1315"/>
      <c r="T168" s="1314"/>
      <c r="U168" s="1315"/>
      <c r="V168" s="547"/>
      <c r="W168" s="1290"/>
      <c r="X168" s="554"/>
      <c r="Y168" s="554"/>
      <c r="Z168" s="554"/>
      <c r="AA168" s="554"/>
      <c r="AB168" s="554"/>
      <c r="AC168" s="554"/>
      <c r="AD168" s="554"/>
      <c r="AE168" s="554"/>
      <c r="AF168" s="554"/>
      <c r="AG168" s="554"/>
    </row>
    <row r="169" spans="1:33" s="492" customFormat="1" ht="15" customHeight="1">
      <c r="A169" s="1319"/>
      <c r="B169" s="1319"/>
      <c r="C169" s="1319"/>
      <c r="D169" s="1319"/>
      <c r="E169" s="1319"/>
      <c r="F169" s="1319"/>
      <c r="G169" s="851"/>
      <c r="H169" s="849"/>
      <c r="I169" s="1319"/>
      <c r="J169" s="1319"/>
      <c r="K169" s="856"/>
      <c r="L169" s="508"/>
      <c r="M169" s="527" t="s">
        <v>24</v>
      </c>
      <c r="N169" s="521"/>
      <c r="O169" s="515"/>
      <c r="P169" s="515"/>
      <c r="Q169" s="515"/>
      <c r="R169" s="542"/>
      <c r="S169" s="534"/>
      <c r="T169" s="533"/>
      <c r="U169" s="521"/>
      <c r="V169" s="530"/>
      <c r="W169" s="1291"/>
      <c r="X169" s="556"/>
      <c r="Y169" s="556"/>
      <c r="Z169" s="556"/>
      <c r="AA169" s="556"/>
      <c r="AB169" s="556"/>
      <c r="AC169" s="556"/>
      <c r="AD169" s="556"/>
      <c r="AE169" s="556"/>
      <c r="AF169" s="556"/>
      <c r="AG169" s="556"/>
    </row>
    <row r="170" spans="1:33" s="492" customFormat="1" ht="15" customHeight="1">
      <c r="A170" s="1319"/>
      <c r="B170" s="1319"/>
      <c r="C170" s="1319"/>
      <c r="D170" s="1319"/>
      <c r="E170" s="1319"/>
      <c r="F170" s="851"/>
      <c r="G170" s="851"/>
      <c r="H170" s="849"/>
      <c r="I170" s="1319"/>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9"/>
      <c r="B171" s="1319"/>
      <c r="C171" s="1319"/>
      <c r="D171" s="1319"/>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9"/>
      <c r="B172" s="1319"/>
      <c r="C172" s="1319"/>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9"/>
      <c r="B173" s="1319"/>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9"/>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19">
        <v>1</v>
      </c>
      <c r="B179" s="928"/>
      <c r="C179" s="928"/>
      <c r="D179" s="928"/>
      <c r="E179" s="928"/>
      <c r="F179" s="928"/>
      <c r="G179" s="929"/>
      <c r="H179" s="929"/>
      <c r="I179" s="931"/>
      <c r="J179" s="923"/>
      <c r="K179" s="923"/>
      <c r="L179" s="688" t="e">
        <f ca="1">mergeValue(A179)</f>
        <v>#NAME?</v>
      </c>
      <c r="M179" s="610" t="s">
        <v>19</v>
      </c>
      <c r="N179" s="681"/>
      <c r="O179" s="1392"/>
      <c r="P179" s="1393"/>
      <c r="Q179" s="1393"/>
      <c r="R179" s="1393"/>
      <c r="S179" s="1393"/>
      <c r="T179" s="1393"/>
      <c r="U179" s="1393"/>
      <c r="V179" s="1393"/>
      <c r="W179" s="1394"/>
      <c r="X179" s="1099" t="s">
        <v>718</v>
      </c>
      <c r="Y179" s="683"/>
      <c r="Z179" s="683"/>
      <c r="AA179" s="683"/>
      <c r="AB179" s="683"/>
      <c r="AC179" s="683"/>
      <c r="AD179" s="683"/>
      <c r="AE179" s="683"/>
      <c r="AF179" s="683"/>
      <c r="AG179" s="683"/>
    </row>
    <row r="180" spans="1:47" s="651" customFormat="1" ht="22.5">
      <c r="A180" s="1319"/>
      <c r="B180" s="1319">
        <v>1</v>
      </c>
      <c r="C180" s="928"/>
      <c r="D180" s="928"/>
      <c r="E180" s="928"/>
      <c r="F180" s="928"/>
      <c r="G180" s="933"/>
      <c r="H180" s="930"/>
      <c r="I180" s="935"/>
      <c r="J180" s="920"/>
      <c r="K180" s="919"/>
      <c r="L180" s="688" t="e">
        <f ca="1">mergeValue(A180) &amp;"."&amp; mergeValue(B180)</f>
        <v>#NAME?</v>
      </c>
      <c r="M180" s="658" t="s">
        <v>15</v>
      </c>
      <c r="N180" s="681"/>
      <c r="O180" s="1392"/>
      <c r="P180" s="1393"/>
      <c r="Q180" s="1393"/>
      <c r="R180" s="1393"/>
      <c r="S180" s="1393"/>
      <c r="T180" s="1393"/>
      <c r="U180" s="1393"/>
      <c r="V180" s="1393"/>
      <c r="W180" s="1394"/>
      <c r="X180" s="1099" t="s">
        <v>459</v>
      </c>
      <c r="Y180" s="683"/>
      <c r="Z180" s="683"/>
      <c r="AA180" s="683"/>
      <c r="AB180" s="683"/>
      <c r="AC180" s="683"/>
      <c r="AD180" s="683"/>
      <c r="AE180" s="683"/>
      <c r="AF180" s="683"/>
      <c r="AG180" s="683"/>
    </row>
    <row r="181" spans="1:47" s="651" customFormat="1" ht="22.5">
      <c r="A181" s="1319"/>
      <c r="B181" s="1319"/>
      <c r="C181" s="1319">
        <v>1</v>
      </c>
      <c r="D181" s="928"/>
      <c r="E181" s="928"/>
      <c r="F181" s="928"/>
      <c r="G181" s="933"/>
      <c r="H181" s="930"/>
      <c r="I181" s="936"/>
      <c r="J181" s="920"/>
      <c r="K181" s="919"/>
      <c r="L181" s="688" t="e">
        <f ca="1">mergeValue(A181) &amp;"."&amp; mergeValue(B181)&amp;"."&amp; mergeValue(C181)</f>
        <v>#NAME?</v>
      </c>
      <c r="M181" s="659" t="s">
        <v>7</v>
      </c>
      <c r="N181" s="681"/>
      <c r="O181" s="1392"/>
      <c r="P181" s="1393"/>
      <c r="Q181" s="1393"/>
      <c r="R181" s="1393"/>
      <c r="S181" s="1393"/>
      <c r="T181" s="1393"/>
      <c r="U181" s="1393"/>
      <c r="V181" s="1393"/>
      <c r="W181" s="1394"/>
      <c r="X181" s="1099" t="s">
        <v>600</v>
      </c>
      <c r="Y181" s="683"/>
      <c r="Z181" s="683"/>
      <c r="AA181" s="683"/>
      <c r="AB181" s="683"/>
      <c r="AC181" s="683"/>
      <c r="AD181" s="683"/>
      <c r="AE181" s="683"/>
      <c r="AF181" s="683"/>
      <c r="AG181" s="683"/>
    </row>
    <row r="182" spans="1:47" s="651" customFormat="1" ht="22.5">
      <c r="A182" s="1319"/>
      <c r="B182" s="1319"/>
      <c r="C182" s="1319"/>
      <c r="D182" s="1319">
        <v>1</v>
      </c>
      <c r="E182" s="928"/>
      <c r="F182" s="928"/>
      <c r="G182" s="933"/>
      <c r="H182" s="930"/>
      <c r="I182" s="936"/>
      <c r="J182" s="934"/>
      <c r="K182" s="919"/>
      <c r="L182" s="688" t="e">
        <f ca="1">mergeValue(A182) &amp;"."&amp; mergeValue(B182)&amp;"."&amp; mergeValue(C182)&amp;"."&amp; mergeValue(D182)</f>
        <v>#NAME?</v>
      </c>
      <c r="M182" s="660" t="s">
        <v>21</v>
      </c>
      <c r="N182" s="681"/>
      <c r="O182" s="1392"/>
      <c r="P182" s="1393"/>
      <c r="Q182" s="1393"/>
      <c r="R182" s="1393"/>
      <c r="S182" s="1393"/>
      <c r="T182" s="1393"/>
      <c r="U182" s="1393"/>
      <c r="V182" s="1393"/>
      <c r="W182" s="1394"/>
      <c r="X182" s="968" t="s">
        <v>623</v>
      </c>
      <c r="Y182" s="683"/>
      <c r="Z182" s="683"/>
      <c r="AA182" s="683"/>
      <c r="AB182" s="683"/>
      <c r="AC182" s="683"/>
      <c r="AD182" s="683"/>
      <c r="AE182" s="683"/>
      <c r="AF182" s="683"/>
      <c r="AG182" s="683"/>
    </row>
    <row r="183" spans="1:47" s="651" customFormat="1" ht="56.25" customHeight="1">
      <c r="A183" s="1319"/>
      <c r="B183" s="1319"/>
      <c r="C183" s="1319"/>
      <c r="D183" s="1319"/>
      <c r="E183" s="928">
        <v>1</v>
      </c>
      <c r="F183" s="928"/>
      <c r="G183" s="933"/>
      <c r="H183" s="930"/>
      <c r="I183" s="936"/>
      <c r="J183" s="934"/>
      <c r="K183" s="924"/>
      <c r="L183" s="688" t="e">
        <f ca="1">mergeValue(A183) &amp;"."&amp; mergeValue(B183)&amp;"."&amp; mergeValue(C183)&amp;"."&amp; mergeValue(D183)&amp;"."&amp; mergeValue(E183)</f>
        <v>#NAME?</v>
      </c>
      <c r="M183" s="1019"/>
      <c r="N183" s="656"/>
      <c r="O183" s="1021"/>
      <c r="P183" s="1022"/>
      <c r="Q183" s="638"/>
      <c r="R183" s="638"/>
      <c r="S183" s="1038"/>
      <c r="T183" s="619" t="s">
        <v>83</v>
      </c>
      <c r="U183" s="1038"/>
      <c r="V183" s="619" t="s">
        <v>83</v>
      </c>
      <c r="W183" s="690"/>
      <c r="X183" s="1289" t="s">
        <v>748</v>
      </c>
      <c r="Y183" s="683" t="e">
        <f ca="1">strCheckDateTwo(N183:W183)</f>
        <v>#NAME?</v>
      </c>
      <c r="Z183" s="683"/>
      <c r="AA183" s="683"/>
      <c r="AB183" s="683"/>
      <c r="AC183" s="683"/>
      <c r="AD183" s="683"/>
      <c r="AE183" s="683"/>
      <c r="AF183" s="683"/>
      <c r="AG183" s="683"/>
    </row>
    <row r="184" spans="1:47" s="651" customFormat="1" ht="14.25" hidden="1" customHeight="1">
      <c r="A184" s="1319"/>
      <c r="B184" s="1319"/>
      <c r="C184" s="1319"/>
      <c r="D184" s="1319"/>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0"/>
      <c r="Y184" s="683"/>
      <c r="Z184" s="683"/>
      <c r="AA184" s="683"/>
      <c r="AB184" s="683"/>
      <c r="AC184" s="683"/>
      <c r="AD184" s="683"/>
      <c r="AE184" s="683"/>
      <c r="AF184" s="683"/>
      <c r="AG184" s="683"/>
    </row>
    <row r="185" spans="1:47" s="651" customFormat="1" ht="15" customHeight="1">
      <c r="A185" s="1319"/>
      <c r="B185" s="1319"/>
      <c r="C185" s="1319"/>
      <c r="D185" s="1319"/>
      <c r="E185" s="928"/>
      <c r="F185" s="928"/>
      <c r="G185" s="933"/>
      <c r="H185" s="930"/>
      <c r="I185" s="936"/>
      <c r="J185" s="934"/>
      <c r="K185" s="924"/>
      <c r="L185" s="654"/>
      <c r="M185" s="663" t="s">
        <v>5</v>
      </c>
      <c r="N185" s="661"/>
      <c r="O185" s="657"/>
      <c r="P185" s="657"/>
      <c r="Q185" s="657"/>
      <c r="R185" s="657"/>
      <c r="S185" s="673"/>
      <c r="T185" s="669"/>
      <c r="U185" s="668"/>
      <c r="V185" s="661"/>
      <c r="W185" s="661"/>
      <c r="X185" s="1291"/>
      <c r="Y185" s="683"/>
      <c r="Z185" s="683"/>
      <c r="AA185" s="683"/>
      <c r="AB185" s="683"/>
      <c r="AC185" s="683"/>
      <c r="AD185" s="683"/>
      <c r="AE185" s="683"/>
      <c r="AF185" s="683"/>
      <c r="AG185" s="683"/>
    </row>
    <row r="186" spans="1:47" s="650" customFormat="1" ht="15" customHeight="1">
      <c r="A186" s="1319"/>
      <c r="B186" s="1319"/>
      <c r="C186" s="1319"/>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9"/>
      <c r="B187" s="1319"/>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9"/>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19">
        <v>1</v>
      </c>
      <c r="B193" s="963"/>
      <c r="C193" s="963"/>
      <c r="D193" s="963"/>
      <c r="E193" s="963"/>
      <c r="F193" s="956"/>
      <c r="G193" s="962"/>
      <c r="H193" s="962"/>
      <c r="I193" s="944"/>
      <c r="J193" s="943"/>
      <c r="K193" s="943"/>
      <c r="L193" s="688" t="e">
        <f ca="1">mergeValue(A193)</f>
        <v>#NAME?</v>
      </c>
      <c r="M193" s="610" t="s">
        <v>19</v>
      </c>
      <c r="N193" s="1421"/>
      <c r="O193" s="1422"/>
      <c r="P193" s="1422"/>
      <c r="Q193" s="1422"/>
      <c r="R193" s="1422"/>
      <c r="S193" s="1422"/>
      <c r="T193" s="1422"/>
      <c r="U193" s="1422"/>
      <c r="V193" s="1422"/>
      <c r="W193" s="1422"/>
      <c r="X193" s="1422"/>
      <c r="Y193" s="1422"/>
      <c r="Z193" s="1422"/>
      <c r="AA193" s="1422"/>
      <c r="AB193" s="1422"/>
      <c r="AC193" s="1422"/>
      <c r="AD193" s="1422"/>
      <c r="AE193" s="1422"/>
      <c r="AF193" s="1423"/>
      <c r="AG193" s="1099" t="s">
        <v>718</v>
      </c>
      <c r="AH193" s="683"/>
      <c r="AI193" s="683"/>
      <c r="AJ193" s="683"/>
      <c r="AK193" s="683"/>
      <c r="AL193" s="683"/>
      <c r="AM193" s="683"/>
      <c r="AN193" s="683"/>
      <c r="AO193" s="683"/>
      <c r="AP193" s="683"/>
      <c r="AQ193" s="683"/>
      <c r="AR193" s="683"/>
    </row>
    <row r="194" spans="1:46" s="651" customFormat="1" ht="22.5">
      <c r="A194" s="1319"/>
      <c r="B194" s="1319">
        <v>1</v>
      </c>
      <c r="C194" s="963"/>
      <c r="D194" s="963"/>
      <c r="E194" s="963"/>
      <c r="F194" s="956"/>
      <c r="G194" s="965"/>
      <c r="H194" s="966"/>
      <c r="I194" s="945"/>
      <c r="J194" s="940"/>
      <c r="K194" s="938"/>
      <c r="L194" s="688" t="e">
        <f ca="1">mergeValue(A194) &amp;"."&amp; mergeValue(B194)</f>
        <v>#NAME?</v>
      </c>
      <c r="M194" s="658" t="s">
        <v>15</v>
      </c>
      <c r="N194" s="1389"/>
      <c r="O194" s="1390"/>
      <c r="P194" s="1390"/>
      <c r="Q194" s="1390"/>
      <c r="R194" s="1390"/>
      <c r="S194" s="1390"/>
      <c r="T194" s="1390"/>
      <c r="U194" s="1390"/>
      <c r="V194" s="1390"/>
      <c r="W194" s="1390"/>
      <c r="X194" s="1390"/>
      <c r="Y194" s="1390"/>
      <c r="Z194" s="1390"/>
      <c r="AA194" s="1390"/>
      <c r="AB194" s="1390"/>
      <c r="AC194" s="1390"/>
      <c r="AD194" s="1390"/>
      <c r="AE194" s="1390"/>
      <c r="AF194" s="1391"/>
      <c r="AG194" s="1099" t="s">
        <v>459</v>
      </c>
      <c r="AH194" s="683"/>
      <c r="AI194" s="683"/>
      <c r="AJ194" s="683"/>
      <c r="AK194" s="683"/>
      <c r="AL194" s="683"/>
      <c r="AM194" s="683"/>
      <c r="AN194" s="683"/>
      <c r="AO194" s="683"/>
      <c r="AP194" s="683"/>
      <c r="AQ194" s="683"/>
      <c r="AR194" s="683"/>
    </row>
    <row r="195" spans="1:46" s="651" customFormat="1" ht="22.5">
      <c r="A195" s="1319"/>
      <c r="B195" s="1319"/>
      <c r="C195" s="1319">
        <v>1</v>
      </c>
      <c r="D195" s="963"/>
      <c r="E195" s="963"/>
      <c r="F195" s="956"/>
      <c r="G195" s="965"/>
      <c r="H195" s="966"/>
      <c r="I195" s="945"/>
      <c r="J195" s="940"/>
      <c r="K195" s="938"/>
      <c r="L195" s="688" t="e">
        <f ca="1">mergeValue(A195) &amp;"."&amp; mergeValue(B195)&amp;"."&amp; mergeValue(C195)</f>
        <v>#NAME?</v>
      </c>
      <c r="M195" s="659" t="s">
        <v>7</v>
      </c>
      <c r="N195" s="1389"/>
      <c r="O195" s="1390"/>
      <c r="P195" s="1390"/>
      <c r="Q195" s="1390"/>
      <c r="R195" s="1390"/>
      <c r="S195" s="1390"/>
      <c r="T195" s="1390"/>
      <c r="U195" s="1390"/>
      <c r="V195" s="1390"/>
      <c r="W195" s="1390"/>
      <c r="X195" s="1390"/>
      <c r="Y195" s="1390"/>
      <c r="Z195" s="1390"/>
      <c r="AA195" s="1390"/>
      <c r="AB195" s="1390"/>
      <c r="AC195" s="1390"/>
      <c r="AD195" s="1390"/>
      <c r="AE195" s="1390"/>
      <c r="AF195" s="1391"/>
      <c r="AG195" s="1099" t="s">
        <v>600</v>
      </c>
      <c r="AH195" s="683"/>
      <c r="AI195" s="683"/>
      <c r="AJ195" s="683"/>
      <c r="AK195" s="683"/>
      <c r="AL195" s="683"/>
      <c r="AM195" s="683"/>
      <c r="AN195" s="683"/>
      <c r="AO195" s="683"/>
      <c r="AP195" s="683"/>
      <c r="AQ195" s="683"/>
      <c r="AR195" s="683"/>
    </row>
    <row r="196" spans="1:46" s="651" customFormat="1" ht="15" customHeight="1">
      <c r="A196" s="1319"/>
      <c r="B196" s="1319"/>
      <c r="C196" s="1319"/>
      <c r="D196" s="1319">
        <v>1</v>
      </c>
      <c r="E196" s="963"/>
      <c r="F196" s="956"/>
      <c r="G196" s="965"/>
      <c r="H196" s="966"/>
      <c r="I196" s="945"/>
      <c r="J196" s="940"/>
      <c r="K196" s="938"/>
      <c r="L196" s="688" t="e">
        <f ca="1">mergeValue(A196) &amp;"."&amp; mergeValue(B196)&amp;"."&amp; mergeValue(C196)&amp;"."&amp; mergeValue(D196)</f>
        <v>#NAME?</v>
      </c>
      <c r="M196" s="660" t="s">
        <v>21</v>
      </c>
      <c r="N196" s="1389"/>
      <c r="O196" s="1390"/>
      <c r="P196" s="1390"/>
      <c r="Q196" s="1390"/>
      <c r="R196" s="1390"/>
      <c r="S196" s="1390"/>
      <c r="T196" s="1390"/>
      <c r="U196" s="1390"/>
      <c r="V196" s="1390"/>
      <c r="W196" s="1390"/>
      <c r="X196" s="1390"/>
      <c r="Y196" s="1390"/>
      <c r="Z196" s="1390"/>
      <c r="AA196" s="1390"/>
      <c r="AB196" s="1390"/>
      <c r="AC196" s="1390"/>
      <c r="AD196" s="1390"/>
      <c r="AE196" s="1390"/>
      <c r="AF196" s="1391"/>
      <c r="AG196" s="1099" t="s">
        <v>623</v>
      </c>
      <c r="AH196" s="683"/>
      <c r="AI196" s="683"/>
      <c r="AJ196" s="683"/>
      <c r="AK196" s="683"/>
      <c r="AL196" s="683"/>
      <c r="AM196" s="683"/>
      <c r="AN196" s="683"/>
      <c r="AO196" s="683"/>
      <c r="AP196" s="683"/>
      <c r="AQ196" s="683"/>
      <c r="AR196" s="683"/>
    </row>
    <row r="197" spans="1:46" s="651" customFormat="1" ht="17.100000000000001" customHeight="1">
      <c r="A197" s="1319"/>
      <c r="B197" s="1319"/>
      <c r="C197" s="1319"/>
      <c r="D197" s="1319"/>
      <c r="E197" s="1319">
        <v>1</v>
      </c>
      <c r="F197" s="956"/>
      <c r="G197" s="965"/>
      <c r="H197" s="966"/>
      <c r="I197" s="967"/>
      <c r="J197" s="957"/>
      <c r="K197" s="1243"/>
      <c r="L197" s="1355" t="e">
        <f ca="1">mergeValue(A197) &amp;"."&amp; mergeValue(B197)&amp;"."&amp; mergeValue(C197)&amp;"."&amp; mergeValue(D197)&amp;"."&amp; mergeValue(E197)</f>
        <v>#NAME?</v>
      </c>
      <c r="M197" s="1356"/>
      <c r="N197" s="1315" t="s">
        <v>83</v>
      </c>
      <c r="O197" s="1350"/>
      <c r="P197" s="1346">
        <v>1</v>
      </c>
      <c r="Q197" s="1399"/>
      <c r="R197" s="1315" t="s">
        <v>83</v>
      </c>
      <c r="S197" s="1350"/>
      <c r="T197" s="1346">
        <v>1</v>
      </c>
      <c r="U197" s="1399"/>
      <c r="V197" s="1315" t="s">
        <v>83</v>
      </c>
      <c r="W197" s="666"/>
      <c r="X197" s="655">
        <v>1</v>
      </c>
      <c r="Y197" s="1042"/>
      <c r="Z197" s="638"/>
      <c r="AA197" s="638"/>
      <c r="AB197" s="1325"/>
      <c r="AC197" s="1315" t="s">
        <v>83</v>
      </c>
      <c r="AD197" s="1325"/>
      <c r="AE197" s="1315" t="s">
        <v>83</v>
      </c>
      <c r="AF197" s="680"/>
      <c r="AG197" s="1343" t="s">
        <v>622</v>
      </c>
      <c r="AH197" s="683" t="e">
        <f ca="1">strCheckDate(Z198:AF198)</f>
        <v>#NAME?</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9"/>
      <c r="B198" s="1319"/>
      <c r="C198" s="1319"/>
      <c r="D198" s="1319"/>
      <c r="E198" s="1319"/>
      <c r="F198" s="956"/>
      <c r="G198" s="965"/>
      <c r="H198" s="966"/>
      <c r="I198" s="967"/>
      <c r="J198" s="957"/>
      <c r="K198" s="1243"/>
      <c r="L198" s="1355"/>
      <c r="M198" s="1356"/>
      <c r="N198" s="1315"/>
      <c r="O198" s="1350"/>
      <c r="P198" s="1346"/>
      <c r="Q198" s="1399"/>
      <c r="R198" s="1315"/>
      <c r="S198" s="1350"/>
      <c r="T198" s="1346"/>
      <c r="U198" s="1399"/>
      <c r="V198" s="1315"/>
      <c r="W198" s="689"/>
      <c r="X198" s="670"/>
      <c r="Y198" s="670"/>
      <c r="Z198" s="672"/>
      <c r="AA198" s="572" t="str">
        <f>AB197 &amp; "-" &amp; AD197</f>
        <v>-</v>
      </c>
      <c r="AB198" s="1314"/>
      <c r="AC198" s="1315"/>
      <c r="AD198" s="1314"/>
      <c r="AE198" s="1315"/>
      <c r="AF198" s="639"/>
      <c r="AG198" s="1344"/>
      <c r="AH198" s="683"/>
      <c r="AI198" s="686"/>
      <c r="AJ198" s="686"/>
      <c r="AK198" s="686"/>
      <c r="AL198" s="686"/>
      <c r="AM198" s="686"/>
      <c r="AN198" s="686"/>
      <c r="AO198" s="683"/>
      <c r="AP198" s="683"/>
      <c r="AQ198" s="683"/>
      <c r="AR198" s="683"/>
    </row>
    <row r="199" spans="1:46" s="651" customFormat="1" ht="17.100000000000001" customHeight="1">
      <c r="A199" s="1319"/>
      <c r="B199" s="1319"/>
      <c r="C199" s="1319"/>
      <c r="D199" s="1319"/>
      <c r="E199" s="1319"/>
      <c r="F199" s="956"/>
      <c r="G199" s="965"/>
      <c r="H199" s="966"/>
      <c r="I199" s="967"/>
      <c r="J199" s="957"/>
      <c r="K199" s="1243"/>
      <c r="L199" s="1355"/>
      <c r="M199" s="1356"/>
      <c r="N199" s="1315"/>
      <c r="O199" s="1350"/>
      <c r="P199" s="1346"/>
      <c r="Q199" s="1399"/>
      <c r="R199" s="1315"/>
      <c r="S199" s="571"/>
      <c r="T199" s="664"/>
      <c r="U199" s="670"/>
      <c r="V199" s="671"/>
      <c r="W199" s="671"/>
      <c r="X199" s="671"/>
      <c r="Y199" s="671"/>
      <c r="Z199" s="672"/>
      <c r="AA199" s="672"/>
      <c r="AB199" s="673"/>
      <c r="AC199" s="669"/>
      <c r="AD199" s="669"/>
      <c r="AE199" s="673"/>
      <c r="AF199" s="669"/>
      <c r="AG199" s="1344"/>
      <c r="AH199" s="683"/>
      <c r="AI199" s="686"/>
      <c r="AJ199" s="686"/>
      <c r="AK199" s="686"/>
      <c r="AL199" s="686"/>
      <c r="AM199" s="686"/>
      <c r="AN199" s="686"/>
      <c r="AO199" s="683"/>
      <c r="AP199" s="683"/>
      <c r="AQ199" s="683"/>
      <c r="AR199" s="683"/>
    </row>
    <row r="200" spans="1:46" s="651" customFormat="1" ht="17.100000000000001" customHeight="1">
      <c r="A200" s="1319"/>
      <c r="B200" s="1319"/>
      <c r="C200" s="1319"/>
      <c r="D200" s="1319"/>
      <c r="E200" s="1319"/>
      <c r="F200" s="956"/>
      <c r="G200" s="965"/>
      <c r="H200" s="966"/>
      <c r="I200" s="967"/>
      <c r="J200" s="957"/>
      <c r="K200" s="1243"/>
      <c r="L200" s="1355"/>
      <c r="M200" s="1356"/>
      <c r="N200" s="1315"/>
      <c r="O200" s="674"/>
      <c r="P200" s="676"/>
      <c r="Q200" s="675"/>
      <c r="R200" s="671"/>
      <c r="S200" s="671"/>
      <c r="T200" s="671"/>
      <c r="U200" s="671"/>
      <c r="V200" s="671"/>
      <c r="W200" s="671"/>
      <c r="X200" s="671"/>
      <c r="Y200" s="671"/>
      <c r="Z200" s="672"/>
      <c r="AA200" s="672"/>
      <c r="AB200" s="673"/>
      <c r="AC200" s="669"/>
      <c r="AD200" s="669"/>
      <c r="AE200" s="673"/>
      <c r="AF200" s="669"/>
      <c r="AG200" s="1344"/>
      <c r="AH200" s="683"/>
      <c r="AI200" s="686"/>
      <c r="AJ200" s="686"/>
      <c r="AK200" s="686"/>
      <c r="AL200" s="686"/>
      <c r="AM200" s="686"/>
      <c r="AN200" s="686"/>
      <c r="AO200" s="683"/>
      <c r="AP200" s="683"/>
      <c r="AQ200" s="683"/>
      <c r="AR200" s="683"/>
    </row>
    <row r="201" spans="1:46" s="650" customFormat="1" ht="15" customHeight="1">
      <c r="A201" s="1319"/>
      <c r="B201" s="1319"/>
      <c r="C201" s="1319"/>
      <c r="D201" s="1319"/>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5"/>
      <c r="AH201" s="685"/>
      <c r="AI201" s="685"/>
      <c r="AJ201" s="687"/>
      <c r="AK201" s="687"/>
      <c r="AL201" s="687"/>
      <c r="AM201" s="687"/>
      <c r="AN201" s="687"/>
      <c r="AO201" s="685"/>
      <c r="AP201" s="685"/>
      <c r="AQ201" s="685"/>
      <c r="AR201" s="685"/>
    </row>
    <row r="202" spans="1:46" s="650" customFormat="1" ht="15" customHeight="1">
      <c r="A202" s="1319"/>
      <c r="B202" s="1319"/>
      <c r="C202" s="1319"/>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9"/>
      <c r="B203" s="1319"/>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9"/>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21"/>
      <c r="R207" s="150"/>
      <c r="S207" s="150"/>
      <c r="T207" s="150"/>
      <c r="U207" s="1321"/>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21"/>
      <c r="R208" s="150"/>
      <c r="S208" s="150"/>
      <c r="T208" s="150"/>
      <c r="U208" s="1321"/>
      <c r="V208" s="150"/>
      <c r="W208" s="150"/>
      <c r="X208" s="150"/>
      <c r="Y208" s="150"/>
      <c r="Z208" s="150"/>
      <c r="AA208" s="150"/>
      <c r="AB208" s="150"/>
      <c r="AC208" s="150"/>
    </row>
    <row r="209" spans="1:83" ht="15" customHeight="1">
      <c r="G209" s="149"/>
      <c r="H209" s="150"/>
      <c r="I209" s="150"/>
      <c r="J209" s="80"/>
      <c r="K209" s="150"/>
      <c r="L209" s="150"/>
      <c r="M209" s="150"/>
      <c r="N209" s="150"/>
      <c r="O209" s="150"/>
      <c r="Q209" s="1321"/>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95" t="s">
        <v>84</v>
      </c>
      <c r="O211" s="1350"/>
      <c r="P211" s="1346">
        <v>1</v>
      </c>
      <c r="Q211" s="1396"/>
      <c r="R211" s="1315" t="s">
        <v>83</v>
      </c>
      <c r="S211" s="1419"/>
      <c r="T211" s="1387">
        <v>1</v>
      </c>
      <c r="U211" s="1322"/>
      <c r="V211" s="1315"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95"/>
      <c r="O212" s="1350"/>
      <c r="P212" s="1346"/>
      <c r="Q212" s="1396"/>
      <c r="R212" s="1315"/>
      <c r="S212" s="1420"/>
      <c r="T212" s="1388"/>
      <c r="U212" s="1322"/>
      <c r="V212" s="1315"/>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95"/>
      <c r="O213" s="1350"/>
      <c r="P213" s="1346"/>
      <c r="Q213" s="1396"/>
      <c r="R213" s="1315"/>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15"/>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19">
        <v>1</v>
      </c>
      <c r="B220" s="831"/>
      <c r="C220" s="831"/>
      <c r="D220" s="831"/>
      <c r="E220" s="832"/>
      <c r="F220" s="833"/>
      <c r="G220" s="833"/>
      <c r="H220" s="833"/>
      <c r="I220" s="834"/>
      <c r="J220" s="829"/>
      <c r="K220" s="836"/>
      <c r="L220" s="744" t="e">
        <f ca="1">mergeValue(A220)</f>
        <v>#NAME?</v>
      </c>
      <c r="M220" s="610" t="s">
        <v>19</v>
      </c>
      <c r="N220" s="615"/>
      <c r="O220" s="1384"/>
      <c r="P220" s="1385"/>
      <c r="Q220" s="1385"/>
      <c r="R220" s="1385"/>
      <c r="S220" s="1385"/>
      <c r="T220" s="1385"/>
      <c r="U220" s="1385"/>
      <c r="V220" s="1386"/>
      <c r="W220" s="1131"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19"/>
      <c r="B221" s="1319">
        <v>1</v>
      </c>
      <c r="C221" s="831"/>
      <c r="D221" s="831"/>
      <c r="E221" s="833"/>
      <c r="F221" s="833"/>
      <c r="G221" s="833"/>
      <c r="H221" s="833"/>
      <c r="I221" s="828"/>
      <c r="J221" s="827"/>
      <c r="K221" s="830"/>
      <c r="L221" s="744" t="e">
        <f ca="1">mergeValue(A221) &amp;"."&amp; mergeValue(B221)</f>
        <v>#NAME?</v>
      </c>
      <c r="M221" s="658" t="s">
        <v>15</v>
      </c>
      <c r="N221" s="615"/>
      <c r="O221" s="1384"/>
      <c r="P221" s="1385"/>
      <c r="Q221" s="1385"/>
      <c r="R221" s="1385"/>
      <c r="S221" s="1385"/>
      <c r="T221" s="1385"/>
      <c r="U221" s="1385"/>
      <c r="V221" s="1386"/>
      <c r="W221" s="1131"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19"/>
      <c r="B222" s="1319"/>
      <c r="C222" s="1319">
        <v>1</v>
      </c>
      <c r="D222" s="831"/>
      <c r="E222" s="833"/>
      <c r="F222" s="833"/>
      <c r="G222" s="833"/>
      <c r="H222" s="833"/>
      <c r="I222" s="835"/>
      <c r="J222" s="827"/>
      <c r="K222" s="830"/>
      <c r="L222" s="744" t="e">
        <f ca="1">mergeValue(A222) &amp;"."&amp; mergeValue(B222)&amp;"."&amp; mergeValue(C222)</f>
        <v>#NAME?</v>
      </c>
      <c r="M222" s="659" t="s">
        <v>7</v>
      </c>
      <c r="N222" s="615"/>
      <c r="O222" s="1384"/>
      <c r="P222" s="1385"/>
      <c r="Q222" s="1385"/>
      <c r="R222" s="1385"/>
      <c r="S222" s="1385"/>
      <c r="T222" s="1385"/>
      <c r="U222" s="1385"/>
      <c r="V222" s="1386"/>
      <c r="W222" s="1131"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19"/>
      <c r="B223" s="1319"/>
      <c r="C223" s="1319"/>
      <c r="D223" s="1319">
        <v>1</v>
      </c>
      <c r="E223" s="833"/>
      <c r="F223" s="833"/>
      <c r="G223" s="833"/>
      <c r="H223" s="833"/>
      <c r="I223" s="835"/>
      <c r="J223" s="827"/>
      <c r="K223" s="830"/>
      <c r="L223" s="744" t="e">
        <f ca="1">mergeValue(A223) &amp;"."&amp; mergeValue(B223)&amp;"."&amp; mergeValue(C223)&amp;"."&amp; mergeValue(D223)</f>
        <v>#NAME?</v>
      </c>
      <c r="M223" s="660" t="s">
        <v>21</v>
      </c>
      <c r="N223" s="615"/>
      <c r="O223" s="1384"/>
      <c r="P223" s="1385"/>
      <c r="Q223" s="1385"/>
      <c r="R223" s="1385"/>
      <c r="S223" s="1385"/>
      <c r="T223" s="1385"/>
      <c r="U223" s="1385"/>
      <c r="V223" s="1386"/>
      <c r="W223" s="1131"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19"/>
      <c r="B224" s="1319"/>
      <c r="C224" s="1319"/>
      <c r="D224" s="1319"/>
      <c r="E224" s="1319">
        <v>1</v>
      </c>
      <c r="F224" s="833"/>
      <c r="G224" s="833"/>
      <c r="H224" s="831">
        <v>1</v>
      </c>
      <c r="I224" s="1319">
        <v>1</v>
      </c>
      <c r="J224" s="833"/>
      <c r="K224" s="838"/>
      <c r="L224" s="744" t="e">
        <f ca="1">mergeValue(A224) &amp;"."&amp; mergeValue(B224)&amp;"."&amp; mergeValue(C224)&amp;"."&amp; mergeValue(D224)&amp;"."&amp; mergeValue(E224)</f>
        <v>#NAME?</v>
      </c>
      <c r="M224" s="524" t="s">
        <v>8</v>
      </c>
      <c r="N224" s="615"/>
      <c r="O224" s="1322"/>
      <c r="P224" s="1323"/>
      <c r="Q224" s="1323"/>
      <c r="R224" s="1323"/>
      <c r="S224" s="1323"/>
      <c r="T224" s="1323"/>
      <c r="U224" s="1323"/>
      <c r="V224" s="1324"/>
      <c r="W224" s="1131"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319"/>
      <c r="B225" s="1319"/>
      <c r="C225" s="1319"/>
      <c r="D225" s="1319"/>
      <c r="E225" s="1319"/>
      <c r="F225" s="1319">
        <v>1</v>
      </c>
      <c r="G225" s="831"/>
      <c r="H225" s="831"/>
      <c r="I225" s="1319"/>
      <c r="J225" s="1319">
        <v>1</v>
      </c>
      <c r="K225" s="839"/>
      <c r="L225" s="744" t="e">
        <f ca="1">mergeValue(A225) &amp;"."&amp; mergeValue(B225)&amp;"."&amp; mergeValue(C225)&amp;"."&amp; mergeValue(D225)&amp;"."&amp; mergeValue(E225)&amp;"."&amp; mergeValue(F225)</f>
        <v>#NAME?</v>
      </c>
      <c r="M225" s="525" t="s">
        <v>9</v>
      </c>
      <c r="N225" s="615"/>
      <c r="O225" s="1322"/>
      <c r="P225" s="1323"/>
      <c r="Q225" s="1323"/>
      <c r="R225" s="1323"/>
      <c r="S225" s="1323"/>
      <c r="T225" s="1323"/>
      <c r="U225" s="1323"/>
      <c r="V225" s="1324"/>
      <c r="W225" s="1131" t="s">
        <v>720</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319"/>
      <c r="B226" s="1319"/>
      <c r="C226" s="1319"/>
      <c r="D226" s="1319"/>
      <c r="E226" s="1319"/>
      <c r="F226" s="1319"/>
      <c r="G226" s="831">
        <v>1</v>
      </c>
      <c r="H226" s="831"/>
      <c r="I226" s="1319"/>
      <c r="J226" s="1319"/>
      <c r="K226" s="839">
        <v>1</v>
      </c>
      <c r="L226" s="744" t="e">
        <f ca="1">mergeValue(A226) &amp;"."&amp; mergeValue(B226)&amp;"."&amp; mergeValue(C226)&amp;"."&amp; mergeValue(D226)&amp;"."&amp; mergeValue(E226)&amp;"."&amp; mergeValue(F226)&amp;"."&amp; mergeValue(G226)</f>
        <v>#NAME?</v>
      </c>
      <c r="M226" s="1016"/>
      <c r="N226" s="615"/>
      <c r="O226" s="726"/>
      <c r="P226" s="726"/>
      <c r="Q226" s="726"/>
      <c r="R226" s="1314"/>
      <c r="S226" s="1315" t="s">
        <v>83</v>
      </c>
      <c r="T226" s="1314"/>
      <c r="U226" s="1315" t="s">
        <v>83</v>
      </c>
      <c r="V226" s="726"/>
      <c r="W226" s="1289" t="s">
        <v>721</v>
      </c>
      <c r="X226" s="759" t="e">
        <f ca="1">strCheckDate(O227:V227)</f>
        <v>#NAME?</v>
      </c>
      <c r="Y226" s="777"/>
      <c r="Z226" s="777" t="str">
        <f t="shared" si="3"/>
        <v/>
      </c>
      <c r="AA226" s="777"/>
      <c r="AB226" s="777"/>
      <c r="AC226" s="777"/>
      <c r="AD226" s="759"/>
      <c r="AE226" s="759"/>
      <c r="AF226" s="759"/>
      <c r="AG226" s="759"/>
      <c r="AH226" s="759"/>
      <c r="AI226" s="759"/>
      <c r="AJ226" s="759"/>
    </row>
    <row r="227" spans="1:43" s="751" customFormat="1" ht="14.25" hidden="1" customHeight="1">
      <c r="A227" s="1319"/>
      <c r="B227" s="1319"/>
      <c r="C227" s="1319"/>
      <c r="D227" s="1319"/>
      <c r="E227" s="1319"/>
      <c r="F227" s="1319"/>
      <c r="G227" s="831"/>
      <c r="H227" s="831"/>
      <c r="I227" s="1319"/>
      <c r="J227" s="1319"/>
      <c r="K227" s="839"/>
      <c r="L227" s="752"/>
      <c r="M227" s="615"/>
      <c r="N227" s="615"/>
      <c r="O227" s="726"/>
      <c r="P227" s="726"/>
      <c r="Q227" s="732" t="str">
        <f>R226 &amp; "-" &amp; T226</f>
        <v>-</v>
      </c>
      <c r="R227" s="1314"/>
      <c r="S227" s="1315"/>
      <c r="T227" s="1314"/>
      <c r="U227" s="1315"/>
      <c r="V227" s="726"/>
      <c r="W227" s="1290"/>
      <c r="X227" s="759"/>
      <c r="Y227" s="777"/>
      <c r="Z227" s="777" t="str">
        <f t="shared" si="3"/>
        <v/>
      </c>
      <c r="AA227" s="777"/>
      <c r="AB227" s="777"/>
      <c r="AC227" s="777"/>
      <c r="AD227" s="759"/>
      <c r="AE227" s="759"/>
      <c r="AF227" s="759"/>
      <c r="AG227" s="759"/>
      <c r="AH227" s="759"/>
      <c r="AI227" s="759"/>
      <c r="AJ227" s="759"/>
    </row>
    <row r="228" spans="1:43" s="751" customFormat="1" ht="15" customHeight="1">
      <c r="A228" s="1319"/>
      <c r="B228" s="1319"/>
      <c r="C228" s="1319"/>
      <c r="D228" s="1319"/>
      <c r="E228" s="1319"/>
      <c r="F228" s="1319"/>
      <c r="G228" s="833"/>
      <c r="H228" s="831"/>
      <c r="I228" s="1319"/>
      <c r="J228" s="1319"/>
      <c r="K228" s="838"/>
      <c r="L228" s="654"/>
      <c r="M228" s="527" t="s">
        <v>24</v>
      </c>
      <c r="N228" s="728"/>
      <c r="O228" s="728"/>
      <c r="P228" s="728"/>
      <c r="Q228" s="728"/>
      <c r="R228" s="728"/>
      <c r="S228" s="728"/>
      <c r="T228" s="728"/>
      <c r="U228" s="728"/>
      <c r="V228" s="725"/>
      <c r="W228" s="1291"/>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319"/>
      <c r="B229" s="1319"/>
      <c r="C229" s="1319"/>
      <c r="D229" s="1319"/>
      <c r="E229" s="1319"/>
      <c r="F229" s="833"/>
      <c r="G229" s="833"/>
      <c r="H229" s="831"/>
      <c r="I229" s="1319"/>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319"/>
      <c r="B230" s="1319"/>
      <c r="C230" s="1319"/>
      <c r="D230" s="1319"/>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319"/>
      <c r="B231" s="1319"/>
      <c r="C231" s="1319"/>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319"/>
      <c r="B232" s="1319"/>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319"/>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319">
        <v>1</v>
      </c>
      <c r="B238" s="963"/>
      <c r="C238" s="963"/>
      <c r="D238" s="963"/>
      <c r="E238" s="929"/>
      <c r="F238" s="974"/>
      <c r="G238" s="974"/>
      <c r="H238" s="974"/>
      <c r="I238" s="931"/>
      <c r="J238" s="927"/>
      <c r="K238" s="911"/>
      <c r="L238" s="978" t="e">
        <f ca="1">mergeValue(A238)</f>
        <v>#NAME?</v>
      </c>
      <c r="M238" s="610" t="s">
        <v>19</v>
      </c>
      <c r="N238" s="615"/>
      <c r="O238" s="1384"/>
      <c r="P238" s="1385"/>
      <c r="Q238" s="1385"/>
      <c r="R238" s="1385"/>
      <c r="S238" s="1385"/>
      <c r="T238" s="1385"/>
      <c r="U238" s="1385"/>
      <c r="V238" s="1385"/>
      <c r="W238" s="1385"/>
      <c r="X238" s="1385"/>
      <c r="Y238" s="1385"/>
      <c r="Z238" s="1385"/>
      <c r="AA238" s="1385"/>
      <c r="AB238" s="1385"/>
      <c r="AC238" s="1386"/>
      <c r="AD238" s="1131" t="s">
        <v>718</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319"/>
      <c r="B239" s="1319">
        <v>1</v>
      </c>
      <c r="C239" s="963"/>
      <c r="D239" s="963"/>
      <c r="E239" s="974"/>
      <c r="F239" s="974"/>
      <c r="G239" s="974"/>
      <c r="H239" s="974"/>
      <c r="I239" s="969"/>
      <c r="J239" s="902"/>
      <c r="K239" s="905"/>
      <c r="L239" s="978" t="e">
        <f ca="1">mergeValue(A239) &amp;"."&amp; mergeValue(B239)</f>
        <v>#NAME?</v>
      </c>
      <c r="M239" s="658" t="s">
        <v>15</v>
      </c>
      <c r="N239" s="615"/>
      <c r="O239" s="1384"/>
      <c r="P239" s="1385"/>
      <c r="Q239" s="1385"/>
      <c r="R239" s="1385"/>
      <c r="S239" s="1385"/>
      <c r="T239" s="1385"/>
      <c r="U239" s="1385"/>
      <c r="V239" s="1385"/>
      <c r="W239" s="1385"/>
      <c r="X239" s="1385"/>
      <c r="Y239" s="1385"/>
      <c r="Z239" s="1385"/>
      <c r="AA239" s="1385"/>
      <c r="AB239" s="1385"/>
      <c r="AC239" s="1386"/>
      <c r="AD239" s="1131" t="s">
        <v>459</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319"/>
      <c r="B240" s="1319"/>
      <c r="C240" s="1319">
        <v>1</v>
      </c>
      <c r="D240" s="963"/>
      <c r="E240" s="974"/>
      <c r="F240" s="974"/>
      <c r="G240" s="974"/>
      <c r="H240" s="974"/>
      <c r="I240" s="910"/>
      <c r="J240" s="902"/>
      <c r="K240" s="905"/>
      <c r="L240" s="978" t="e">
        <f ca="1">mergeValue(A240) &amp;"."&amp; mergeValue(B240)&amp;"."&amp; mergeValue(C240)</f>
        <v>#NAME?</v>
      </c>
      <c r="M240" s="659" t="s">
        <v>7</v>
      </c>
      <c r="N240" s="615"/>
      <c r="O240" s="1384"/>
      <c r="P240" s="1385"/>
      <c r="Q240" s="1385"/>
      <c r="R240" s="1385"/>
      <c r="S240" s="1385"/>
      <c r="T240" s="1385"/>
      <c r="U240" s="1385"/>
      <c r="V240" s="1385"/>
      <c r="W240" s="1385"/>
      <c r="X240" s="1385"/>
      <c r="Y240" s="1385"/>
      <c r="Z240" s="1385"/>
      <c r="AA240" s="1385"/>
      <c r="AB240" s="1385"/>
      <c r="AC240" s="1386"/>
      <c r="AD240" s="1131" t="s">
        <v>600</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319"/>
      <c r="B241" s="1319"/>
      <c r="C241" s="1319"/>
      <c r="D241" s="1319">
        <v>1</v>
      </c>
      <c r="E241" s="974"/>
      <c r="F241" s="974"/>
      <c r="G241" s="974"/>
      <c r="H241" s="974"/>
      <c r="I241" s="910"/>
      <c r="J241" s="902"/>
      <c r="K241" s="905"/>
      <c r="L241" s="978" t="e">
        <f ca="1">mergeValue(A241) &amp;"."&amp; mergeValue(B241)&amp;"."&amp; mergeValue(C241)&amp;"."&amp; mergeValue(D241)</f>
        <v>#NAME?</v>
      </c>
      <c r="M241" s="660" t="s">
        <v>21</v>
      </c>
      <c r="N241" s="615"/>
      <c r="O241" s="1384"/>
      <c r="P241" s="1385"/>
      <c r="Q241" s="1385"/>
      <c r="R241" s="1385"/>
      <c r="S241" s="1385"/>
      <c r="T241" s="1385"/>
      <c r="U241" s="1385"/>
      <c r="V241" s="1385"/>
      <c r="W241" s="1385"/>
      <c r="X241" s="1385"/>
      <c r="Y241" s="1385"/>
      <c r="Z241" s="1385"/>
      <c r="AA241" s="1385"/>
      <c r="AB241" s="1385"/>
      <c r="AC241" s="1386"/>
      <c r="AD241" s="1131" t="s">
        <v>601</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319"/>
      <c r="B242" s="1319"/>
      <c r="C242" s="1319"/>
      <c r="D242" s="1319"/>
      <c r="E242" s="1319">
        <v>1</v>
      </c>
      <c r="F242" s="974"/>
      <c r="G242" s="974"/>
      <c r="H242" s="963">
        <v>1</v>
      </c>
      <c r="I242" s="1319">
        <v>1</v>
      </c>
      <c r="J242" s="974"/>
      <c r="K242" s="913"/>
      <c r="L242" s="978" t="e">
        <f ca="1">mergeValue(A242) &amp;"."&amp; mergeValue(B242)&amp;"."&amp; mergeValue(C242)&amp;"."&amp; mergeValue(D242)&amp;"."&amp; mergeValue(E242)</f>
        <v>#NAME?</v>
      </c>
      <c r="M242" s="524" t="s">
        <v>8</v>
      </c>
      <c r="N242" s="615"/>
      <c r="O242" s="1322"/>
      <c r="P242" s="1323"/>
      <c r="Q242" s="1323"/>
      <c r="R242" s="1323"/>
      <c r="S242" s="1323"/>
      <c r="T242" s="1323"/>
      <c r="U242" s="1323"/>
      <c r="V242" s="1323"/>
      <c r="W242" s="1323"/>
      <c r="X242" s="1323"/>
      <c r="Y242" s="1323"/>
      <c r="Z242" s="1323"/>
      <c r="AA242" s="1323"/>
      <c r="AB242" s="1323"/>
      <c r="AC242" s="1324"/>
      <c r="AD242" s="1131" t="s">
        <v>719</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319"/>
      <c r="B243" s="1319"/>
      <c r="C243" s="1319"/>
      <c r="D243" s="1319"/>
      <c r="E243" s="1319"/>
      <c r="F243" s="1319">
        <v>1</v>
      </c>
      <c r="G243" s="963"/>
      <c r="H243" s="963"/>
      <c r="I243" s="1319"/>
      <c r="J243" s="1319">
        <v>1</v>
      </c>
      <c r="K243" s="914"/>
      <c r="L243" s="978" t="e">
        <f ca="1">mergeValue(A243) &amp;"."&amp; mergeValue(B243)&amp;"."&amp; mergeValue(C243)&amp;"."&amp; mergeValue(D243)&amp;"."&amp; mergeValue(E243)&amp;"."&amp; mergeValue(F243)</f>
        <v>#NAME?</v>
      </c>
      <c r="M243" s="525" t="s">
        <v>9</v>
      </c>
      <c r="N243" s="615"/>
      <c r="O243" s="1322"/>
      <c r="P243" s="1323"/>
      <c r="Q243" s="1323"/>
      <c r="R243" s="1323"/>
      <c r="S243" s="1323"/>
      <c r="T243" s="1323"/>
      <c r="U243" s="1323"/>
      <c r="V243" s="1323"/>
      <c r="W243" s="1323"/>
      <c r="X243" s="1323"/>
      <c r="Y243" s="1323"/>
      <c r="Z243" s="1323"/>
      <c r="AA243" s="1323"/>
      <c r="AB243" s="1323"/>
      <c r="AC243" s="1324"/>
      <c r="AD243" s="1131" t="s">
        <v>720</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319"/>
      <c r="B244" s="1319"/>
      <c r="C244" s="1319"/>
      <c r="D244" s="1319"/>
      <c r="E244" s="1319"/>
      <c r="F244" s="1319"/>
      <c r="G244" s="963">
        <v>1</v>
      </c>
      <c r="H244" s="963"/>
      <c r="I244" s="1319"/>
      <c r="J244" s="1319"/>
      <c r="K244" s="914">
        <v>1</v>
      </c>
      <c r="L244" s="978" t="e">
        <f ca="1">mergeValue(A244) &amp;"."&amp; mergeValue(B244)&amp;"."&amp; mergeValue(C244)&amp;"."&amp; mergeValue(D244)&amp;"."&amp; mergeValue(E244)&amp;"."&amp; mergeValue(F244)&amp;"."&amp; mergeValue(G244)</f>
        <v>#NAME?</v>
      </c>
      <c r="M244" s="1016"/>
      <c r="N244" s="615"/>
      <c r="O244" s="649"/>
      <c r="P244" s="726"/>
      <c r="Q244" s="1040"/>
      <c r="R244" s="1314"/>
      <c r="S244" s="1315" t="s">
        <v>83</v>
      </c>
      <c r="T244" s="1314"/>
      <c r="U244" s="1315" t="s">
        <v>83</v>
      </c>
      <c r="V244" s="649"/>
      <c r="W244" s="726"/>
      <c r="X244" s="1040"/>
      <c r="Y244" s="1314"/>
      <c r="Z244" s="1315" t="s">
        <v>83</v>
      </c>
      <c r="AA244" s="1314"/>
      <c r="AB244" s="1315" t="s">
        <v>84</v>
      </c>
      <c r="AC244" s="726"/>
      <c r="AD244" s="1289" t="s">
        <v>721</v>
      </c>
      <c r="AE244" s="956" t="e">
        <f ca="1">strCheckDate(O245:AC245)</f>
        <v>#NAME?</v>
      </c>
      <c r="AF244" s="777"/>
      <c r="AG244" s="777" t="str">
        <f t="shared" si="4"/>
        <v/>
      </c>
      <c r="AH244" s="777"/>
      <c r="AI244" s="777"/>
      <c r="AJ244" s="777"/>
      <c r="AK244" s="956"/>
      <c r="AL244" s="956"/>
      <c r="AM244" s="956"/>
      <c r="AN244" s="956"/>
      <c r="AO244" s="956"/>
      <c r="AP244" s="956"/>
      <c r="AQ244" s="956"/>
    </row>
    <row r="245" spans="1:43" s="938" customFormat="1" ht="11.25" hidden="1" customHeight="1">
      <c r="A245" s="1319"/>
      <c r="B245" s="1319"/>
      <c r="C245" s="1319"/>
      <c r="D245" s="1319"/>
      <c r="E245" s="1319"/>
      <c r="F245" s="1319"/>
      <c r="G245" s="963"/>
      <c r="H245" s="963"/>
      <c r="I245" s="1319"/>
      <c r="J245" s="1319"/>
      <c r="K245" s="914"/>
      <c r="L245" s="752"/>
      <c r="M245" s="615"/>
      <c r="N245" s="615"/>
      <c r="O245" s="726"/>
      <c r="P245" s="726"/>
      <c r="Q245" s="732" t="str">
        <f>R244 &amp; "-" &amp; T244</f>
        <v>-</v>
      </c>
      <c r="R245" s="1314"/>
      <c r="S245" s="1315"/>
      <c r="T245" s="1314"/>
      <c r="U245" s="1315"/>
      <c r="V245" s="726"/>
      <c r="W245" s="726"/>
      <c r="X245" s="732" t="str">
        <f>Y244 &amp; "-" &amp; AA244</f>
        <v>-</v>
      </c>
      <c r="Y245" s="1314"/>
      <c r="Z245" s="1315"/>
      <c r="AA245" s="1314"/>
      <c r="AB245" s="1315"/>
      <c r="AC245" s="726"/>
      <c r="AD245" s="1290"/>
      <c r="AE245" s="956"/>
      <c r="AF245" s="777"/>
      <c r="AG245" s="777" t="str">
        <f t="shared" si="4"/>
        <v/>
      </c>
      <c r="AH245" s="777"/>
      <c r="AI245" s="777"/>
      <c r="AJ245" s="777"/>
      <c r="AK245" s="956"/>
      <c r="AL245" s="956"/>
      <c r="AM245" s="956"/>
      <c r="AN245" s="956"/>
      <c r="AO245" s="956"/>
      <c r="AP245" s="956"/>
      <c r="AQ245" s="956"/>
    </row>
    <row r="246" spans="1:43" s="938" customFormat="1" ht="15" customHeight="1">
      <c r="A246" s="1319"/>
      <c r="B246" s="1319"/>
      <c r="C246" s="1319"/>
      <c r="D246" s="1319"/>
      <c r="E246" s="1319"/>
      <c r="F246" s="1319"/>
      <c r="G246" s="974"/>
      <c r="H246" s="963"/>
      <c r="I246" s="1319"/>
      <c r="J246" s="1319"/>
      <c r="K246" s="913"/>
      <c r="L246" s="654"/>
      <c r="M246" s="527" t="s">
        <v>24</v>
      </c>
      <c r="N246" s="954"/>
      <c r="O246" s="954"/>
      <c r="P246" s="954"/>
      <c r="Q246" s="954"/>
      <c r="R246" s="954"/>
      <c r="S246" s="954"/>
      <c r="T246" s="954"/>
      <c r="U246" s="954"/>
      <c r="V246" s="954"/>
      <c r="W246" s="954"/>
      <c r="X246" s="954"/>
      <c r="Y246" s="954"/>
      <c r="Z246" s="954"/>
      <c r="AA246" s="954"/>
      <c r="AB246" s="954"/>
      <c r="AC246" s="725"/>
      <c r="AD246" s="1291"/>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319"/>
      <c r="B247" s="1319"/>
      <c r="C247" s="1319"/>
      <c r="D247" s="1319"/>
      <c r="E247" s="1319"/>
      <c r="F247" s="974"/>
      <c r="G247" s="974"/>
      <c r="H247" s="963"/>
      <c r="I247" s="1319"/>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319"/>
      <c r="B248" s="1319"/>
      <c r="C248" s="1319"/>
      <c r="D248" s="1319"/>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319"/>
      <c r="B249" s="1319"/>
      <c r="C249" s="1319"/>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319"/>
      <c r="B250" s="1319"/>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319"/>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16"/>
      <c r="D297" s="1240">
        <v>1</v>
      </c>
      <c r="E297" s="1321"/>
      <c r="F297" s="329"/>
      <c r="G297" s="181">
        <v>0</v>
      </c>
      <c r="H297" s="334"/>
      <c r="I297" s="242"/>
      <c r="J297" s="371" t="s">
        <v>496</v>
      </c>
      <c r="K297" s="148"/>
      <c r="L297" s="258"/>
      <c r="M297" s="204" t="e">
        <f ca="1">mergeValue(H297)</f>
        <v>#NAME?</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6"/>
      <c r="D298" s="1240"/>
      <c r="E298" s="132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17"/>
      <c r="D302" s="241"/>
      <c r="E302" s="424"/>
      <c r="F302" s="1418"/>
      <c r="G302" s="1240">
        <v>0</v>
      </c>
      <c r="H302" s="1242"/>
      <c r="I302" s="242"/>
      <c r="J302" s="371" t="s">
        <v>496</v>
      </c>
      <c r="K302" s="148"/>
      <c r="L302" s="258"/>
      <c r="M302" s="204" t="e">
        <f ca="1">mergeValue(H302)</f>
        <v>#NAME?</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7"/>
      <c r="D303" s="241"/>
      <c r="E303" s="424"/>
      <c r="F303" s="1418"/>
      <c r="G303" s="1240"/>
      <c r="H303" s="1242"/>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t="e">
        <f ca="1">mergeValue(H307)</f>
        <v>#NAME?</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7">
        <v>1</v>
      </c>
      <c r="B337" s="206"/>
      <c r="C337" s="206"/>
      <c r="D337" s="206"/>
      <c r="F337" s="313" t="e">
        <f ca="1">"2." &amp;mergeValue(A337)</f>
        <v>#NAME?</v>
      </c>
      <c r="G337" s="389" t="s">
        <v>473</v>
      </c>
      <c r="H337" s="297"/>
      <c r="I337" s="188" t="s">
        <v>568</v>
      </c>
      <c r="J337" s="312"/>
      <c r="K337" s="206"/>
      <c r="L337" s="206"/>
      <c r="M337" s="206"/>
      <c r="N337" s="206"/>
      <c r="O337" s="206"/>
      <c r="P337" s="206"/>
      <c r="Q337" s="206"/>
      <c r="R337" s="206"/>
      <c r="S337" s="206"/>
      <c r="T337" s="206"/>
    </row>
    <row r="338" spans="1:83" s="182" customFormat="1" ht="90">
      <c r="A338" s="1287"/>
      <c r="B338" s="206"/>
      <c r="C338" s="206"/>
      <c r="D338" s="206"/>
      <c r="F338" s="313" t="e">
        <f ca="1">"3." &amp;mergeValue(A338)</f>
        <v>#NAME?</v>
      </c>
      <c r="G338" s="389" t="s">
        <v>474</v>
      </c>
      <c r="H338" s="297"/>
      <c r="I338" s="188" t="s">
        <v>566</v>
      </c>
      <c r="J338" s="312"/>
      <c r="K338" s="206"/>
      <c r="L338" s="206"/>
      <c r="M338" s="206"/>
      <c r="N338" s="206"/>
      <c r="O338" s="206"/>
      <c r="P338" s="206"/>
      <c r="Q338" s="206"/>
      <c r="R338" s="206"/>
      <c r="S338" s="206"/>
      <c r="T338" s="206"/>
    </row>
    <row r="339" spans="1:83" s="182" customFormat="1" ht="45">
      <c r="A339" s="1287"/>
      <c r="B339" s="206"/>
      <c r="C339" s="206"/>
      <c r="D339" s="206"/>
      <c r="F339" s="313" t="e">
        <f ca="1">"4."&amp;mergeValue(A339)</f>
        <v>#NAME?</v>
      </c>
      <c r="G339" s="389" t="s">
        <v>475</v>
      </c>
      <c r="H339" s="298" t="s">
        <v>449</v>
      </c>
      <c r="I339" s="188"/>
      <c r="J339" s="312"/>
      <c r="K339" s="206"/>
      <c r="L339" s="206"/>
      <c r="M339" s="206"/>
      <c r="N339" s="206"/>
      <c r="O339" s="206"/>
      <c r="P339" s="206"/>
      <c r="Q339" s="206"/>
      <c r="R339" s="206"/>
      <c r="S339" s="206"/>
      <c r="T339" s="206"/>
    </row>
    <row r="340" spans="1:83" s="182" customFormat="1" ht="101.25">
      <c r="A340" s="1287"/>
      <c r="B340" s="1287">
        <v>1</v>
      </c>
      <c r="C340" s="319"/>
      <c r="D340" s="319"/>
      <c r="F340" s="313" t="e">
        <f ca="1">"4."&amp;mergeValue(A340) &amp;"."&amp;mergeValue(B340)</f>
        <v>#NAME?</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87"/>
      <c r="B341" s="1287"/>
      <c r="C341" s="1287">
        <v>1</v>
      </c>
      <c r="D341" s="319"/>
      <c r="F341" s="313" t="e">
        <f ca="1">"4."&amp;mergeValue(A341) &amp;"."&amp;mergeValue(B341)&amp;"."&amp;mergeValue(C341)</f>
        <v>#NAME?</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7"/>
      <c r="B342" s="1287"/>
      <c r="C342" s="1287"/>
      <c r="D342" s="319">
        <v>1</v>
      </c>
      <c r="F342" s="313" t="e">
        <f ca="1">"4."&amp;mergeValue(A342) &amp;"."&amp;mergeValue(B342)&amp;"."&amp;mergeValue(C342)&amp;"."&amp;mergeValue(D342)</f>
        <v>#NAME?</v>
      </c>
      <c r="G342" s="392" t="s">
        <v>477</v>
      </c>
      <c r="H342" s="297"/>
      <c r="I342" s="1288" t="s">
        <v>569</v>
      </c>
      <c r="J342" s="312"/>
      <c r="K342" s="206"/>
      <c r="L342" s="206"/>
      <c r="M342" s="206"/>
      <c r="N342" s="206"/>
      <c r="O342" s="206"/>
      <c r="P342" s="206"/>
      <c r="Q342" s="206"/>
      <c r="R342" s="206"/>
      <c r="S342" s="206"/>
      <c r="T342" s="206"/>
    </row>
    <row r="343" spans="1:83" s="182" customFormat="1" ht="18.75">
      <c r="A343" s="1287"/>
      <c r="B343" s="1287"/>
      <c r="C343" s="1287"/>
      <c r="D343" s="319"/>
      <c r="F343" s="396"/>
      <c r="G343" s="397" t="s">
        <v>4</v>
      </c>
      <c r="H343" s="398"/>
      <c r="I343" s="1288"/>
      <c r="J343" s="312"/>
      <c r="K343" s="206"/>
      <c r="L343" s="206"/>
      <c r="M343" s="206"/>
      <c r="N343" s="206"/>
      <c r="O343" s="206"/>
      <c r="P343" s="206"/>
      <c r="Q343" s="206"/>
      <c r="R343" s="206"/>
      <c r="S343" s="206"/>
      <c r="T343" s="206"/>
    </row>
    <row r="344" spans="1:83" s="182" customFormat="1" ht="18.75">
      <c r="A344" s="1287"/>
      <c r="B344" s="1287"/>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7"/>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6"/>
      <c r="C351" s="1080"/>
      <c r="D351" s="1097"/>
      <c r="E351" s="1108"/>
      <c r="F351" s="1132"/>
      <c r="G351" s="1112"/>
      <c r="H351" s="1109"/>
      <c r="I351" s="1102"/>
      <c r="J351" s="1102"/>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7"/>
      <c r="B356" s="1096"/>
      <c r="C356" s="1080"/>
      <c r="D356" s="1364"/>
      <c r="E356" s="1362"/>
      <c r="F356" s="1363"/>
      <c r="G356" s="1110"/>
      <c r="H356" s="1169"/>
      <c r="I356" s="1167"/>
      <c r="J356" s="1132"/>
      <c r="K356" s="1110" t="s">
        <v>449</v>
      </c>
      <c r="L356" s="1288" t="s">
        <v>703</v>
      </c>
      <c r="M356" s="1157"/>
      <c r="N356" s="1102"/>
      <c r="O356" s="1102"/>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7"/>
      <c r="B357" s="1096"/>
      <c r="C357" s="1080"/>
      <c r="D357" s="1364"/>
      <c r="E357" s="1362"/>
      <c r="F357" s="1363"/>
      <c r="G357" s="1086"/>
      <c r="H357" s="1154" t="s">
        <v>274</v>
      </c>
      <c r="I357" s="1149"/>
      <c r="J357" s="1149"/>
      <c r="K357" s="1147"/>
      <c r="L357" s="1288"/>
      <c r="M357" s="1157"/>
      <c r="N357" s="1102"/>
      <c r="O357" s="1102"/>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7"/>
      <c r="B362" s="1096"/>
      <c r="C362" s="1080"/>
      <c r="D362" s="1364"/>
      <c r="E362" s="1362"/>
      <c r="F362" s="1363"/>
      <c r="G362" s="1110"/>
      <c r="H362" s="1169"/>
      <c r="I362" s="1167"/>
      <c r="J362" s="1172"/>
      <c r="K362" s="1110" t="s">
        <v>449</v>
      </c>
      <c r="L362" s="1288" t="s">
        <v>703</v>
      </c>
      <c r="M362" s="1157"/>
      <c r="N362" s="1102"/>
      <c r="O362" s="1102"/>
    </row>
    <row r="363" spans="1:83" s="1071" customFormat="1" ht="17.100000000000001" customHeight="1">
      <c r="A363" s="1107"/>
      <c r="B363" s="1096"/>
      <c r="C363" s="1080"/>
      <c r="D363" s="1364"/>
      <c r="E363" s="1362"/>
      <c r="F363" s="1363"/>
      <c r="G363" s="1086"/>
      <c r="H363" s="1154" t="s">
        <v>274</v>
      </c>
      <c r="I363" s="1149"/>
      <c r="J363" s="1149"/>
      <c r="K363" s="1147"/>
      <c r="L363" s="1288"/>
      <c r="M363" s="1157"/>
      <c r="N363" s="1102"/>
      <c r="O363" s="1102"/>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7"/>
      <c r="B368" s="1096"/>
      <c r="C368" s="1080"/>
      <c r="D368" s="1097"/>
      <c r="E368" s="1162"/>
      <c r="F368" s="1163"/>
      <c r="G368" s="1110"/>
      <c r="H368" s="1169"/>
      <c r="I368" s="1167"/>
      <c r="J368" s="1132"/>
      <c r="K368" s="1110" t="s">
        <v>449</v>
      </c>
      <c r="L368" s="1133"/>
      <c r="M368" s="1157"/>
      <c r="N368" s="1102"/>
      <c r="O368" s="1102"/>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7"/>
      <c r="B373" s="1096"/>
      <c r="C373" s="1080"/>
      <c r="D373" s="1097"/>
      <c r="E373" s="1162"/>
      <c r="F373" s="1163"/>
      <c r="G373" s="1110"/>
      <c r="H373" s="1169"/>
      <c r="I373" s="1167"/>
      <c r="J373" s="1172"/>
      <c r="K373" s="1110" t="s">
        <v>449</v>
      </c>
      <c r="L373" s="1133"/>
      <c r="M373" s="1157"/>
      <c r="N373" s="1102"/>
      <c r="O373" s="1102"/>
    </row>
  </sheetData>
  <sheetProtection formatColumns="0" formatRows="0"/>
  <dataConsolidate link="1"/>
  <mergeCells count="307">
    <mergeCell ref="O148:V148"/>
    <mergeCell ref="AB55:AB56"/>
    <mergeCell ref="Y131:Y132"/>
    <mergeCell ref="Z131:Z132"/>
    <mergeCell ref="AA131:AA132"/>
    <mergeCell ref="AB131:AB132"/>
    <mergeCell ref="O125:AC125"/>
    <mergeCell ref="O126:AC126"/>
    <mergeCell ref="O127:AC127"/>
    <mergeCell ref="O72:V72"/>
    <mergeCell ref="R131:R132"/>
    <mergeCell ref="R73:R74"/>
    <mergeCell ref="S73:S74"/>
    <mergeCell ref="O88:V88"/>
    <mergeCell ref="O128:AC128"/>
    <mergeCell ref="O129:AC129"/>
    <mergeCell ref="O130:AC130"/>
    <mergeCell ref="O145:V145"/>
    <mergeCell ref="O143:V143"/>
    <mergeCell ref="O144:V144"/>
    <mergeCell ref="R91:R92"/>
    <mergeCell ref="S91:S92"/>
    <mergeCell ref="T91:T92"/>
    <mergeCell ref="U91:U92"/>
    <mergeCell ref="W91:W93"/>
    <mergeCell ref="Z109:Z111"/>
    <mergeCell ref="O31:V31"/>
    <mergeCell ref="O32:V32"/>
    <mergeCell ref="O33:V33"/>
    <mergeCell ref="O34:V34"/>
    <mergeCell ref="O35:V35"/>
    <mergeCell ref="O36:V36"/>
    <mergeCell ref="O67:V67"/>
    <mergeCell ref="O68:V68"/>
    <mergeCell ref="O69:V69"/>
    <mergeCell ref="T55:T56"/>
    <mergeCell ref="U55:U56"/>
    <mergeCell ref="R55:R56"/>
    <mergeCell ref="S55:S56"/>
    <mergeCell ref="O49:AC49"/>
    <mergeCell ref="O50:AC50"/>
    <mergeCell ref="O51:AC51"/>
    <mergeCell ref="O52:AC52"/>
    <mergeCell ref="O53:AC53"/>
    <mergeCell ref="O54:AC54"/>
    <mergeCell ref="Y55:Y56"/>
    <mergeCell ref="Z55:Z56"/>
    <mergeCell ref="AA55:AA56"/>
    <mergeCell ref="E107:E114"/>
    <mergeCell ref="A103:A118"/>
    <mergeCell ref="B104:B117"/>
    <mergeCell ref="C105:C116"/>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W109:W111"/>
    <mergeCell ref="X109:X11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AD131:AD133"/>
    <mergeCell ref="A85:A98"/>
    <mergeCell ref="B86:B97"/>
    <mergeCell ref="C87:C96"/>
    <mergeCell ref="D88:D95"/>
    <mergeCell ref="E89:E94"/>
    <mergeCell ref="A143:A156"/>
    <mergeCell ref="A179:A188"/>
    <mergeCell ref="B180:B187"/>
    <mergeCell ref="C181:C186"/>
    <mergeCell ref="D182:D185"/>
    <mergeCell ref="A193:A204"/>
    <mergeCell ref="I129:I134"/>
    <mergeCell ref="D106:D115"/>
    <mergeCell ref="F166:F169"/>
    <mergeCell ref="AB110:AB112"/>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D55:AD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46:V146"/>
    <mergeCell ref="N195:AF195"/>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O238:AC238"/>
    <mergeCell ref="O239:AC239"/>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149:U150"/>
    <mergeCell ref="W226:W228"/>
    <mergeCell ref="O220:V220"/>
    <mergeCell ref="AD244:AD246"/>
    <mergeCell ref="R244:R245"/>
    <mergeCell ref="S244:S245"/>
    <mergeCell ref="T244:T245"/>
    <mergeCell ref="U244:U245"/>
    <mergeCell ref="V211:V212"/>
    <mergeCell ref="T211:T212"/>
    <mergeCell ref="Y244:Y245"/>
    <mergeCell ref="Z244:Z245"/>
    <mergeCell ref="AA244:AA245"/>
    <mergeCell ref="AB244:AB245"/>
    <mergeCell ref="O240:AC240"/>
    <mergeCell ref="O241:AC241"/>
    <mergeCell ref="O242:AC242"/>
    <mergeCell ref="O243:AC24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L49:WWL56 WWE67:WWE74 WWL125:WWL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Z49:JZ56 TV49:TV56 ADR49:ADR56 ANN49:ANN56 AXJ49:AXJ56 BHF49:BHF56 BRB49:BRB56 CAX49:CAX56 CKT49:CKT56 CUP49:CUP56 DEL49:DEL56 DOH49:DOH56 DYD49:DYD56 EHZ49:EHZ56 ERV49:ERV56 FBR49:FBR56 FLN49:FLN56 FVJ49:FVJ56 GFF49:GFF56 GPB49:GPB56 GYX49:GYX56 HIT49:HIT56 HSP49:HSP56 ICL49:ICL56 IMH49:IMH56 IWD49:IWD56 JFZ49:JFZ56 JPV49:JPV56 JZR49:JZR56 KJN49:KJN56 KTJ49:KTJ56 LDF49:LDF56 LNB49:LNB56 LWX49:LWX56 MGT49:MGT56 MQP49:MQP56 NAL49:NAL56 NKH49:NKH56 NUD49:NUD56 ODZ49:ODZ56 ONV49:ONV56 OXR49:OXR56 PHN49:PHN56 PRJ49:PRJ56 QBF49:QBF56 QLB49:QLB56 QUX49:QUX56 RET49:RET56 ROP49:ROP56 RYL49:RYL56 SIH49:SIH56 SSD49:SSD56 TBZ49:TBZ56 TLV49:TLV56 TVR49:TVR56 UFN49:UFN56 UPJ49:UPJ56 UZF49:UZF56 VJB49:VJB56 VSX49:VSX56 WCT49:WCT56 WMP49:WMP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Z125:JZ131 TV125:TV131 ADR125:ADR131 ANN125:ANN131 AXJ125:AXJ131 BHF125:BHF131 BRB125:BRB131 CAX125:CAX131 CKT125:CKT131 CUP125:CUP131 DEL125:DEL131 DOH125:DOH131 DYD125:DYD131 EHZ125:EHZ131 ERV125:ERV131 FBR125:FBR131 FLN125:FLN131 FVJ125:FVJ131 GFF125:GFF131 GPB125:GPB131 GYX125:GYX131 HIT125:HIT131 HSP125:HSP131 ICL125:ICL131 IMH125:IMH131 IWD125:IWD131 JFZ125:JFZ131 JPV125:JPV131 JZR125:JZR131 KJN125:KJN131 KTJ125:KTJ131 LDF125:LDF131 LNB125:LNB131 LWX125:LWX131 MGT125:MGT131 MQP125:MQP131 NAL125:NAL131 NKH125:NKH131 NUD125:NUD131 ODZ125:ODZ131 ONV125:ONV131 OXR125:OXR131 PHN125:PHN131 PRJ125:PRJ131 QBF125:QBF131 QLB125:QLB131 QUX125:QUX131 RET125:RET131 ROP125:ROP131 RYL125:RYL131 SIH125:SIH131 SSD125:SSD131 TBZ125:TBZ131 TLV125:TLV131 TVR125:TVR131 UFN125:UFN131 UPJ125:UPJ131 UZF125:UZF131 VJB125:VJB131 VSX125:VSX131 WCT125:WCT131 WMP125:WMP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55 O131 O244 V55 V244 V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N55 WMF183 WWJ55 WMQ197 WWM197 Q211 WWB183 VIX120 WMG37 WMG91:WMG92 WMG149 WWC37 WMG73 WWC73 WMN131 WWC91:WWC92 WWJ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V131:JV132 TR131:TR132 ADN131:ADN132 ANJ131:ANJ132 AXF131:AXF132 BHB131:BHB132 BQX131:BQX132 CAT131:CAT132 CKP131:CKP132 CUL131:CUL132 DEH131:DEH132 DOD131:DOD132 DXZ131:DXZ132 EHV131:EHV132 ERR131:ERR132 FBN131:FBN132 FLJ131:FLJ132 FVF131:FVF132 GFB131:GFB132 GOX131:GOX132 GYT131:GYT132 HIP131:HIP132 HSL131:HSL132 ICH131:ICH132 IMD131:IMD132 IVZ131:IVZ132 JFV131:JFV132 JPR131:JPR132 JZN131:JZN132 KJJ131:KJJ132 KTF131:KTF132 LDB131:LDB132 LMX131:LMX132 LWT131:LWT132 MGP131:MGP132 MQL131:MQL132 NAH131:NAH132 NKD131:NKD132 NTZ131:NTZ132 ODV131:ODV132 ONR131:ONR132 OXN131:OXN132 PHJ131:PHJ132 PRF131:PRF132 QBB131:QBB132 QKX131:QKX132 QUT131:QUT132 REP131:REP132 ROL131:ROL132 RYH131:RYH132 SID131:SID132 SRZ131:SRZ132 TBV131:TBV132 TLR131:TLR132 TVN131:TVN132 UFJ131:UFJ132 UPF131:UPF132 UZB131:UZB132 VIX131:VIX132 VST131:VST132 WCP131:WCP132 WML131:WML132 WWH131:WWH132 JX131 TT131 ADP131 ANL131 AXH131 BHD131 BQZ131 CAV131 CKR131 CUN131 DEJ131 DOF131 DYB131 EHX131 ERT131 FBP131 FLL131 FVH131 GFD131 GOZ131 GYV131 HIR131 HSN131 ICJ131 IMF131 IWB131 JFX131 JPT131 JZP131 KJL131 KTH131 LDD131 LMZ131 LWV131 MGR131 MQN131 NAJ131 NKF131 NUB131 ODX131 ONT131 OXP131 PHL131 PRH131 QBD131 QKZ131 QUV131 RER131 RON131 RYJ131 SIF131 SSB131 TBX131 TLT131 TVP131 UFL131 UPH131 UZD131 VIZ131 VSV131 WCR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Z120 Z109:Z110 U167 U91:U92 V183 AE197 U55 Z55 AB55 U244 Z244 AB244 U131 Z131:Z132 AB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M131:WMM132 WWI131:WWI132 WMF149:WMF150 WWB149:WWB150 WMD91:WMD92 WVZ91:WVZ92 WMF37 WMF73 WWB37 WWB73 WMK109:WMK110 WWG109:WWG110 WMM55 I292 WWG120 J268:L268 WWI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U55 TQ55 ADM55 ANI55 AXE55 BHA55 BQW55 CAS55 CKO55 CUK55 DEG55 DOC55 DXY55 EHU55 ERQ55 FBM55 FLI55 FVE55 GFA55 GOW55 GYS55 HIO55 HSK55 ICG55 IMC55 IVY55 JFU55 JPQ55 JZM55 KJI55 KTE55 LDA55 LMW55 LWS55 MGO55 MQK55 NAG55 NKC55 NTY55 ODU55 ONQ55 OXM55 PHI55 PRE55 QBA55 QKW55 QUS55 REO55 ROK55 RYG55 SIC55 SRY55 TBU55 TLQ55 TVM55 UFI55 UPE55 UZA55 VIW55 VSS55 WCO55 WMK55 WWG55 T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U131:JU132 TQ131:TQ132 ADM131:ADM132 ANI131:ANI132 AXE131:AXE132 BHA131:BHA132 BQW131:BQW132 CAS131:CAS132 CKO131:CKO132 CUK131:CUK132 DEG131:DEG132 DOC131:DOC132 DXY131:DXY132 EHU131:EHU132 ERQ131:ERQ132 FBM131:FBM132 FLI131:FLI132 FVE131:FVE132 GFA131:GFA132 GOW131:GOW132 GYS131:GYS132 HIO131:HIO132 HSK131:HSK132 ICG131:ICG132 IMC131:IMC132 IVY131:IVY132 JFU131:JFU132 JPQ131:JPQ132 JZM131:JZM132 KJI131:KJI132 KTE131:KTE132 LDA131:LDA132 LMW131:LMW132 LWS131:LWS132 MGO131:MGO132 MQK131:MQK132 NAG131:NAG132 NKC131:NKC132 NTY131:NTY132 ODU131:ODU132 ONQ131:ONQ132 OXM131:OXM132 PHI131:PHI132 PRE131:PRE132 QBA131:QBA132 QKW131:QKW132 QUS131:QUS132 REO131:REO132 ROK131:ROK132 RYG131:RYG132 SIC131:SIC132 SRY131:SRY132 TBU131:TBU132 TLQ131:TLQ132 TVM131:TVM132 UFI131:UFI132 UPE131:UPE132 UZA131:UZA132 VIW131:VIW132 VSS131:VSS132 WCO131:WCO132 WMK131:WMK132 WWG131:WWG132 T131:T132 JW131:JW132 TS131:TS132 ADO131:ADO132 ANK131:ANK132 AXG131:AXG132 BHC131:BHC132 BQY131:BQY132 CAU131:CAU132 CKQ131:CKQ132 CUM131:CUM132 DEI131:DEI132 DOE131:DOE132 DYA131:DYA132 EHW131:EHW132 ERS131:ERS132 FBO131:FBO132 FLK131:FLK132 FVG131:FVG132 GFC131:GFC132 GOY131:GOY132 GYU131:GYU132 HIQ131:HIQ132 HSM131:HSM132 ICI131:ICI132 IME131:IME132 IWA131:IWA132 JFW131:JFW132 JPS131:JPS132 JZO131:JZO132 KJK131:KJK132 KTG131:KTG132 LDC131:LDC132 LMY131:LMY132 LWU131:LWU132 MGQ131:MGQ132 MQM131:MQM132 NAI131:NAI132 NKE131:NKE132 NUA131:NUA132 ODW131:ODW132 ONS131:ONS132 OXO131:OXO132 PHK131:PHK132 PRG131:PRG132 QBC131:QBC132 QKY131:QKY132 QUU131:QUU132 REQ131:REQ132 ROM131:ROM132 RYI131:RYI132 SIE131:SIE132 SSA131:SSA132 TBW131:TBW132 TLS131:TLS132 TVO131:TVO132 UFK131:UFK132 UPG131:UPG132 UZC131:UZC132 VIY131:VIY132 VSU131:VSU132 WCQ131:WCQ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55 AA55 Y244 AA244 Y131:Y132 AA131:AA132"/>
    <dataValidation allowBlank="1" promptTitle="checkPeriodRange" sqref="WWD109:WWD110 WVY38 WVY74 WWF132 WVY92 R184 WVY150 WWF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T56 TP56 ADL56 ANH56 AXD56 BGZ56 BQV56 CAR56 CKN56 CUJ56 DEF56 DOB56 DXX56 EHT56 ERP56 FBL56 FLH56 FVD56 GEZ56 GOV56 GYR56 HIN56 HSJ56 ICF56 IMB56 IVX56 JFT56 JPP56 JZL56 KJH56 KTD56 LCZ56 LMV56 LWR56 MGN56 MQJ56 NAF56 NKB56 NTX56 ODT56 ONP56 OXL56 PHH56 PRD56 QAZ56 QKV56 QUR56 REN56 ROJ56 RYF56 SIB56 SRX56 TBT56 TLP56 TVL56 UFH56 UPD56 UYZ56 VIV56 VSR56 WCN56 WMJ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T132 TP132 ADL132 ANH132 AXD132 BGZ132 BQV132 CAR132 CKN132 CUJ132 DEF132 DOB132 DXX132 EHT132 ERP132 FBL132 FLH132 FVD132 GEZ132 GOV132 GYR132 HIN132 HSJ132 ICF132 IMB132 IVX132 JFT132 JPP132 JZL132 KJH132 KTD132 LCZ132 LMV132 LWR132 MGN132 MQJ132 NAF132 NKB132 NTX132 ODT132 ONP132 OXL132 PHH132 PRD132 QAZ132 QKV132 QUR132 REN132 ROJ132 RYF132 SIB132 SRX132 TBT132 TLP132 TVL132 UFH132 UPD132 UYZ132 VIV132 VSR132 WCN132 WMJ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56 X245 X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WD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R54:JY54 TN54:TU54 ADJ54:ADQ54 ANF54:ANM54 AXB54:AXI54 BGX54:BHE54 BQT54:BRA54 CAP54:CAW54 CKL54:CKS54 CUH54:CUO54 DED54:DEK54 DNZ54:DOG54 DXV54:DYC54 EHR54:EHY54 ERN54:ERU54 FBJ54:FBQ54 FLF54:FLM54 FVB54:FVI54 GEX54:GFE54 GOT54:GPA54 GYP54:GYW54 HIL54:HIS54 HSH54:HSO54 ICD54:ICK54 ILZ54:IMG54 IVV54:IWC54 JFR54:JFY54 JPN54:JPU54 JZJ54:JZQ54 KJF54:KJM54 KTB54:KTI54 LCX54:LDE54 LMT54:LNA54 LWP54:LWW54 MGL54:MGS54 MQH54:MQO54 NAD54:NAK54 NJZ54:NKG54 NTV54:NUC54 ODR54:ODY54 ONN54:ONU54 OXJ54:OXQ54 PHF54:PHM54 PRB54:PRI54 QAX54:QBE54 QKT54:QLA54 QUP54:QUW54 REL54:RES54 ROH54:ROO54 RYD54:RYK54 SHZ54:SIG54 SRV54:SSC54 TBR54:TBY54 TLN54:TLU54 TVJ54:TVQ54 UFF54:UFM54 UPB54:UPI54 UYX54:UZE54 VIT54:VJA54 VSP54:VSW54 WCL54:WCS54 WMH54:WMO54 WWD54:WWK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R130 TN130 ADJ130 ANF130 AXB130 BGX130 BQT130 CAP130 CKL130 CUH130 DED130 DNZ130 DXV130 EHR130 ERN130 FBJ130 FLF130 FVB130 GEX130 GOT130 GYP130 HIL130 HSH130 ICD130 ILZ130 IVV130 JFR130 JPN130 JZJ130 KJF130 KTB130 LCX130 LMT130 LWP130 MGL130 MQH130 NAD130 NJZ130 NTV130 ODR130 ONN130 OXJ130 PHF130 PRB130 QAX130 QKT130 QUP130 REL130 ROH130 RYD130 SHZ130 SRV130 TBR130 TLN130 TVJ130 UFF130 UPB130 UYX130 VIT130 VSP130 WCL130 WMH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WB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P131 TL131 ADH131 AND131 AWZ131 BGV131 BQR131 CAN131 CKJ131 CUF131 DEB131 DNX131 DXT131 EHP131 ERL131 FBH131 FLD131 FUZ131 GEV131 GOR131 GYN131 HIJ131 HSF131 ICB131 ILX131 IVT131 JFP131 JPL131 JZH131 KJD131 KSZ131 LCV131 LMR131 LWN131 MGJ131 MQF131 NAB131 NJX131 NTT131 ODP131 ONL131 OXH131 PHD131 PQZ131 QAV131 QKR131 QUN131 REJ131 ROF131 RYB131 SHX131 SRT131 TBP131 TLL131 TVH131 UFD131 UOZ131 UYV131 VIR131 VSN131 WCJ131 WMF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JO57:JZ62 JH63:JS63 WWA57:WWL62 WVT63:WWE63 WME57:WMP62 WLX63:WMI63 WCI57:WCT62 WCB63:WCM63 VSM57:VSX62 VSF63:VSQ63 VIQ57:VJB62 VIJ63:VIU63 UYU57:UZF62 UYN63:UYY63 UOY57:UPJ62 UOR63:UPC63 UFC57:UFN62 UEV63:UFG63 TVG57:TVR62 TUZ63:TVK63 TLK57:TLV62 TLD63:TLO63 TBO57:TBZ62 TBH63:TBS63 SRS57:SSD62 SRL63:SRW63 SHW57:SIH62 SHP63:SIA63 RYA57:RYL62 RXT63:RYE63 ROE57:ROP62 RNX63:ROI63 REI57:RET62 REB63:REM63 QUM57:QUX62 QUF63:QUQ63 QKQ57:QLB62 QKJ63:QKU63 QAU57:QBF62 QAN63:QAY63 PQY57:PRJ62 PQR63:PRC63 PHC57:PHN62 PGV63:PHG63 OXG57:OXR62 OWZ63:OXK63 ONK57:ONV62 OND63:ONO63 ODO57:ODZ62 ODH63:ODS63 NTS57:NUD62 NTL63:NTW63 NJW57:NKH62 NJP63:NKA63 NAA57:NAL62 MZT63:NAE63 MQE57:MQP62 MPX63:MQI63 MGI57:MGT62 MGB63:MGM63 LWM57:LWX62 LWF63:LWQ63 LMQ57:LNB62 LMJ63:LMU63 LCU57:LDF62 LCN63:LCY63 KSY57:KTJ62 KSR63:KTC63 KJC57:KJN62 KIV63:KJG63 JZG57:JZR62 JYZ63:JZK63 JPK57:JPV62 JPD63:JPO63 JFO57:JFZ62 JFH63:JFS63 IVS57:IWD62 IVL63:IVW63 ILW57:IMH62 ILP63:IMA63 ICA57:ICL62 IBT63:ICE63 HSE57:HSP62 HRX63:HSI63 HII57:HIT62 HIB63:HIM63 GYM57:GYX62 GYF63:GYQ63 GOQ57:GPB62 GOJ63:GOU63 GEU57:GFF62 GEN63:GEY63 FUY57:FVJ62 FUR63:FVC63 FLC57:FLN62 FKV63:FLG63 FBG57:FBR62 FAZ63:FBK63 ERK57:ERV62 ERD63:ERO63 EHO57:EHZ62 EHH63:EHS63 DXS57:DYD62 DXL63:DXW63 DNW57:DOH62 DNP63:DOA63 DEA57:DEL62 DDT63:DEE63 CUE57:CUP62 CTX63:CUI63 CKI57:CKT62 CKB63:CKM63 CAM57:CAX62 CAF63:CAQ63 BQQ57:BRB62 BQJ63:BQU63 BGU57:BHF62 BGN63:BGY63 AWY57:AXJ62 AWR63:AXC63 ANC57:ANN62 AMV63:ANG63 ADG57:ADR62 ACZ63:ADK63 TK57:TV62 TD63:TO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WWA133:WWL138 WVT139:WWE139 WME133:WMP138 WLX139:WMI139 WCI133:WCT138 WCB139:WCM139 VSM133:VSX138 VSF139:VSQ139 VIQ133:VJB138 VIJ139:VIU139 UYU133:UZF138 UYN139:UYY139 UOY133:UPJ138 UOR139:UPC139 UFC133:UFN138 UEV139:UFG139 TVG133:TVR138 TUZ139:TVK139 TLK133:TLV138 TLD139:TLO139 TBO133:TBZ138 TBH139:TBS139 SRS133:SSD138 SRL139:SRW139 SHW133:SIH138 SHP139:SIA139 RYA133:RYL138 RXT139:RYE139 ROE133:ROP138 RNX139:ROI139 REI133:RET138 REB139:REM139 QUM133:QUX138 QUF139:QUQ139 QKQ133:QLB138 QKJ139:QKU139 QAU133:QBF138 QAN139:QAY139 PQY133:PRJ138 PQR139:PRC139 PHC133:PHN138 PGV139:PHG139 OXG133:OXR138 OWZ139:OXK139 ONK133:ONV138 OND139:ONO139 ODO133:ODZ138 ODH139:ODS139 NTS133:NUD138 NTL139:NTW139 NJW133:NKH138 NJP139:NKA139 NAA133:NAL138 MZT139:NAE139 MQE133:MQP138 MPX139:MQI139 MGI133:MGT138 MGB139:MGM139 LWM133:LWX138 LWF139:LWQ139 LMQ133:LNB138 LMJ139:LMU139 LCU133:LDF138 LCN139:LCY139 KSY133:KTJ138 KSR139:KTC139 KJC133:KJN138 KIV139:KJG139 JZG133:JZR138 JYZ139:JZK139 JPK133:JPV138 JPD139:JPO139 JFO133:JFZ138 JFH139:JFS139 IVS133:IWD138 IVL139:IVW139 ILW133:IMH138 ILP139:IMA139 ICA133:ICL138 IBT139:ICE139 HSE133:HSP138 HRX139:HSI139 HII133:HIT138 HIB139:HIM139 GYM133:GYX138 GYF139:GYQ139 GOQ133:GPB138 GOJ139:GOU139 GEU133:GFF138 GEN139:GEY139 FUY133:FVJ138 FUR139:FVC139 FLC133:FLN138 FKV139:FLG139 FBG133:FBR138 FAZ139:FBK139 ERK133:ERV138 ERD139:ERO139 EHO133:EHZ138 EHH139:EHS139 DXS133:DYD138 DXL139:DXW139 DNW133:DOH138 DNP139:DOA139 DEA133:DEL138 DDT139:DEE139 CUE133:CUP138 CTX139:CUI139 CKI133:CKT138 CKB139:CKM139 CAM133:CAX138 CAF139:CAQ139 BQQ133:BRB138 BQJ139:BQU139 BGU133:BHF138 BGN139:BGY139 AWY133:AXJ138 AWR139:AXC139 ANC133:ANN138 AMV139:ANG139 ADG133:ADR138 ACZ139:ADK139 TK133:TV138 TD139:TO139 JO133:JZ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48:V148 O225:V225 O166 O90 O54 O243 O13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20" sqref="F2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28494222</v>
      </c>
      <c r="G1" s="364"/>
      <c r="I1" s="364"/>
    </row>
    <row r="2" spans="1:12" s="18" customFormat="1" ht="14.25">
      <c r="A2" s="189"/>
      <c r="B2" s="85"/>
      <c r="E2" s="369" t="e">
        <f ca="1">"Код шаблона: " &amp; GetCode()</f>
        <v>#NAME?</v>
      </c>
      <c r="F2" s="411"/>
      <c r="G2" s="368"/>
      <c r="H2" s="368"/>
      <c r="I2" s="368"/>
      <c r="J2" s="368"/>
      <c r="K2" s="368"/>
      <c r="L2" s="368"/>
    </row>
    <row r="3" spans="1:12" ht="14.25">
      <c r="E3" s="370" t="e">
        <f ca="1">"Версия " &amp; GetVersion()</f>
        <v>#NAME?</v>
      </c>
      <c r="F3" s="411"/>
      <c r="G3" s="40"/>
      <c r="H3" s="40"/>
      <c r="I3" s="40"/>
      <c r="J3" s="40"/>
      <c r="K3" s="40"/>
      <c r="L3" s="253"/>
    </row>
    <row r="4" spans="1:12" s="348" customFormat="1" ht="6">
      <c r="A4" s="342"/>
      <c r="B4" s="343"/>
      <c r="C4" s="344"/>
      <c r="D4" s="345"/>
      <c r="E4" s="365"/>
      <c r="F4" s="366"/>
      <c r="G4" s="367"/>
      <c r="I4" s="349"/>
    </row>
    <row r="5" spans="1:12" ht="39" customHeight="1">
      <c r="D5" s="23"/>
      <c r="E5" s="1227" t="s">
        <v>755</v>
      </c>
      <c r="F5" s="1228"/>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201" t="s">
        <v>2656</v>
      </c>
      <c r="G11" s="357"/>
    </row>
    <row r="12" spans="1:12" ht="27">
      <c r="D12" s="23"/>
      <c r="E12" s="78" t="s">
        <v>455</v>
      </c>
      <c r="F12" s="1201" t="s">
        <v>2657</v>
      </c>
      <c r="G12" s="359"/>
    </row>
    <row r="13" spans="1:12" s="348" customFormat="1" ht="6">
      <c r="A13" s="353"/>
      <c r="B13" s="343"/>
      <c r="C13" s="344"/>
      <c r="D13" s="354"/>
      <c r="E13" s="350"/>
      <c r="F13" s="355"/>
      <c r="G13" s="356"/>
      <c r="I13" s="349"/>
    </row>
    <row r="14" spans="1:12" ht="27">
      <c r="D14" s="23"/>
      <c r="E14" s="78" t="s">
        <v>367</v>
      </c>
      <c r="F14" s="1164" t="s">
        <v>41</v>
      </c>
      <c r="G14" s="359"/>
    </row>
    <row r="15" spans="1:12" ht="27" hidden="1">
      <c r="D15" s="23"/>
      <c r="E15" s="78" t="s">
        <v>298</v>
      </c>
      <c r="F15" s="309" t="s">
        <v>762</v>
      </c>
      <c r="G15" s="359"/>
    </row>
    <row r="16" spans="1:12" ht="27">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5" t="s">
        <v>762</v>
      </c>
      <c r="G19" s="359"/>
    </row>
    <row r="20" spans="1:9" ht="33.75">
      <c r="D20" s="23"/>
      <c r="E20" s="1047" t="s">
        <v>678</v>
      </c>
      <c r="F20" s="1164" t="s">
        <v>3398</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2747</v>
      </c>
      <c r="G29" s="358"/>
    </row>
    <row r="30" spans="1:9" ht="27" hidden="1">
      <c r="C30" s="27"/>
      <c r="D30" s="28"/>
      <c r="E30" s="49" t="s">
        <v>202</v>
      </c>
      <c r="F30" s="311"/>
      <c r="G30" s="358"/>
    </row>
    <row r="31" spans="1:9" ht="27">
      <c r="C31" s="27"/>
      <c r="D31" s="28"/>
      <c r="E31" s="29" t="s">
        <v>52</v>
      </c>
      <c r="F31" s="310" t="s">
        <v>2748</v>
      </c>
      <c r="G31" s="358"/>
    </row>
    <row r="32" spans="1:9" ht="27">
      <c r="C32" s="27"/>
      <c r="D32" s="28"/>
      <c r="E32" s="29" t="s">
        <v>53</v>
      </c>
      <c r="F32" s="310" t="s">
        <v>2749</v>
      </c>
      <c r="G32" s="358"/>
      <c r="H32" s="30"/>
    </row>
    <row r="33" spans="1:9" s="348" customFormat="1" ht="6">
      <c r="A33" s="353"/>
      <c r="B33" s="343"/>
      <c r="C33" s="344"/>
      <c r="D33" s="354"/>
      <c r="E33" s="350"/>
      <c r="F33" s="355"/>
      <c r="G33" s="356"/>
      <c r="I33" s="349"/>
    </row>
    <row r="34" spans="1:9" ht="27">
      <c r="A34" s="191"/>
      <c r="D34" s="25"/>
      <c r="E34" s="750" t="s">
        <v>637</v>
      </c>
      <c r="F34" s="1166" t="s">
        <v>640</v>
      </c>
      <c r="G34" s="357"/>
    </row>
    <row r="35" spans="1:9" s="348" customFormat="1" ht="6">
      <c r="A35" s="353"/>
      <c r="B35" s="343"/>
      <c r="C35" s="344"/>
      <c r="D35" s="354"/>
      <c r="E35" s="350"/>
      <c r="F35" s="355"/>
      <c r="G35" s="356"/>
      <c r="I35" s="349"/>
    </row>
    <row r="36" spans="1:9" ht="27">
      <c r="A36" s="191"/>
      <c r="D36" s="25"/>
      <c r="E36" s="78" t="s">
        <v>242</v>
      </c>
      <c r="F36" s="1166"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4" t="s">
        <v>3360</v>
      </c>
      <c r="G40" s="357"/>
    </row>
    <row r="41" spans="1:9" ht="27">
      <c r="A41" s="193"/>
      <c r="B41" s="87"/>
      <c r="D41" s="32"/>
      <c r="E41" s="38" t="s">
        <v>524</v>
      </c>
      <c r="F41" s="1164" t="s">
        <v>3361</v>
      </c>
      <c r="G41" s="357"/>
    </row>
    <row r="42" spans="1:9" ht="19.5">
      <c r="D42" s="23"/>
      <c r="E42" s="24"/>
      <c r="F42" s="414" t="s">
        <v>556</v>
      </c>
      <c r="G42" s="20"/>
    </row>
    <row r="43" spans="1:9" ht="27">
      <c r="A43" s="193"/>
      <c r="D43" s="20"/>
      <c r="E43" s="412" t="s">
        <v>86</v>
      </c>
      <c r="F43" s="1168" t="s">
        <v>3362</v>
      </c>
      <c r="G43" s="357"/>
    </row>
    <row r="44" spans="1:9" ht="27">
      <c r="A44" s="193"/>
      <c r="B44" s="87"/>
      <c r="D44" s="32"/>
      <c r="E44" s="412" t="s">
        <v>87</v>
      </c>
      <c r="F44" s="1168" t="s">
        <v>3363</v>
      </c>
      <c r="G44" s="357"/>
    </row>
    <row r="45" spans="1:9" ht="27">
      <c r="A45" s="193"/>
      <c r="B45" s="87"/>
      <c r="D45" s="32"/>
      <c r="E45" s="412" t="s">
        <v>557</v>
      </c>
      <c r="F45" s="1168" t="s">
        <v>3364</v>
      </c>
      <c r="G45" s="357"/>
    </row>
    <row r="46" spans="1:9" ht="27">
      <c r="D46" s="23"/>
      <c r="E46" s="413" t="s">
        <v>558</v>
      </c>
      <c r="F46" s="1168" t="s">
        <v>3365</v>
      </c>
      <c r="G46" s="359"/>
    </row>
    <row r="47" spans="1:9" ht="3" customHeight="1">
      <c r="A47" s="193"/>
      <c r="D47" s="20"/>
      <c r="F47" s="156"/>
      <c r="G47" s="26"/>
    </row>
    <row r="48" spans="1:9" ht="69" customHeight="1">
      <c r="A48" s="193"/>
      <c r="B48" s="87"/>
      <c r="D48" s="1177" t="s">
        <v>756</v>
      </c>
      <c r="E48" s="1230" t="s">
        <v>754</v>
      </c>
      <c r="F48" s="1230"/>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9"/>
      <c r="F54" s="1229"/>
      <c r="G54" s="1229"/>
      <c r="H54" s="1229"/>
      <c r="I54" s="1229"/>
    </row>
  </sheetData>
  <sheetProtection algorithmName="SHA-512" hashValue="3HTgYVM7ZKkhWqEWGZrQFz/Hh96+chp++kNfCj9a8pOu8wNrEnX9f2FElZ0PFrb0tAnhl+7//BydUmIf/Cr1Ig==" saltValue="M5CHft7sJg7YDxVkr7R0dw==" spinCount="100000" sheet="1" objects="1" scenarios="1" formatColumns="0" formatRows="0"/>
  <dataConsolidate leftLabels="1"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24" t="s">
        <v>559</v>
      </c>
      <c r="BA1" s="1424"/>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5" t="s">
        <v>581</v>
      </c>
      <c r="AQ2" s="980" t="s">
        <v>585</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5" t="s">
        <v>674</v>
      </c>
      <c r="AQ3" s="980" t="s">
        <v>588</v>
      </c>
      <c r="AS3" s="41" t="s">
        <v>373</v>
      </c>
      <c r="AU3" s="42" t="s">
        <v>376</v>
      </c>
      <c r="AW3" s="386" t="s">
        <v>528</v>
      </c>
      <c r="AX3" s="387" t="s">
        <v>528</v>
      </c>
      <c r="AZ3" s="1087" t="s">
        <v>697</v>
      </c>
      <c r="BA3" s="1095"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205" t="s">
        <v>673</v>
      </c>
      <c r="AQ4" s="980" t="s">
        <v>587</v>
      </c>
      <c r="AS4" s="41" t="s">
        <v>343</v>
      </c>
      <c r="AU4" s="42" t="s">
        <v>377</v>
      </c>
      <c r="AW4" s="386" t="s">
        <v>529</v>
      </c>
      <c r="AX4" s="387" t="s">
        <v>529</v>
      </c>
      <c r="AZ4" s="1087" t="s">
        <v>709</v>
      </c>
      <c r="BA4" s="1095"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5" t="s">
        <v>582</v>
      </c>
      <c r="AQ5" s="980" t="s">
        <v>586</v>
      </c>
      <c r="AU5" s="42" t="s">
        <v>378</v>
      </c>
      <c r="AW5" s="386" t="s">
        <v>530</v>
      </c>
      <c r="AX5" s="387" t="s">
        <v>530</v>
      </c>
      <c r="AZ5" s="1087" t="s">
        <v>724</v>
      </c>
      <c r="BA5" s="1095"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5" t="s">
        <v>583</v>
      </c>
      <c r="AQ6" s="980" t="s">
        <v>582</v>
      </c>
      <c r="AU6" s="212" t="s">
        <v>379</v>
      </c>
      <c r="AW6" s="386" t="s">
        <v>531</v>
      </c>
      <c r="AX6" s="387" t="s">
        <v>531</v>
      </c>
      <c r="AZ6" s="1087" t="s">
        <v>725</v>
      </c>
      <c r="BA6" s="1095" t="s">
        <v>731</v>
      </c>
    </row>
    <row r="7" spans="1:55" ht="56.2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5" t="s">
        <v>584</v>
      </c>
      <c r="AQ7" s="980" t="s">
        <v>583</v>
      </c>
      <c r="AU7" s="212" t="s">
        <v>380</v>
      </c>
      <c r="AW7" s="386" t="s">
        <v>532</v>
      </c>
      <c r="AX7" s="387" t="s">
        <v>532</v>
      </c>
      <c r="AZ7" s="1087" t="s">
        <v>726</v>
      </c>
      <c r="BA7" s="1095" t="s">
        <v>736</v>
      </c>
    </row>
    <row r="8" spans="1:55" ht="112.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5" t="s">
        <v>585</v>
      </c>
      <c r="AQ8" s="980" t="s">
        <v>581</v>
      </c>
      <c r="AU8" s="212" t="s">
        <v>381</v>
      </c>
      <c r="AW8" s="386" t="s">
        <v>533</v>
      </c>
      <c r="AX8" s="387" t="s">
        <v>533</v>
      </c>
      <c r="AZ8" s="1087" t="s">
        <v>727</v>
      </c>
      <c r="BA8" s="1095"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5" t="s">
        <v>588</v>
      </c>
      <c r="AQ9" s="980"/>
      <c r="AW9" s="386" t="s">
        <v>534</v>
      </c>
      <c r="AX9" s="387" t="s">
        <v>534</v>
      </c>
      <c r="AZ9" s="1087" t="s">
        <v>728</v>
      </c>
      <c r="BA9" s="1095" t="s">
        <v>743</v>
      </c>
    </row>
    <row r="10" spans="1:55" ht="45">
      <c r="A10" s="6" t="s">
        <v>108</v>
      </c>
      <c r="B10" s="41">
        <v>2008</v>
      </c>
      <c r="E10" s="137" t="s">
        <v>193</v>
      </c>
      <c r="F10" s="140"/>
      <c r="I10" s="137" t="s">
        <v>207</v>
      </c>
      <c r="O10" s="513" t="s">
        <v>613</v>
      </c>
      <c r="V10" s="986" t="s">
        <v>207</v>
      </c>
      <c r="W10" s="983"/>
      <c r="X10" s="981" t="s">
        <v>587</v>
      </c>
      <c r="Y10" s="982" t="s">
        <v>742</v>
      </c>
      <c r="Z10" s="200"/>
      <c r="AP10" s="1205" t="s">
        <v>587</v>
      </c>
      <c r="AQ10" s="980"/>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5"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31.12.2022</v>
      </c>
      <c r="H29" s="267" t="s">
        <v>3392</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4"/>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16"/>
  <sheetViews>
    <sheetView showGridLines="0" workbookViewId="0"/>
  </sheetViews>
  <sheetFormatPr defaultRowHeight="11.25"/>
  <sheetData>
    <row r="1" spans="1:1">
      <c r="A1" s="1174">
        <f>IF('Форма 4.10.2 | Т-ТЭ | &gt;=25МВт'!$O$22="",1,0)</f>
        <v>1</v>
      </c>
    </row>
    <row r="2" spans="1:1">
      <c r="A2" s="1174">
        <f>IF('Форма 4.10.2 | Т-ТЭ | &gt;=25МВт'!$O$23="",1,0)</f>
        <v>1</v>
      </c>
    </row>
    <row r="3" spans="1:1">
      <c r="A3" s="1174">
        <f>IF('Форма 4.10.2 | Т-ТЭ | &gt;=25МВт'!$M$24="",1,0)</f>
        <v>1</v>
      </c>
    </row>
    <row r="4" spans="1:1">
      <c r="A4" s="1174">
        <f>IF('Форма 4.10.2 | Т-ТЭ | &gt;=25МВт'!$R$24="",1,0)</f>
        <v>1</v>
      </c>
    </row>
    <row r="5" spans="1:1">
      <c r="A5" s="1174">
        <f>IF('Форма 4.10.2 | Т-ТЭ | &gt;=25МВт'!$T$24="",1,0)</f>
        <v>1</v>
      </c>
    </row>
    <row r="6" spans="1:1">
      <c r="A6" s="1174">
        <f>IF('Форма 4.10.2 | Т-ТЭ | &gt;=25МВт'!$S$24="",1,0)</f>
        <v>0</v>
      </c>
    </row>
    <row r="7" spans="1:1">
      <c r="A7" s="1174">
        <f>IF('Форма 4.10.2 | Т-ТЭ | &gt;=25МВт'!$U$24="",1,0)</f>
        <v>0</v>
      </c>
    </row>
    <row r="8" spans="1:1">
      <c r="A8" s="1174">
        <f>IF('Форма 4.10.2 | Т-ТЭ | ТСО'!$O$22="",1,0)</f>
        <v>0</v>
      </c>
    </row>
    <row r="9" spans="1:1">
      <c r="A9" s="1174">
        <f>IF('Форма 4.10.2 | Т-ТЭ | ТСО'!$O$23="",1,0)</f>
        <v>0</v>
      </c>
    </row>
    <row r="10" spans="1:1">
      <c r="A10" s="1174">
        <f>IF('Форма 4.10.2 | Т-ТЭ | ТСО'!$M$24="",1,0)</f>
        <v>0</v>
      </c>
    </row>
    <row r="11" spans="1:1">
      <c r="A11" s="1174">
        <f>IF('Форма 4.10.2 | Т-ТЭ | ТСО'!$R$24="",1,0)</f>
        <v>0</v>
      </c>
    </row>
    <row r="12" spans="1:1">
      <c r="A12" s="1174">
        <f>IF('Форма 4.10.2 | Т-ТЭ | ТСО'!$T$24="",1,0)</f>
        <v>0</v>
      </c>
    </row>
    <row r="13" spans="1:1">
      <c r="A13" s="1174">
        <f>IF('Форма 4.10.2 | Т-ТЭ | ТСО'!$S$24="",1,0)</f>
        <v>0</v>
      </c>
    </row>
    <row r="14" spans="1:1">
      <c r="A14" s="1174">
        <f>IF('Форма 4.10.2 | Т-ТЭ | ТСО'!$U$24="",1,0)</f>
        <v>0</v>
      </c>
    </row>
    <row r="15" spans="1:1">
      <c r="A15" s="1174">
        <f>IF('Форма 4.10.2 | Т-ТЭ | потр'!$O$22="",1,0)</f>
        <v>0</v>
      </c>
    </row>
    <row r="16" spans="1:1">
      <c r="A16" s="1174">
        <f>IF('Форма 4.10.2 | Т-ТЭ | потр'!$O$23="",1,0)</f>
        <v>0</v>
      </c>
    </row>
    <row r="17" spans="1:1">
      <c r="A17" s="1174">
        <f>IF('Форма 4.10.2 | Т-ТЭ | потр'!$M$24="",1,0)</f>
        <v>0</v>
      </c>
    </row>
    <row r="18" spans="1:1">
      <c r="A18" s="1174">
        <f>IF('Форма 4.10.2 | Т-ТЭ | потр'!$R$24="",1,0)</f>
        <v>0</v>
      </c>
    </row>
    <row r="19" spans="1:1">
      <c r="A19" s="1174">
        <f>IF('Форма 4.10.2 | Т-ТЭ | потр'!$T$24="",1,0)</f>
        <v>0</v>
      </c>
    </row>
    <row r="20" spans="1:1">
      <c r="A20" s="1174">
        <f>IF('Форма 4.10.2 | Т-ТЭ | потр'!$S$24="",1,0)</f>
        <v>0</v>
      </c>
    </row>
    <row r="21" spans="1:1">
      <c r="A21" s="1174">
        <f>IF('Форма 4.10.2 | Т-ТЭ | потр'!$U$24="",1,0)</f>
        <v>0</v>
      </c>
    </row>
    <row r="22" spans="1:1">
      <c r="A22" s="1174">
        <f>IF('Форма 4.10.2 | Т-ТЭ | предел'!$O$24="",1,0)</f>
        <v>1</v>
      </c>
    </row>
    <row r="23" spans="1:1">
      <c r="A23" s="1174">
        <f>IF('Форма 4.10.2 | Т-ТЭ | предел'!$O$25="",1,0)</f>
        <v>1</v>
      </c>
    </row>
    <row r="24" spans="1:1">
      <c r="A24" s="1174">
        <f>IF('Форма 4.10.2 | Т-ТЭ | предел'!$M$26="",1,0)</f>
        <v>1</v>
      </c>
    </row>
    <row r="25" spans="1:1">
      <c r="A25" s="1174">
        <f>IF('Форма 4.10.2 | Т-ТЭ | предел'!$R$26="",1,0)</f>
        <v>1</v>
      </c>
    </row>
    <row r="26" spans="1:1">
      <c r="A26" s="1174">
        <f>IF('Форма 4.10.2 | Т-ТЭ | предел'!$T$26="",1,0)</f>
        <v>1</v>
      </c>
    </row>
    <row r="27" spans="1:1">
      <c r="A27" s="1174">
        <f>IF('Форма 4.10.2 | Т-ТЭ | предел'!$S$26="",1,0)</f>
        <v>0</v>
      </c>
    </row>
    <row r="28" spans="1:1">
      <c r="A28" s="1174">
        <f>IF('Форма 4.10.2 | Т-ТЭ | предел'!$U$26="",1,0)</f>
        <v>0</v>
      </c>
    </row>
    <row r="29" spans="1:1">
      <c r="A29" s="1174">
        <f>IF('Форма 4.10.2 | Т-ТЭ | индикат'!$O$7="",1,0)</f>
        <v>1</v>
      </c>
    </row>
    <row r="30" spans="1:1">
      <c r="A30" s="1174">
        <f>IF('Форма 4.10.2 | Т-ТЭ | индикат'!$O$24="",1,0)</f>
        <v>1</v>
      </c>
    </row>
    <row r="31" spans="1:1">
      <c r="A31" s="1174">
        <f>IF('Форма 4.10.2 | Т-ТЭ | индикат'!$O$25="",1,0)</f>
        <v>1</v>
      </c>
    </row>
    <row r="32" spans="1:1">
      <c r="A32" s="1174">
        <f>IF('Форма 4.10.2 | Т-ТЭ | индикат'!$M$26="",1,0)</f>
        <v>1</v>
      </c>
    </row>
    <row r="33" spans="1:1">
      <c r="A33" s="1174">
        <f>IF('Форма 4.10.2 | Т-ТЭ | индикат'!$R$26="",1,0)</f>
        <v>1</v>
      </c>
    </row>
    <row r="34" spans="1:1">
      <c r="A34" s="1174">
        <f>IF('Форма 4.10.2 | Т-ТЭ | индикат'!$T$26="",1,0)</f>
        <v>1</v>
      </c>
    </row>
    <row r="35" spans="1:1">
      <c r="A35" s="1174">
        <f>IF('Форма 4.10.2 | Т-ТЭ | индикат'!$S$26="",1,0)</f>
        <v>0</v>
      </c>
    </row>
    <row r="36" spans="1:1">
      <c r="A36" s="1174">
        <f>IF('Форма 4.10.2 | Т-ТЭ | индикат'!$U$26="",1,0)</f>
        <v>0</v>
      </c>
    </row>
    <row r="37" spans="1:1">
      <c r="A37" s="1174">
        <f>IF('Форма 4.10.2 | Резерв мощности'!$O$22="",1,0)</f>
        <v>1</v>
      </c>
    </row>
    <row r="38" spans="1:1">
      <c r="A38" s="1174">
        <f>IF('Форма 4.10.2 | Резерв мощности'!$O$23="",1,0)</f>
        <v>1</v>
      </c>
    </row>
    <row r="39" spans="1:1">
      <c r="A39" s="1174">
        <f>IF('Форма 4.10.2 | Резерв мощности'!$M$24="",1,0)</f>
        <v>1</v>
      </c>
    </row>
    <row r="40" spans="1:1">
      <c r="A40" s="1174">
        <f>IF('Форма 4.10.2 | Резерв мощности'!$O$24="",1,0)</f>
        <v>1</v>
      </c>
    </row>
    <row r="41" spans="1:1">
      <c r="A41" s="1174">
        <f>IF('Форма 4.10.2 | Резерв мощности'!$R$24="",1,0)</f>
        <v>1</v>
      </c>
    </row>
    <row r="42" spans="1:1">
      <c r="A42" s="1174">
        <f>IF('Форма 4.10.2 | Резерв мощности'!$T$24="",1,0)</f>
        <v>1</v>
      </c>
    </row>
    <row r="43" spans="1:1">
      <c r="A43" s="1174">
        <f>IF('Форма 4.10.2 | Резерв мощности'!$S$24="",1,0)</f>
        <v>0</v>
      </c>
    </row>
    <row r="44" spans="1:1">
      <c r="A44" s="1174">
        <f>IF('Форма 4.10.2 | Резерв мощности'!$U$24="",1,0)</f>
        <v>0</v>
      </c>
    </row>
    <row r="45" spans="1:1">
      <c r="A45" s="1174">
        <f>IF('Форма 4.10.3 | Т-ТН'!$O$23="",1,0)</f>
        <v>1</v>
      </c>
    </row>
    <row r="46" spans="1:1">
      <c r="A46" s="1174">
        <f>IF('Форма 4.10.3 | Т-ТН'!$M$24="",1,0)</f>
        <v>1</v>
      </c>
    </row>
    <row r="47" spans="1:1">
      <c r="A47" s="1174">
        <f>IF('Форма 4.10.3 | Т-ТН'!$R$24="",1,0)</f>
        <v>1</v>
      </c>
    </row>
    <row r="48" spans="1:1">
      <c r="A48" s="1174">
        <f>IF('Форма 4.10.3 | Т-ТН'!$T$24="",1,0)</f>
        <v>1</v>
      </c>
    </row>
    <row r="49" spans="1:1">
      <c r="A49" s="1174">
        <f>IF('Форма 4.10.3 | Т-ТН'!$S$24="",1,0)</f>
        <v>0</v>
      </c>
    </row>
    <row r="50" spans="1:1">
      <c r="A50" s="1174">
        <f>IF('Форма 4.10.3 | Т-ТН'!$U$24="",1,0)</f>
        <v>0</v>
      </c>
    </row>
    <row r="51" spans="1:1">
      <c r="A51" s="1174">
        <f>IF('Форма 4.10.3 | Т-передача ТЭ'!$O$23="",1,0)</f>
        <v>0</v>
      </c>
    </row>
    <row r="52" spans="1:1">
      <c r="A52" s="1174">
        <f>IF('Форма 4.10.3 | Т-передача ТЭ'!$M$24="",1,0)</f>
        <v>0</v>
      </c>
    </row>
    <row r="53" spans="1:1">
      <c r="A53" s="1174">
        <f>IF('Форма 4.10.3 | Т-передача ТЭ'!$R$24="",1,0)</f>
        <v>0</v>
      </c>
    </row>
    <row r="54" spans="1:1">
      <c r="A54" s="1174">
        <f>IF('Форма 4.10.3 | Т-передача ТЭ'!$T$24="",1,0)</f>
        <v>0</v>
      </c>
    </row>
    <row r="55" spans="1:1">
      <c r="A55" s="1174">
        <f>IF('Форма 4.10.3 | Т-передача ТЭ'!$S$24="",1,0)</f>
        <v>0</v>
      </c>
    </row>
    <row r="56" spans="1:1">
      <c r="A56" s="1174">
        <f>IF('Форма 4.10.3 | Т-передача ТЭ'!$U$24="",1,0)</f>
        <v>0</v>
      </c>
    </row>
    <row r="57" spans="1:1">
      <c r="A57" s="1174">
        <f>IF('Форма 4.10.3 | Т-передача ТН'!$O$23="",1,0)</f>
        <v>1</v>
      </c>
    </row>
    <row r="58" spans="1:1">
      <c r="A58" s="1174">
        <f>IF('Форма 4.10.3 | Т-передача ТН'!$M$24="",1,0)</f>
        <v>1</v>
      </c>
    </row>
    <row r="59" spans="1:1">
      <c r="A59" s="1174">
        <f>IF('Форма 4.10.3 | Т-передача ТН'!$R$24="",1,0)</f>
        <v>1</v>
      </c>
    </row>
    <row r="60" spans="1:1">
      <c r="A60" s="1174">
        <f>IF('Форма 4.10.3 | Т-передача ТН'!$T$24="",1,0)</f>
        <v>1</v>
      </c>
    </row>
    <row r="61" spans="1:1">
      <c r="A61" s="1174">
        <f>IF('Форма 4.10.3 | Т-передача ТН'!$S$24="",1,0)</f>
        <v>0</v>
      </c>
    </row>
    <row r="62" spans="1:1">
      <c r="A62" s="1174">
        <f>IF('Форма 4.10.3 | Т-передача ТН'!$U$24="",1,0)</f>
        <v>0</v>
      </c>
    </row>
    <row r="63" spans="1:1">
      <c r="A63" s="1174">
        <f>IF('Форма 4.10.4 | Т-гор.вода'!$O$23="",1,0)</f>
        <v>1</v>
      </c>
    </row>
    <row r="64" spans="1:1">
      <c r="A64" s="1174">
        <f>IF('Форма 4.10.4 | Т-гор.вода'!$M$24="",1,0)</f>
        <v>0</v>
      </c>
    </row>
    <row r="65" spans="1:1">
      <c r="A65" s="1174">
        <f>IF('Форма 4.10.4 | Т-гор.вода'!$W$24="",1,0)</f>
        <v>1</v>
      </c>
    </row>
    <row r="66" spans="1:1">
      <c r="A66" s="1174">
        <f>IF('Форма 4.10.4 | Т-гор.вода'!$Y$24="",1,0)</f>
        <v>1</v>
      </c>
    </row>
    <row r="67" spans="1:1">
      <c r="A67" s="1174">
        <f>IF('Форма 4.10.4 | Т-гор.вода'!$M$25="",1,0)</f>
        <v>1</v>
      </c>
    </row>
    <row r="68" spans="1:1">
      <c r="A68" s="1174">
        <f>IF('Форма 4.10.4 | Т-гор.вода'!$X$24="",1,0)</f>
        <v>0</v>
      </c>
    </row>
    <row r="69" spans="1:1">
      <c r="A69" s="1174">
        <f>IF('Форма 4.10.4 | Т-гор.вода'!$Z$24="",1,0)</f>
        <v>0</v>
      </c>
    </row>
    <row r="70" spans="1:1">
      <c r="A70" s="1174">
        <f>IF('Форма 4.10.5 | Т-подкл'!$AB$23="",1,0)</f>
        <v>1</v>
      </c>
    </row>
    <row r="71" spans="1:1">
      <c r="A71" s="1174">
        <f>IF('Форма 4.10.5 | Т-подкл'!$AD$23="",1,0)</f>
        <v>1</v>
      </c>
    </row>
    <row r="72" spans="1:1">
      <c r="A72" s="1174">
        <f>IF('Форма 4.10.5 | Т-подкл'!$N$23="",1,0)</f>
        <v>0</v>
      </c>
    </row>
    <row r="73" spans="1:1">
      <c r="A73" s="1174">
        <f>IF('Форма 4.10.5 | Т-подкл'!$R$23="",1,0)</f>
        <v>0</v>
      </c>
    </row>
    <row r="74" spans="1:1">
      <c r="A74" s="1174">
        <f>IF('Форма 4.10.5 | Т-подкл'!$V$23="",1,0)</f>
        <v>0</v>
      </c>
    </row>
    <row r="75" spans="1:1">
      <c r="A75" s="1174">
        <f>IF('Форма 4.10.5 | Т-подкл'!$AC$23="",1,0)</f>
        <v>0</v>
      </c>
    </row>
    <row r="76" spans="1:1">
      <c r="A76" s="1174">
        <f>IF('Форма 4.10.5 | Т-подкл'!$AE$23="",1,0)</f>
        <v>0</v>
      </c>
    </row>
    <row r="77" spans="1:1">
      <c r="A77" s="1174">
        <f>IF('Форма 4.10.6 | Т-подкл(инд)'!$M$23="",1,0)</f>
        <v>1</v>
      </c>
    </row>
    <row r="78" spans="1:1">
      <c r="A78" s="1174">
        <f>IF('Форма 4.10.6 | Т-подкл(инд)'!$P$23="",1,0)</f>
        <v>1</v>
      </c>
    </row>
    <row r="79" spans="1:1">
      <c r="A79" s="1174">
        <f>IF('Форма 4.10.6 | Т-подкл(инд)'!$S$23="",1,0)</f>
        <v>1</v>
      </c>
    </row>
    <row r="80" spans="1:1">
      <c r="A80" s="1174">
        <f>IF('Форма 4.10.6 | Т-подкл(инд)'!$T$23="",1,0)</f>
        <v>0</v>
      </c>
    </row>
    <row r="81" spans="1:1">
      <c r="A81" s="1174">
        <f>IF('Форма 4.10.6 | Т-подкл(инд)'!$V$23="",1,0)</f>
        <v>0</v>
      </c>
    </row>
    <row r="82" spans="1:1">
      <c r="A82" s="1174">
        <f>IF('Форма 4.9'!$F$10="",1,0)</f>
        <v>1</v>
      </c>
    </row>
    <row r="83" spans="1:1">
      <c r="A83" s="1174">
        <f>IF('Форма 4.9'!$G$10="",1,0)</f>
        <v>1</v>
      </c>
    </row>
    <row r="84" spans="1:1">
      <c r="A84" s="1174">
        <f>IF('Форма 4.9'!$F$11="",1,0)</f>
        <v>1</v>
      </c>
    </row>
    <row r="85" spans="1:1">
      <c r="A85" s="1174">
        <f>IF('Форма 4.9'!$G$11="",1,0)</f>
        <v>1</v>
      </c>
    </row>
    <row r="86" spans="1:1">
      <c r="A86" s="1174">
        <f>IF('Форма 4.9'!$F$12="",1,0)</f>
        <v>1</v>
      </c>
    </row>
    <row r="87" spans="1:1">
      <c r="A87" s="1174">
        <f>IF('Форма 4.9'!$G$12="",1,0)</f>
        <v>1</v>
      </c>
    </row>
    <row r="88" spans="1:1">
      <c r="A88" s="1174">
        <f>IF('Форма 4.9'!$F$13="",1,0)</f>
        <v>1</v>
      </c>
    </row>
    <row r="89" spans="1:1">
      <c r="A89" s="1174">
        <f>IF('Форма 4.9'!$G$13="",1,0)</f>
        <v>1</v>
      </c>
    </row>
    <row r="90" spans="1:1">
      <c r="A90" s="1174">
        <f>IF('Форма 4.10.1'!$J$15="",1,0)</f>
        <v>0</v>
      </c>
    </row>
    <row r="91" spans="1:1">
      <c r="A91" s="1174">
        <f>IF('Форма 4.10.1'!$H$17="",1,0)</f>
        <v>0</v>
      </c>
    </row>
    <row r="92" spans="1:1">
      <c r="A92" s="1174">
        <f>IF('Форма 4.10.1'!$I$17="",1,0)</f>
        <v>0</v>
      </c>
    </row>
    <row r="93" spans="1:1">
      <c r="A93" s="1174">
        <f>IF('Форма 4.10.1'!$J$17="",1,0)</f>
        <v>0</v>
      </c>
    </row>
    <row r="94" spans="1:1">
      <c r="A94" s="1174">
        <f>IF('Форма 4.10.1'!$H$28="",1,0)</f>
        <v>0</v>
      </c>
    </row>
    <row r="95" spans="1:1">
      <c r="A95" s="1174">
        <f>IF('Форма 4.10.1'!$I$28="",1,0)</f>
        <v>0</v>
      </c>
    </row>
    <row r="96" spans="1:1">
      <c r="A96" s="1174">
        <f>IF('Форма 4.10.1'!$J$28="",1,0)</f>
        <v>0</v>
      </c>
    </row>
    <row r="97" spans="1:1">
      <c r="A97" s="1174">
        <f>IF('Форма 4.10.1'!$H$37="",1,0)</f>
        <v>0</v>
      </c>
    </row>
    <row r="98" spans="1:1">
      <c r="A98" s="1174">
        <f>IF('Форма 4.10.1'!$I$37="",1,0)</f>
        <v>0</v>
      </c>
    </row>
    <row r="99" spans="1:1">
      <c r="A99" s="1174">
        <f>IF('Форма 4.10.1'!$J$37="",1,0)</f>
        <v>0</v>
      </c>
    </row>
    <row r="100" spans="1:1">
      <c r="A100" s="1174">
        <f>IF('Форма 4.10.1'!$H$46="",1,0)</f>
        <v>0</v>
      </c>
    </row>
    <row r="101" spans="1:1">
      <c r="A101" s="1174">
        <f>IF('Форма 4.10.1'!$I$46="",1,0)</f>
        <v>0</v>
      </c>
    </row>
    <row r="102" spans="1:1">
      <c r="A102" s="1174">
        <f>IF('Форма 4.10.1'!$J$46="",1,0)</f>
        <v>0</v>
      </c>
    </row>
    <row r="103" spans="1:1">
      <c r="A103" s="1174">
        <f>IF('Форма 4.10.1'!$H$55="",1,0)</f>
        <v>0</v>
      </c>
    </row>
    <row r="104" spans="1:1">
      <c r="A104" s="1174">
        <f>IF('Форма 4.10.1'!$I$55="",1,0)</f>
        <v>0</v>
      </c>
    </row>
    <row r="105" spans="1:1">
      <c r="A105" s="1174">
        <f>IF('Форма 4.10.1'!$J$55="",1,0)</f>
        <v>0</v>
      </c>
    </row>
    <row r="106" spans="1:1">
      <c r="A106" s="1174">
        <f>IF('Форма 1.0.2'!$E$12="",1,0)</f>
        <v>1</v>
      </c>
    </row>
    <row r="107" spans="1:1">
      <c r="A107" s="1174">
        <f>IF('Форма 1.0.2'!$F$12="",1,0)</f>
        <v>1</v>
      </c>
    </row>
    <row r="108" spans="1:1">
      <c r="A108" s="1174">
        <f>IF('Форма 1.0.2'!$G$12="",1,0)</f>
        <v>1</v>
      </c>
    </row>
    <row r="109" spans="1:1">
      <c r="A109" s="1174">
        <f>IF('Форма 1.0.2'!$H$12="",1,0)</f>
        <v>1</v>
      </c>
    </row>
    <row r="110" spans="1:1">
      <c r="A110" s="1174">
        <f>IF('Форма 1.0.2'!$I$12="",1,0)</f>
        <v>1</v>
      </c>
    </row>
    <row r="111" spans="1:1">
      <c r="A111" s="1174">
        <f>IF('Форма 1.0.2'!$J$12="",1,0)</f>
        <v>1</v>
      </c>
    </row>
    <row r="112" spans="1:1">
      <c r="A112" s="1174">
        <f>IF('Сведения об изменении'!$E$12="",1,0)</f>
        <v>1</v>
      </c>
    </row>
    <row r="113" spans="1:1">
      <c r="A113" s="1175">
        <f>IF('Форма 4.10.6 | Т-подкл(инд)'!$U$23="",1,0)</f>
        <v>1</v>
      </c>
    </row>
    <row r="114" spans="1:1">
      <c r="A114" s="1176">
        <f>IF('Форма 4.10.5 | Т-подкл'!$AA$23="",1,0)</f>
        <v>1</v>
      </c>
    </row>
    <row r="115" spans="1:1">
      <c r="A115" s="1176">
        <f>IF('Форма 4.10.5 | Т-подкл'!$Z$23="",1,0)</f>
        <v>1</v>
      </c>
    </row>
    <row r="116" spans="1:1">
      <c r="A116" s="1180">
        <f>IF(Территории!$E$12="",1,0)</f>
        <v>0</v>
      </c>
    </row>
    <row r="117" spans="1:1">
      <c r="A117" s="1180">
        <f>IF('Перечень тарифов'!$E$21="",1,0)</f>
        <v>0</v>
      </c>
    </row>
    <row r="118" spans="1:1">
      <c r="A118" s="1180">
        <f>IF('Перечень тарифов'!$F$21="",1,0)</f>
        <v>0</v>
      </c>
    </row>
    <row r="119" spans="1:1">
      <c r="A119" s="1180">
        <f>IF('Перечень тарифов'!$K$21="",1,0)</f>
        <v>0</v>
      </c>
    </row>
    <row r="120" spans="1:1">
      <c r="A120" s="1180">
        <f>IF('Перечень тарифов'!$O$21="",1,0)</f>
        <v>0</v>
      </c>
    </row>
    <row r="121" spans="1:1">
      <c r="A121" s="1180">
        <f>IF('Перечень тарифов'!$S$21="",1,0)</f>
        <v>0</v>
      </c>
    </row>
    <row r="122" spans="1:1">
      <c r="A122" s="1180">
        <f>IF('Перечень тарифов'!$G$21="",1,0)</f>
        <v>0</v>
      </c>
    </row>
    <row r="123" spans="1:1">
      <c r="A123" s="1180">
        <f>IF('Перечень тарифов'!$E$26="",1,0)</f>
        <v>0</v>
      </c>
    </row>
    <row r="124" spans="1:1">
      <c r="A124" s="1180">
        <f>IF('Перечень тарифов'!$F$26="",1,0)</f>
        <v>0</v>
      </c>
    </row>
    <row r="125" spans="1:1">
      <c r="A125" s="1180">
        <f>IF('Перечень тарифов'!$K$26="",1,0)</f>
        <v>0</v>
      </c>
    </row>
    <row r="126" spans="1:1">
      <c r="A126" s="1180">
        <f>IF('Перечень тарифов'!$O$26="",1,0)</f>
        <v>0</v>
      </c>
    </row>
    <row r="127" spans="1:1">
      <c r="A127" s="1180">
        <f>IF('Перечень тарифов'!$S$26="",1,0)</f>
        <v>0</v>
      </c>
    </row>
    <row r="128" spans="1:1">
      <c r="A128" s="1180">
        <f>IF('Перечень тарифов'!$G$26="",1,0)</f>
        <v>0</v>
      </c>
    </row>
    <row r="129" spans="1:1">
      <c r="A129" s="1180">
        <f>IF('Перечень тарифов'!$E$35="",1,0)</f>
        <v>0</v>
      </c>
    </row>
    <row r="130" spans="1:1">
      <c r="A130" s="1180">
        <f>IF('Перечень тарифов'!$F$35="",1,0)</f>
        <v>0</v>
      </c>
    </row>
    <row r="131" spans="1:1">
      <c r="A131" s="1180">
        <f>IF('Перечень тарифов'!$G$35="",1,0)</f>
        <v>0</v>
      </c>
    </row>
    <row r="132" spans="1:1">
      <c r="A132" s="1180">
        <f>IF('Перечень тарифов'!$K$35="",1,0)</f>
        <v>0</v>
      </c>
    </row>
    <row r="133" spans="1:1">
      <c r="A133" s="1180">
        <f>IF('Перечень тарифов'!$O$35="",1,0)</f>
        <v>0</v>
      </c>
    </row>
    <row r="134" spans="1:1">
      <c r="A134" s="1180">
        <f>IF('Перечень тарифов'!$S$35="",1,0)</f>
        <v>0</v>
      </c>
    </row>
    <row r="135" spans="1:1">
      <c r="A135" s="1180">
        <f>IF('Перечень тарифов'!$J$26="",1,0)</f>
        <v>0</v>
      </c>
    </row>
    <row r="136" spans="1:1">
      <c r="A136" s="1180">
        <f>IF('Перечень тарифов'!$J$30="",1,0)</f>
        <v>0</v>
      </c>
    </row>
    <row r="137" spans="1:1">
      <c r="A137" s="1180">
        <f>IF('Перечень тарифов'!$K$30="",1,0)</f>
        <v>0</v>
      </c>
    </row>
    <row r="138" spans="1:1">
      <c r="A138" s="1180">
        <f>IF('Перечень тарифов'!$O$30="",1,0)</f>
        <v>0</v>
      </c>
    </row>
    <row r="139" spans="1:1">
      <c r="A139" s="1180">
        <f>IF('Перечень тарифов'!$S$30="",1,0)</f>
        <v>0</v>
      </c>
    </row>
    <row r="140" spans="1:1">
      <c r="A140" s="1180">
        <f>IF('Форма 4.10.2 | Т-ТЭ | потр'!$O$24="",1,0)</f>
        <v>0</v>
      </c>
    </row>
    <row r="141" spans="1:1">
      <c r="A141" s="1180">
        <f>IF('Форма 4.10.3 | Т-передача ТЭ'!$O$24="",1,0)</f>
        <v>0</v>
      </c>
    </row>
    <row r="142" spans="1:1">
      <c r="A142" s="1180">
        <f>IF('Форма 4.10.3 | Т-передача ТЭ'!$O$34="",1,0)</f>
        <v>0</v>
      </c>
    </row>
    <row r="143" spans="1:1">
      <c r="A143" s="1180">
        <f>IF('Форма 4.10.3 | Т-передача ТЭ'!$M$35="",1,0)</f>
        <v>0</v>
      </c>
    </row>
    <row r="144" spans="1:1">
      <c r="A144" s="1180">
        <f>IF('Форма 4.10.3 | Т-передача ТЭ'!$O$35="",1,0)</f>
        <v>0</v>
      </c>
    </row>
    <row r="145" spans="1:1">
      <c r="A145" s="1180">
        <f>IF('Форма 4.10.3 | Т-передача ТЭ'!$R$35="",1,0)</f>
        <v>0</v>
      </c>
    </row>
    <row r="146" spans="1:1">
      <c r="A146" s="1180">
        <f>IF('Форма 4.10.3 | Т-передача ТЭ'!$T$35="",1,0)</f>
        <v>0</v>
      </c>
    </row>
    <row r="147" spans="1:1">
      <c r="A147" s="1180">
        <f>IF('Форма 4.10.3 | Т-передача ТЭ'!$S$35="",1,0)</f>
        <v>0</v>
      </c>
    </row>
    <row r="148" spans="1:1">
      <c r="A148" s="1180">
        <f>IF('Форма 4.10.3 | Т-передача ТЭ'!$U$35="",1,0)</f>
        <v>0</v>
      </c>
    </row>
    <row r="149" spans="1:1">
      <c r="A149" s="1180">
        <f>IF('Форма 4.10.2 | Т-ТЭ | ТСО'!$O$24="",1,0)</f>
        <v>0</v>
      </c>
    </row>
    <row r="150" spans="1:1">
      <c r="A150" s="1180">
        <f>IF('Форма 4.10.1'!$H$19="",1,0)</f>
        <v>0</v>
      </c>
    </row>
    <row r="151" spans="1:1">
      <c r="A151" s="1180">
        <f>IF('Форма 4.10.1'!$I$19="",1,0)</f>
        <v>0</v>
      </c>
    </row>
    <row r="152" spans="1:1">
      <c r="A152" s="1180">
        <f>IF('Форма 4.10.1'!$J$19="",1,0)</f>
        <v>0</v>
      </c>
    </row>
    <row r="153" spans="1:1">
      <c r="A153" s="1180">
        <f>IF('Форма 4.10.1'!$H$30="",1,0)</f>
        <v>0</v>
      </c>
    </row>
    <row r="154" spans="1:1">
      <c r="A154" s="1180">
        <f>IF('Форма 4.10.1'!$I$30="",1,0)</f>
        <v>0</v>
      </c>
    </row>
    <row r="155" spans="1:1">
      <c r="A155" s="1180">
        <f>IF('Форма 4.10.1'!$J$30="",1,0)</f>
        <v>0</v>
      </c>
    </row>
    <row r="156" spans="1:1">
      <c r="A156" s="1180">
        <f>IF('Форма 4.10.1'!$H$39="",1,0)</f>
        <v>0</v>
      </c>
    </row>
    <row r="157" spans="1:1">
      <c r="A157" s="1180">
        <f>IF('Форма 4.10.1'!$I$39="",1,0)</f>
        <v>0</v>
      </c>
    </row>
    <row r="158" spans="1:1">
      <c r="A158" s="1180">
        <f>IF('Форма 4.10.1'!$J$39="",1,0)</f>
        <v>0</v>
      </c>
    </row>
    <row r="159" spans="1:1">
      <c r="A159" s="1180">
        <f>IF('Форма 4.10.1'!$H$48="",1,0)</f>
        <v>0</v>
      </c>
    </row>
    <row r="160" spans="1:1">
      <c r="A160" s="1180">
        <f>IF('Форма 4.10.1'!$I$48="",1,0)</f>
        <v>0</v>
      </c>
    </row>
    <row r="161" spans="1:1">
      <c r="A161" s="1180">
        <f>IF('Форма 4.10.1'!$J$48="",1,0)</f>
        <v>0</v>
      </c>
    </row>
    <row r="162" spans="1:1">
      <c r="A162" s="1180">
        <f>IF('Форма 4.10.1'!$H$57="",1,0)</f>
        <v>0</v>
      </c>
    </row>
    <row r="163" spans="1:1">
      <c r="A163" s="1180">
        <f>IF('Форма 4.10.1'!$I$57="",1,0)</f>
        <v>0</v>
      </c>
    </row>
    <row r="164" spans="1:1">
      <c r="A164" s="1180">
        <f>IF('Форма 4.10.1'!$J$57="",1,0)</f>
        <v>0</v>
      </c>
    </row>
    <row r="165" spans="1:1">
      <c r="A165" s="1180">
        <f>IF('Форма 4.10.1'!$H$21="",1,0)</f>
        <v>0</v>
      </c>
    </row>
    <row r="166" spans="1:1">
      <c r="A166" s="1180">
        <f>IF('Форма 4.10.1'!$I$21="",1,0)</f>
        <v>0</v>
      </c>
    </row>
    <row r="167" spans="1:1">
      <c r="A167" s="1180">
        <f>IF('Форма 4.10.1'!$J$21="",1,0)</f>
        <v>0</v>
      </c>
    </row>
    <row r="168" spans="1:1">
      <c r="A168" s="1180">
        <f>IF('Форма 4.10.1'!$H$32="",1,0)</f>
        <v>0</v>
      </c>
    </row>
    <row r="169" spans="1:1">
      <c r="A169" s="1180">
        <f>IF('Форма 4.10.1'!$I$32="",1,0)</f>
        <v>0</v>
      </c>
    </row>
    <row r="170" spans="1:1">
      <c r="A170" s="1180">
        <f>IF('Форма 4.10.1'!$J$32="",1,0)</f>
        <v>0</v>
      </c>
    </row>
    <row r="171" spans="1:1">
      <c r="A171" s="1180">
        <f>IF('Форма 4.10.1'!$H$41="",1,0)</f>
        <v>0</v>
      </c>
    </row>
    <row r="172" spans="1:1">
      <c r="A172" s="1180">
        <f>IF('Форма 4.10.1'!$I$41="",1,0)</f>
        <v>0</v>
      </c>
    </row>
    <row r="173" spans="1:1">
      <c r="A173" s="1180">
        <f>IF('Форма 4.10.1'!$J$41="",1,0)</f>
        <v>0</v>
      </c>
    </row>
    <row r="174" spans="1:1">
      <c r="A174" s="1180">
        <f>IF('Форма 4.10.1'!$H$50="",1,0)</f>
        <v>0</v>
      </c>
    </row>
    <row r="175" spans="1:1">
      <c r="A175" s="1180">
        <f>IF('Форма 4.10.1'!$I$50="",1,0)</f>
        <v>0</v>
      </c>
    </row>
    <row r="176" spans="1:1">
      <c r="A176" s="1180">
        <f>IF('Форма 4.10.1'!$J$50="",1,0)</f>
        <v>0</v>
      </c>
    </row>
    <row r="177" spans="1:1">
      <c r="A177" s="1180">
        <f>IF('Форма 4.10.1'!$H$59="",1,0)</f>
        <v>0</v>
      </c>
    </row>
    <row r="178" spans="1:1">
      <c r="A178" s="1180">
        <f>IF('Форма 4.10.1'!$I$59="",1,0)</f>
        <v>0</v>
      </c>
    </row>
    <row r="179" spans="1:1">
      <c r="A179" s="1180">
        <f>IF('Форма 4.10.1'!$J$59="",1,0)</f>
        <v>0</v>
      </c>
    </row>
    <row r="180" spans="1:1">
      <c r="A180" s="1180">
        <f>IF('Форма 4.10.1'!$H$23="",1,0)</f>
        <v>0</v>
      </c>
    </row>
    <row r="181" spans="1:1">
      <c r="A181" s="1180">
        <f>IF('Форма 4.10.1'!$I$23="",1,0)</f>
        <v>0</v>
      </c>
    </row>
    <row r="182" spans="1:1">
      <c r="A182" s="1180">
        <f>IF('Форма 4.10.1'!$J$23="",1,0)</f>
        <v>0</v>
      </c>
    </row>
    <row r="183" spans="1:1">
      <c r="A183" s="1180">
        <f>IF('Форма 4.10.1'!$H$34="",1,0)</f>
        <v>0</v>
      </c>
    </row>
    <row r="184" spans="1:1">
      <c r="A184" s="1180">
        <f>IF('Форма 4.10.1'!$I$34="",1,0)</f>
        <v>0</v>
      </c>
    </row>
    <row r="185" spans="1:1">
      <c r="A185" s="1180">
        <f>IF('Форма 4.10.1'!$J$34="",1,0)</f>
        <v>0</v>
      </c>
    </row>
    <row r="186" spans="1:1">
      <c r="A186" s="1180">
        <f>IF('Форма 4.10.1'!$H$43="",1,0)</f>
        <v>0</v>
      </c>
    </row>
    <row r="187" spans="1:1">
      <c r="A187" s="1180">
        <f>IF('Форма 4.10.1'!$I$43="",1,0)</f>
        <v>0</v>
      </c>
    </row>
    <row r="188" spans="1:1">
      <c r="A188" s="1180">
        <f>IF('Форма 4.10.1'!$J$43="",1,0)</f>
        <v>0</v>
      </c>
    </row>
    <row r="189" spans="1:1">
      <c r="A189" s="1180">
        <f>IF('Форма 4.10.1'!$H$52="",1,0)</f>
        <v>0</v>
      </c>
    </row>
    <row r="190" spans="1:1">
      <c r="A190" s="1180">
        <f>IF('Форма 4.10.1'!$I$52="",1,0)</f>
        <v>0</v>
      </c>
    </row>
    <row r="191" spans="1:1">
      <c r="A191" s="1180">
        <f>IF('Форма 4.10.1'!$J$52="",1,0)</f>
        <v>0</v>
      </c>
    </row>
    <row r="192" spans="1:1">
      <c r="A192" s="1180">
        <f>IF('Форма 4.10.1'!$H$61="",1,0)</f>
        <v>0</v>
      </c>
    </row>
    <row r="193" spans="1:1">
      <c r="A193" s="1180">
        <f>IF('Форма 4.10.1'!$I$61="",1,0)</f>
        <v>0</v>
      </c>
    </row>
    <row r="194" spans="1:1">
      <c r="A194" s="1180">
        <f>IF('Форма 4.10.1'!$J$61="",1,0)</f>
        <v>0</v>
      </c>
    </row>
    <row r="195" spans="1:1">
      <c r="A195" s="1180">
        <f>IF('Форма 4.10.2 | Т-ТЭ | ТСО'!$Y$24="",1,0)</f>
        <v>0</v>
      </c>
    </row>
    <row r="196" spans="1:1">
      <c r="A196" s="1180">
        <f>IF('Форма 4.10.2 | Т-ТЭ | ТСО'!$AA$24="",1,0)</f>
        <v>0</v>
      </c>
    </row>
    <row r="197" spans="1:1">
      <c r="A197" s="1180">
        <f>IF('Форма 4.10.2 | Т-ТЭ | ТСО'!$V$24="",1,0)</f>
        <v>0</v>
      </c>
    </row>
    <row r="198" spans="1:1">
      <c r="A198" s="1180">
        <f>IF('Форма 4.10.2 | Т-ТЭ | ТСО'!$Z$24="",1,0)</f>
        <v>0</v>
      </c>
    </row>
    <row r="199" spans="1:1">
      <c r="A199" s="1180">
        <f>IF('Форма 4.10.2 | Т-ТЭ | ТСО'!$AB$24="",1,0)</f>
        <v>0</v>
      </c>
    </row>
    <row r="200" spans="1:1">
      <c r="A200" s="1180">
        <f>IF('Форма 4.10.2 | Т-ТЭ | потр'!$Y$24="",1,0)</f>
        <v>0</v>
      </c>
    </row>
    <row r="201" spans="1:1">
      <c r="A201" s="1180">
        <f>IF('Форма 4.10.2 | Т-ТЭ | потр'!$AA$24="",1,0)</f>
        <v>0</v>
      </c>
    </row>
    <row r="202" spans="1:1">
      <c r="A202" s="1180">
        <f>IF('Форма 4.10.2 | Т-ТЭ | потр'!$V$24="",1,0)</f>
        <v>0</v>
      </c>
    </row>
    <row r="203" spans="1:1">
      <c r="A203" s="1180">
        <f>IF('Форма 4.10.2 | Т-ТЭ | потр'!$Z$24="",1,0)</f>
        <v>0</v>
      </c>
    </row>
    <row r="204" spans="1:1">
      <c r="A204" s="1180">
        <f>IF('Форма 4.10.2 | Т-ТЭ | потр'!$AB$24="",1,0)</f>
        <v>0</v>
      </c>
    </row>
    <row r="205" spans="1:1">
      <c r="A205" s="1180">
        <f>IF('Форма 4.10.3 | Т-передача ТЭ'!$Y$24="",1,0)</f>
        <v>0</v>
      </c>
    </row>
    <row r="206" spans="1:1">
      <c r="A206" s="1180">
        <f>IF('Форма 4.10.3 | Т-передача ТЭ'!$AA$24="",1,0)</f>
        <v>0</v>
      </c>
    </row>
    <row r="207" spans="1:1">
      <c r="A207" s="1180">
        <f>IF('Форма 4.10.3 | Т-передача ТЭ'!$V$24="",1,0)</f>
        <v>0</v>
      </c>
    </row>
    <row r="208" spans="1:1">
      <c r="A208" s="1180">
        <f>IF('Форма 4.10.3 | Т-передача ТЭ'!$Z$24="",1,0)</f>
        <v>0</v>
      </c>
    </row>
    <row r="209" spans="1:1">
      <c r="A209" s="1180">
        <f>IF('Форма 4.10.3 | Т-передача ТЭ'!$AB$24="",1,0)</f>
        <v>0</v>
      </c>
    </row>
    <row r="210" spans="1:1">
      <c r="A210" s="1180">
        <f>IF('Форма 4.10.3 | Т-передача ТЭ'!$Y$35="",1,0)</f>
        <v>0</v>
      </c>
    </row>
    <row r="211" spans="1:1">
      <c r="A211" s="1180">
        <f>IF('Форма 4.10.3 | Т-передача ТЭ'!$AA$35="",1,0)</f>
        <v>0</v>
      </c>
    </row>
    <row r="212" spans="1:1">
      <c r="A212" s="1180">
        <f>IF('Форма 4.10.3 | Т-передача ТЭ'!$V$35="",1,0)</f>
        <v>0</v>
      </c>
    </row>
    <row r="213" spans="1:1">
      <c r="A213" s="1180">
        <f>IF('Форма 4.10.3 | Т-передача ТЭ'!$Z$35="",1,0)</f>
        <v>0</v>
      </c>
    </row>
    <row r="214" spans="1:1">
      <c r="A214" s="1180">
        <f>IF('Форма 4.10.3 | Т-передача ТЭ'!$AB$35="",1,0)</f>
        <v>0</v>
      </c>
    </row>
    <row r="215" spans="1:1">
      <c r="A215" s="1199">
        <f>IF('Форма 4.10.1'!$K$15="",1,0)</f>
        <v>0</v>
      </c>
    </row>
    <row r="216" spans="1:1">
      <c r="A216" s="1199">
        <f>IF('Форма 4.10.1'!$K$26="",1,0)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5"/>
  </cols>
  <sheetData>
    <row r="1" spans="1:3">
      <c r="A1" s="1205" t="s">
        <v>489</v>
      </c>
      <c r="B1" s="1205" t="s">
        <v>490</v>
      </c>
      <c r="C1" s="1205" t="s">
        <v>66</v>
      </c>
    </row>
    <row r="2" spans="1:3">
      <c r="A2" s="1205">
        <v>4189678</v>
      </c>
      <c r="B2" s="1205" t="s">
        <v>2653</v>
      </c>
      <c r="C2" s="1205" t="s">
        <v>2654</v>
      </c>
    </row>
    <row r="3" spans="1:3">
      <c r="A3" s="1205">
        <v>4190415</v>
      </c>
      <c r="B3" s="1205" t="s">
        <v>2655</v>
      </c>
      <c r="C3" s="1205" t="s">
        <v>2654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3367</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5" t="s">
        <v>395</v>
      </c>
      <c r="E4" s="1236"/>
      <c r="F4" s="1236"/>
      <c r="G4" s="1236"/>
      <c r="H4" s="1237"/>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8"/>
      <c r="E6" s="1238"/>
      <c r="F6" s="1239" t="s">
        <v>83</v>
      </c>
      <c r="G6" s="1239"/>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40" t="s">
        <v>15</v>
      </c>
      <c r="E8" s="1240"/>
      <c r="F8" s="1240" t="s">
        <v>396</v>
      </c>
      <c r="G8" s="1240"/>
      <c r="H8" s="1240"/>
      <c r="I8" s="1241" t="s">
        <v>397</v>
      </c>
      <c r="J8" s="1241"/>
      <c r="K8" s="1241"/>
      <c r="L8" s="1241"/>
      <c r="M8" s="204"/>
      <c r="N8" s="204"/>
      <c r="O8" s="204"/>
      <c r="P8" s="204"/>
      <c r="Q8" s="336"/>
      <c r="R8" s="204"/>
      <c r="S8" s="333"/>
      <c r="T8" s="333"/>
      <c r="U8" s="333"/>
      <c r="V8" s="333"/>
    </row>
    <row r="9" spans="1:256" s="120" customFormat="1" ht="20.25" customHeight="1">
      <c r="A9" s="119"/>
      <c r="B9" s="35"/>
      <c r="C9" s="222"/>
      <c r="D9" s="232" t="s">
        <v>91</v>
      </c>
      <c r="E9" s="232" t="s">
        <v>398</v>
      </c>
      <c r="F9" s="1231" t="s">
        <v>91</v>
      </c>
      <c r="G9" s="1232"/>
      <c r="H9" s="233" t="s">
        <v>398</v>
      </c>
      <c r="I9" s="1233" t="s">
        <v>91</v>
      </c>
      <c r="J9" s="1233"/>
      <c r="K9" s="233" t="s">
        <v>398</v>
      </c>
      <c r="L9" s="233" t="s">
        <v>399</v>
      </c>
      <c r="M9" s="204"/>
      <c r="N9" s="204"/>
      <c r="O9" s="204"/>
      <c r="P9" s="204"/>
      <c r="Q9" s="336"/>
      <c r="R9" s="204"/>
      <c r="S9" s="333"/>
      <c r="T9" s="333"/>
      <c r="U9" s="333"/>
      <c r="V9" s="333"/>
    </row>
    <row r="10" spans="1:256" ht="12" customHeight="1">
      <c r="C10" s="241"/>
      <c r="D10" s="331" t="s">
        <v>92</v>
      </c>
      <c r="E10" s="331" t="s">
        <v>48</v>
      </c>
      <c r="F10" s="1234" t="s">
        <v>49</v>
      </c>
      <c r="G10" s="1234"/>
      <c r="H10" s="331" t="s">
        <v>50</v>
      </c>
      <c r="I10" s="1234" t="s">
        <v>67</v>
      </c>
      <c r="J10" s="1234"/>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6" t="s">
        <v>403</v>
      </c>
      <c r="C12" s="1243"/>
      <c r="D12" s="1240">
        <v>1</v>
      </c>
      <c r="E12" s="1244" t="s">
        <v>3367</v>
      </c>
      <c r="F12" s="1194"/>
      <c r="G12" s="1183">
        <v>0</v>
      </c>
      <c r="H12" s="334"/>
      <c r="I12" s="242"/>
      <c r="J12" s="371" t="s">
        <v>496</v>
      </c>
      <c r="K12" s="1091"/>
      <c r="L12" s="258"/>
      <c r="M12" s="1102" t="e">
        <f ca="1">mergeValue(H12)</f>
        <v>#NAME?</v>
      </c>
      <c r="N12" s="1101"/>
      <c r="O12" s="1101"/>
      <c r="P12" s="1102" t="str">
        <f>IF(ISERROR(MATCH(Q12,MODesc,0)),"n","y")</f>
        <v>n</v>
      </c>
      <c r="Q12" s="1101" t="s">
        <v>3367</v>
      </c>
      <c r="R12" s="1102" t="str">
        <f>K12&amp;"("&amp;L12&amp;")"</f>
        <v>()</v>
      </c>
      <c r="S12" s="1096"/>
      <c r="T12" s="1096"/>
      <c r="U12" s="240"/>
      <c r="V12" s="1096"/>
      <c r="W12" s="1096"/>
      <c r="X12" s="1096"/>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6" t="s">
        <v>403</v>
      </c>
      <c r="C13" s="1243"/>
      <c r="D13" s="1240"/>
      <c r="E13" s="1245"/>
      <c r="F13" s="1246"/>
      <c r="G13" s="1240">
        <v>1</v>
      </c>
      <c r="H13" s="1242" t="s">
        <v>1496</v>
      </c>
      <c r="I13" s="242"/>
      <c r="J13" s="371" t="s">
        <v>496</v>
      </c>
      <c r="K13" s="1091"/>
      <c r="L13" s="258"/>
      <c r="M13" s="1102" t="e">
        <f ca="1">mergeValue(H13)</f>
        <v>#NAME?</v>
      </c>
      <c r="N13" s="1101"/>
      <c r="O13" s="1101"/>
      <c r="P13" s="1101"/>
      <c r="Q13" s="1101"/>
      <c r="R13" s="1102" t="str">
        <f>K13&amp;"("&amp;L13&amp;")"</f>
        <v>()</v>
      </c>
      <c r="S13" s="1096"/>
      <c r="T13" s="1096"/>
      <c r="U13" s="240"/>
      <c r="V13" s="1096"/>
      <c r="W13" s="1096"/>
      <c r="X13" s="1096"/>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6" t="s">
        <v>403</v>
      </c>
      <c r="C14" s="1243"/>
      <c r="D14" s="1240"/>
      <c r="E14" s="1245"/>
      <c r="F14" s="1247"/>
      <c r="G14" s="1240"/>
      <c r="H14" s="1242"/>
      <c r="I14" s="1202"/>
      <c r="J14" s="1183">
        <v>1</v>
      </c>
      <c r="K14" s="1193" t="s">
        <v>1496</v>
      </c>
      <c r="L14" s="239" t="s">
        <v>1497</v>
      </c>
      <c r="M14" s="1102" t="e">
        <f ca="1">mergeValue(H14)</f>
        <v>#NAME?</v>
      </c>
      <c r="N14" s="1101"/>
      <c r="O14" s="1101"/>
      <c r="P14" s="1101"/>
      <c r="Q14" s="1101"/>
      <c r="R14" s="1102" t="str">
        <f>K14&amp;" ("&amp;L14&amp;")"</f>
        <v>Город Казань (92701000)</v>
      </c>
      <c r="S14" s="1096"/>
      <c r="T14" s="1096"/>
      <c r="U14" s="240"/>
      <c r="V14" s="1096"/>
      <c r="W14" s="1096"/>
      <c r="X14" s="1096"/>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XkqYHpe/aePvLiJJgAy7eVxqePP9b9aEwtNu7O0/Q0IRdQnWLU770M12i+kyI40fT4KkoZIJPdNBg8qFiYVtmQ==" saltValue="+s78vmY0rlrigk2iaP7GN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5"/>
    <col min="2" max="2" width="65.28515625" style="1205" customWidth="1"/>
    <col min="3" max="3" width="41" style="1205" customWidth="1"/>
    <col min="4" max="16384" width="9.140625" style="1205"/>
  </cols>
  <sheetData>
    <row r="1" spans="1:2">
      <c r="A1" s="1205" t="s">
        <v>328</v>
      </c>
      <c r="B1" s="1205" t="s">
        <v>329</v>
      </c>
    </row>
    <row r="2" spans="1:2">
      <c r="A2" s="1205">
        <v>4213775</v>
      </c>
      <c r="B2" s="1205" t="s">
        <v>581</v>
      </c>
    </row>
    <row r="3" spans="1:2">
      <c r="A3" s="1205">
        <v>4213784</v>
      </c>
      <c r="B3" s="1205" t="s">
        <v>674</v>
      </c>
    </row>
    <row r="4" spans="1:2">
      <c r="A4" s="1205">
        <v>4213781</v>
      </c>
      <c r="B4" s="1205" t="s">
        <v>673</v>
      </c>
    </row>
    <row r="5" spans="1:2">
      <c r="A5" s="1205">
        <v>4213776</v>
      </c>
      <c r="B5" s="1205" t="s">
        <v>582</v>
      </c>
    </row>
    <row r="6" spans="1:2">
      <c r="A6" s="1205">
        <v>4213777</v>
      </c>
      <c r="B6" s="1205" t="s">
        <v>583</v>
      </c>
    </row>
    <row r="7" spans="1:2">
      <c r="A7" s="1205">
        <v>4213778</v>
      </c>
      <c r="B7" s="1205" t="s">
        <v>584</v>
      </c>
    </row>
    <row r="8" spans="1:2">
      <c r="A8" s="1205">
        <v>4213780</v>
      </c>
      <c r="B8" s="1205" t="s">
        <v>585</v>
      </c>
    </row>
    <row r="9" spans="1:2">
      <c r="A9" s="1205">
        <v>4213779</v>
      </c>
      <c r="B9" s="1205" t="s">
        <v>588</v>
      </c>
    </row>
    <row r="10" spans="1:2">
      <c r="A10" s="1205">
        <v>4213783</v>
      </c>
      <c r="B10" s="1205" t="s">
        <v>587</v>
      </c>
    </row>
    <row r="11" spans="1:2">
      <c r="A11" s="1205">
        <v>4213782</v>
      </c>
      <c r="B11" s="1205"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5"/>
    <col min="2" max="2" width="65.28515625" style="1205" customWidth="1"/>
    <col min="3" max="3" width="41" style="1205" customWidth="1"/>
    <col min="4" max="16384" width="9.140625" style="1205"/>
  </cols>
  <sheetData>
    <row r="1" spans="1:2">
      <c r="A1" s="1205" t="s">
        <v>328</v>
      </c>
      <c r="B1" s="1205" t="s">
        <v>330</v>
      </c>
    </row>
    <row r="2" spans="1:2">
      <c r="A2" s="1205">
        <v>4190064</v>
      </c>
      <c r="B2" s="1205" t="s">
        <v>2643</v>
      </c>
    </row>
    <row r="3" spans="1:2">
      <c r="A3" s="1205">
        <v>4190065</v>
      </c>
      <c r="B3" s="1205" t="s">
        <v>2644</v>
      </c>
    </row>
    <row r="4" spans="1:2">
      <c r="A4" s="1205">
        <v>4190066</v>
      </c>
      <c r="B4" s="1205" t="s">
        <v>2645</v>
      </c>
    </row>
    <row r="5" spans="1:2">
      <c r="A5" s="1205">
        <v>4190067</v>
      </c>
      <c r="B5" s="1205" t="s">
        <v>2646</v>
      </c>
    </row>
    <row r="6" spans="1:2">
      <c r="A6" s="1205">
        <v>4190068</v>
      </c>
      <c r="B6" s="1205" t="s">
        <v>2647</v>
      </c>
    </row>
    <row r="7" spans="1:2">
      <c r="A7" s="1205">
        <v>4190069</v>
      </c>
      <c r="B7" s="1205" t="s">
        <v>2648</v>
      </c>
    </row>
    <row r="8" spans="1:2">
      <c r="A8" s="1205">
        <v>4190070</v>
      </c>
      <c r="B8" s="1205" t="s">
        <v>2649</v>
      </c>
    </row>
    <row r="9" spans="1:2">
      <c r="A9" s="1205">
        <v>4190071</v>
      </c>
      <c r="B9" s="1205" t="s">
        <v>2650</v>
      </c>
    </row>
    <row r="10" spans="1:2">
      <c r="A10" s="1205">
        <v>4190072</v>
      </c>
      <c r="B10" s="1205" t="s">
        <v>2651</v>
      </c>
    </row>
    <row r="11" spans="1:2">
      <c r="A11" s="1205">
        <v>4190073</v>
      </c>
      <c r="B11" s="1205" t="s">
        <v>2652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4"/>
  <sheetViews>
    <sheetView showGridLines="0" topLeftCell="G4" zoomScaleNormal="100" workbookViewId="0">
      <selection activeCell="W31" sqref="W31"/>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5" t="s">
        <v>626</v>
      </c>
      <c r="E5" s="1236"/>
      <c r="F5" s="1236"/>
      <c r="G5" s="1236"/>
      <c r="H5" s="1236"/>
      <c r="I5" s="1236"/>
      <c r="J5" s="1237"/>
      <c r="K5" s="408"/>
      <c r="L5" s="169"/>
      <c r="M5" s="169"/>
      <c r="N5" s="169"/>
      <c r="O5" s="169"/>
      <c r="P5" s="169"/>
      <c r="Q5" s="169"/>
      <c r="R5" s="169"/>
      <c r="S5" s="537"/>
      <c r="T5" s="537"/>
      <c r="U5" s="537"/>
      <c r="V5" s="537"/>
      <c r="W5" s="169"/>
    </row>
    <row r="6" spans="1:24" s="438" customFormat="1" ht="3" customHeight="1">
      <c r="A6" s="292"/>
      <c r="B6" s="292"/>
      <c r="D6" s="1261"/>
      <c r="E6" s="1262"/>
      <c r="F6" s="1262"/>
      <c r="G6" s="1262"/>
      <c r="H6" s="1262"/>
      <c r="I6" s="1262"/>
      <c r="J6" s="1263"/>
      <c r="S6" s="614"/>
      <c r="T6" s="614"/>
      <c r="U6" s="614"/>
      <c r="V6" s="614"/>
    </row>
    <row r="7" spans="1:24" s="438" customFormat="1" ht="5.25" hidden="1" customHeight="1">
      <c r="A7" s="292"/>
      <c r="B7" s="292"/>
      <c r="E7" s="1264"/>
      <c r="F7" s="1264"/>
      <c r="G7" s="1251"/>
      <c r="H7" s="1251"/>
      <c r="I7" s="1251"/>
      <c r="J7" s="1251"/>
      <c r="S7" s="614"/>
      <c r="T7" s="614"/>
      <c r="U7" s="614"/>
      <c r="V7" s="614"/>
    </row>
    <row r="8" spans="1:24" s="438" customFormat="1" ht="5.25" hidden="1" customHeight="1">
      <c r="A8" s="292"/>
      <c r="B8" s="292"/>
      <c r="E8" s="1264"/>
      <c r="F8" s="1264"/>
      <c r="G8" s="1251"/>
      <c r="H8" s="1251"/>
      <c r="I8" s="1251"/>
      <c r="J8" s="1251"/>
      <c r="S8" s="614"/>
      <c r="T8" s="614"/>
      <c r="U8" s="614"/>
      <c r="V8" s="614"/>
    </row>
    <row r="9" spans="1:24" s="438" customFormat="1" ht="5.25" hidden="1" customHeight="1">
      <c r="A9" s="292"/>
      <c r="B9" s="292"/>
      <c r="E9" s="1264"/>
      <c r="F9" s="1264"/>
      <c r="G9" s="1251"/>
      <c r="H9" s="1251"/>
      <c r="I9" s="1251"/>
      <c r="J9" s="1251"/>
      <c r="S9" s="614"/>
      <c r="T9" s="614"/>
      <c r="U9" s="614"/>
      <c r="V9" s="614"/>
    </row>
    <row r="10" spans="1:24" s="614" customFormat="1" ht="5.25" hidden="1">
      <c r="A10" s="292"/>
      <c r="B10" s="292"/>
      <c r="E10" s="1265"/>
      <c r="F10" s="1265"/>
      <c r="G10" s="788"/>
      <c r="H10" s="434"/>
      <c r="I10" s="746"/>
      <c r="J10" s="746"/>
    </row>
    <row r="11" spans="1:24" s="152" customFormat="1" ht="18.75" hidden="1" customHeight="1">
      <c r="A11" s="292"/>
      <c r="B11" s="292"/>
      <c r="D11" s="145"/>
      <c r="E11" s="1266" t="s">
        <v>633</v>
      </c>
      <c r="F11" s="1266"/>
      <c r="G11" s="1203"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6" t="s">
        <v>634</v>
      </c>
      <c r="F12" s="1266"/>
      <c r="G12" s="1203"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0"/>
      <c r="F13" s="1260"/>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2" t="s">
        <v>91</v>
      </c>
      <c r="E17" s="1252" t="s">
        <v>296</v>
      </c>
      <c r="F17" s="1252" t="s">
        <v>79</v>
      </c>
      <c r="G17" s="1252" t="s">
        <v>436</v>
      </c>
      <c r="H17" s="1252" t="s">
        <v>91</v>
      </c>
      <c r="I17" s="1252"/>
      <c r="J17" s="1252" t="s">
        <v>19</v>
      </c>
      <c r="K17" s="1254" t="s">
        <v>461</v>
      </c>
      <c r="L17" s="1254"/>
      <c r="M17" s="1254"/>
      <c r="N17" s="1254"/>
      <c r="O17" s="1254" t="s">
        <v>624</v>
      </c>
      <c r="P17" s="1254"/>
      <c r="Q17" s="1254"/>
      <c r="R17" s="1254"/>
      <c r="S17" s="1254" t="s">
        <v>625</v>
      </c>
      <c r="T17" s="1254"/>
      <c r="U17" s="1254"/>
      <c r="V17" s="1254"/>
      <c r="W17" s="1252" t="s">
        <v>243</v>
      </c>
    </row>
    <row r="18" spans="1:24" ht="30.75" customHeight="1">
      <c r="D18" s="1252"/>
      <c r="E18" s="1252"/>
      <c r="F18" s="1252"/>
      <c r="G18" s="1252"/>
      <c r="H18" s="1252"/>
      <c r="I18" s="1252"/>
      <c r="J18" s="1252"/>
      <c r="K18" s="109" t="s">
        <v>299</v>
      </c>
      <c r="L18" s="1252" t="s">
        <v>91</v>
      </c>
      <c r="M18" s="1252"/>
      <c r="N18" s="109" t="s">
        <v>229</v>
      </c>
      <c r="O18" s="109" t="s">
        <v>299</v>
      </c>
      <c r="P18" s="1252" t="s">
        <v>91</v>
      </c>
      <c r="Q18" s="1252"/>
      <c r="R18" s="109" t="s">
        <v>229</v>
      </c>
      <c r="S18" s="510" t="s">
        <v>299</v>
      </c>
      <c r="T18" s="1252" t="s">
        <v>91</v>
      </c>
      <c r="U18" s="1252"/>
      <c r="V18" s="510" t="s">
        <v>398</v>
      </c>
      <c r="W18" s="1252"/>
    </row>
    <row r="19" spans="1:24" s="382" customFormat="1" ht="12" customHeight="1">
      <c r="A19" s="381"/>
      <c r="B19" s="381"/>
      <c r="D19" s="39" t="s">
        <v>92</v>
      </c>
      <c r="E19" s="39" t="s">
        <v>48</v>
      </c>
      <c r="F19" s="39" t="s">
        <v>49</v>
      </c>
      <c r="G19" s="39" t="s">
        <v>50</v>
      </c>
      <c r="H19" s="1253" t="s">
        <v>67</v>
      </c>
      <c r="I19" s="1253"/>
      <c r="J19" s="39" t="s">
        <v>68</v>
      </c>
      <c r="K19" s="39" t="s">
        <v>182</v>
      </c>
      <c r="L19" s="1253" t="s">
        <v>183</v>
      </c>
      <c r="M19" s="1253"/>
      <c r="N19" s="39" t="s">
        <v>207</v>
      </c>
      <c r="O19" s="39" t="s">
        <v>208</v>
      </c>
      <c r="P19" s="1253" t="s">
        <v>209</v>
      </c>
      <c r="Q19" s="1253"/>
      <c r="R19" s="39" t="s">
        <v>210</v>
      </c>
      <c r="S19" s="495" t="s">
        <v>209</v>
      </c>
      <c r="T19" s="1253" t="s">
        <v>210</v>
      </c>
      <c r="U19" s="1253"/>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1" customFormat="1" ht="17.100000000000001" customHeight="1">
      <c r="A21" s="711">
        <v>13</v>
      </c>
      <c r="C21" s="290"/>
      <c r="D21" s="1255">
        <v>1</v>
      </c>
      <c r="E21" s="1267" t="s">
        <v>674</v>
      </c>
      <c r="F21" s="1269" t="s">
        <v>3368</v>
      </c>
      <c r="G21" s="1272" t="s">
        <v>84</v>
      </c>
      <c r="H21" s="1255"/>
      <c r="I21" s="1255">
        <v>1</v>
      </c>
      <c r="J21" s="1257" t="s">
        <v>3369</v>
      </c>
      <c r="K21" s="1274" t="s">
        <v>84</v>
      </c>
      <c r="L21" s="1275"/>
      <c r="M21" s="1275" t="s">
        <v>92</v>
      </c>
      <c r="N21" s="1276"/>
      <c r="O21" s="1274" t="s">
        <v>84</v>
      </c>
      <c r="P21" s="1275"/>
      <c r="Q21" s="1275" t="s">
        <v>92</v>
      </c>
      <c r="R21" s="1277"/>
      <c r="S21" s="1274" t="s">
        <v>84</v>
      </c>
      <c r="T21" s="1034"/>
      <c r="U21" s="1034" t="s">
        <v>92</v>
      </c>
      <c r="V21" s="1204"/>
      <c r="W21" s="288" t="s">
        <v>3393</v>
      </c>
    </row>
    <row r="22" spans="1:24" s="1181" customFormat="1" ht="17.100000000000001" customHeight="1">
      <c r="A22" s="711"/>
      <c r="C22" s="710"/>
      <c r="D22" s="1255"/>
      <c r="E22" s="1267"/>
      <c r="F22" s="1270"/>
      <c r="G22" s="1272"/>
      <c r="H22" s="1255"/>
      <c r="I22" s="1255"/>
      <c r="J22" s="1258"/>
      <c r="K22" s="1274"/>
      <c r="L22" s="1275"/>
      <c r="M22" s="1275"/>
      <c r="N22" s="1276"/>
      <c r="O22" s="1274"/>
      <c r="P22" s="1275"/>
      <c r="Q22" s="1275"/>
      <c r="R22" s="1277"/>
      <c r="S22" s="1274"/>
      <c r="T22" s="1036"/>
      <c r="U22" s="707"/>
      <c r="V22" s="708"/>
      <c r="W22" s="709"/>
    </row>
    <row r="23" spans="1:24" s="1181" customFormat="1" ht="17.100000000000001" customHeight="1">
      <c r="A23" s="711"/>
      <c r="C23" s="710"/>
      <c r="D23" s="1256"/>
      <c r="E23" s="1268"/>
      <c r="F23" s="1270"/>
      <c r="G23" s="1273"/>
      <c r="H23" s="1256"/>
      <c r="I23" s="1256"/>
      <c r="J23" s="1258"/>
      <c r="K23" s="1273"/>
      <c r="L23" s="1256"/>
      <c r="M23" s="1256"/>
      <c r="N23" s="1277"/>
      <c r="O23" s="1273"/>
      <c r="P23" s="1195"/>
      <c r="Q23" s="707"/>
      <c r="R23" s="708"/>
      <c r="S23" s="704"/>
      <c r="T23" s="704"/>
      <c r="U23" s="704"/>
      <c r="V23" s="704"/>
      <c r="W23" s="709"/>
    </row>
    <row r="24" spans="1:24" s="1181" customFormat="1" ht="15" customHeight="1">
      <c r="A24" s="711"/>
      <c r="C24" s="710"/>
      <c r="D24" s="1256"/>
      <c r="E24" s="1268"/>
      <c r="F24" s="1270"/>
      <c r="G24" s="1273"/>
      <c r="H24" s="1256"/>
      <c r="I24" s="1256"/>
      <c r="J24" s="1259"/>
      <c r="K24" s="1273"/>
      <c r="L24" s="707"/>
      <c r="M24" s="708"/>
      <c r="N24" s="708"/>
      <c r="O24" s="708"/>
      <c r="P24" s="708"/>
      <c r="Q24" s="708"/>
      <c r="R24" s="708"/>
      <c r="S24" s="704"/>
      <c r="T24" s="704"/>
      <c r="U24" s="704"/>
      <c r="V24" s="704"/>
      <c r="W24" s="709"/>
    </row>
    <row r="25" spans="1:24" s="1181" customFormat="1" ht="15" customHeight="1">
      <c r="A25" s="711"/>
      <c r="C25" s="710"/>
      <c r="D25" s="1256"/>
      <c r="E25" s="1268"/>
      <c r="F25" s="1271"/>
      <c r="G25" s="1273"/>
      <c r="H25" s="707"/>
      <c r="I25" s="708"/>
      <c r="J25" s="708"/>
      <c r="K25" s="708"/>
      <c r="L25" s="708"/>
      <c r="M25" s="708"/>
      <c r="N25" s="708"/>
      <c r="O25" s="708"/>
      <c r="P25" s="708"/>
      <c r="Q25" s="708"/>
      <c r="R25" s="708"/>
      <c r="S25" s="704"/>
      <c r="T25" s="704"/>
      <c r="U25" s="704"/>
      <c r="V25" s="704"/>
      <c r="W25" s="709"/>
    </row>
    <row r="26" spans="1:24" s="1181" customFormat="1" ht="17.100000000000001" customHeight="1">
      <c r="A26" s="711">
        <v>6</v>
      </c>
      <c r="C26" s="290"/>
      <c r="D26" s="1255">
        <v>2</v>
      </c>
      <c r="E26" s="1267" t="s">
        <v>584</v>
      </c>
      <c r="F26" s="1269" t="s">
        <v>2647</v>
      </c>
      <c r="G26" s="1272" t="s">
        <v>84</v>
      </c>
      <c r="H26" s="1255"/>
      <c r="I26" s="1255">
        <v>1</v>
      </c>
      <c r="J26" s="1257" t="s">
        <v>3371</v>
      </c>
      <c r="K26" s="1274" t="s">
        <v>84</v>
      </c>
      <c r="L26" s="1275"/>
      <c r="M26" s="1275" t="s">
        <v>92</v>
      </c>
      <c r="N26" s="1276"/>
      <c r="O26" s="1274" t="s">
        <v>84</v>
      </c>
      <c r="P26" s="1275"/>
      <c r="Q26" s="1275" t="s">
        <v>92</v>
      </c>
      <c r="R26" s="1277"/>
      <c r="S26" s="1274" t="s">
        <v>84</v>
      </c>
      <c r="T26" s="1034"/>
      <c r="U26" s="1034" t="s">
        <v>92</v>
      </c>
      <c r="V26" s="1204"/>
      <c r="W26" s="288" t="s">
        <v>3395</v>
      </c>
    </row>
    <row r="27" spans="1:24" s="1181" customFormat="1" ht="17.100000000000001" customHeight="1">
      <c r="A27" s="711"/>
      <c r="C27" s="710"/>
      <c r="D27" s="1255"/>
      <c r="E27" s="1267"/>
      <c r="F27" s="1270"/>
      <c r="G27" s="1272"/>
      <c r="H27" s="1255"/>
      <c r="I27" s="1255"/>
      <c r="J27" s="1258"/>
      <c r="K27" s="1274"/>
      <c r="L27" s="1275"/>
      <c r="M27" s="1275"/>
      <c r="N27" s="1276"/>
      <c r="O27" s="1274"/>
      <c r="P27" s="1275"/>
      <c r="Q27" s="1275"/>
      <c r="R27" s="1277"/>
      <c r="S27" s="1274"/>
      <c r="T27" s="1036"/>
      <c r="U27" s="707"/>
      <c r="V27" s="708"/>
      <c r="W27" s="709"/>
    </row>
    <row r="28" spans="1:24" s="1181" customFormat="1" ht="17.100000000000001" customHeight="1">
      <c r="A28" s="711"/>
      <c r="C28" s="710"/>
      <c r="D28" s="1256"/>
      <c r="E28" s="1268"/>
      <c r="F28" s="1270"/>
      <c r="G28" s="1273"/>
      <c r="H28" s="1256"/>
      <c r="I28" s="1256"/>
      <c r="J28" s="1258"/>
      <c r="K28" s="1273"/>
      <c r="L28" s="1256"/>
      <c r="M28" s="1256"/>
      <c r="N28" s="1277"/>
      <c r="O28" s="1273"/>
      <c r="P28" s="1195"/>
      <c r="Q28" s="707"/>
      <c r="R28" s="708"/>
      <c r="S28" s="704"/>
      <c r="T28" s="704"/>
      <c r="U28" s="704"/>
      <c r="V28" s="704"/>
      <c r="W28" s="709"/>
    </row>
    <row r="29" spans="1:24" s="1181" customFormat="1" ht="15" customHeight="1">
      <c r="A29" s="711"/>
      <c r="C29" s="710"/>
      <c r="D29" s="1256"/>
      <c r="E29" s="1268"/>
      <c r="F29" s="1270"/>
      <c r="G29" s="1273"/>
      <c r="H29" s="1256"/>
      <c r="I29" s="1256"/>
      <c r="J29" s="1259"/>
      <c r="K29" s="1273"/>
      <c r="L29" s="707"/>
      <c r="M29" s="708"/>
      <c r="N29" s="708"/>
      <c r="O29" s="708"/>
      <c r="P29" s="708"/>
      <c r="Q29" s="708"/>
      <c r="R29" s="708"/>
      <c r="S29" s="704"/>
      <c r="T29" s="704"/>
      <c r="U29" s="704"/>
      <c r="V29" s="704"/>
      <c r="W29" s="709"/>
    </row>
    <row r="30" spans="1:24" s="1181" customFormat="1" ht="17.100000000000001" customHeight="1">
      <c r="A30" s="711" t="s">
        <v>3370</v>
      </c>
      <c r="C30" s="710"/>
      <c r="D30" s="1256"/>
      <c r="E30" s="1268"/>
      <c r="F30" s="1270"/>
      <c r="G30" s="1273"/>
      <c r="H30" s="1278"/>
      <c r="I30" s="1255">
        <v>2</v>
      </c>
      <c r="J30" s="1257" t="s">
        <v>3372</v>
      </c>
      <c r="K30" s="1274" t="s">
        <v>84</v>
      </c>
      <c r="L30" s="1275"/>
      <c r="M30" s="1275" t="s">
        <v>92</v>
      </c>
      <c r="N30" s="1276"/>
      <c r="O30" s="1274" t="s">
        <v>84</v>
      </c>
      <c r="P30" s="1275"/>
      <c r="Q30" s="1275" t="s">
        <v>92</v>
      </c>
      <c r="R30" s="1277"/>
      <c r="S30" s="1274" t="s">
        <v>84</v>
      </c>
      <c r="T30" s="1034"/>
      <c r="U30" s="1034" t="s">
        <v>92</v>
      </c>
      <c r="V30" s="1204"/>
      <c r="W30" s="288" t="s">
        <v>3396</v>
      </c>
    </row>
    <row r="31" spans="1:24" s="1181" customFormat="1" ht="17.100000000000001" customHeight="1">
      <c r="A31" s="711"/>
      <c r="C31" s="710"/>
      <c r="D31" s="1256"/>
      <c r="E31" s="1268"/>
      <c r="F31" s="1270"/>
      <c r="G31" s="1273"/>
      <c r="H31" s="1279"/>
      <c r="I31" s="1255"/>
      <c r="J31" s="1258"/>
      <c r="K31" s="1274"/>
      <c r="L31" s="1275"/>
      <c r="M31" s="1275"/>
      <c r="N31" s="1276"/>
      <c r="O31" s="1274"/>
      <c r="P31" s="1275"/>
      <c r="Q31" s="1275"/>
      <c r="R31" s="1277"/>
      <c r="S31" s="1274"/>
      <c r="T31" s="1036"/>
      <c r="U31" s="707"/>
      <c r="V31" s="708"/>
      <c r="W31" s="709"/>
    </row>
    <row r="32" spans="1:24" s="1181" customFormat="1" ht="17.100000000000001" customHeight="1">
      <c r="A32" s="711"/>
      <c r="C32" s="710"/>
      <c r="D32" s="1256"/>
      <c r="E32" s="1268"/>
      <c r="F32" s="1270"/>
      <c r="G32" s="1273"/>
      <c r="H32" s="1280"/>
      <c r="I32" s="1256"/>
      <c r="J32" s="1258"/>
      <c r="K32" s="1273"/>
      <c r="L32" s="1256"/>
      <c r="M32" s="1256"/>
      <c r="N32" s="1277"/>
      <c r="O32" s="1273"/>
      <c r="P32" s="1195"/>
      <c r="Q32" s="707"/>
      <c r="R32" s="708"/>
      <c r="S32" s="704"/>
      <c r="T32" s="704"/>
      <c r="U32" s="704"/>
      <c r="V32" s="704"/>
      <c r="W32" s="709"/>
    </row>
    <row r="33" spans="1:23" s="1181" customFormat="1" ht="15" customHeight="1">
      <c r="A33" s="711"/>
      <c r="C33" s="710"/>
      <c r="D33" s="1256"/>
      <c r="E33" s="1268"/>
      <c r="F33" s="1270"/>
      <c r="G33" s="1273"/>
      <c r="H33" s="1281"/>
      <c r="I33" s="1256"/>
      <c r="J33" s="1259"/>
      <c r="K33" s="1273"/>
      <c r="L33" s="707"/>
      <c r="M33" s="708"/>
      <c r="N33" s="708"/>
      <c r="O33" s="708"/>
      <c r="P33" s="708"/>
      <c r="Q33" s="708"/>
      <c r="R33" s="708"/>
      <c r="S33" s="704"/>
      <c r="T33" s="704"/>
      <c r="U33" s="704"/>
      <c r="V33" s="704"/>
      <c r="W33" s="709"/>
    </row>
    <row r="34" spans="1:23" s="1181" customFormat="1" ht="15" customHeight="1">
      <c r="A34" s="711"/>
      <c r="C34" s="710"/>
      <c r="D34" s="1256"/>
      <c r="E34" s="1268"/>
      <c r="F34" s="1271"/>
      <c r="G34" s="1273"/>
      <c r="H34" s="707"/>
      <c r="I34" s="708"/>
      <c r="J34" s="708"/>
      <c r="K34" s="708"/>
      <c r="L34" s="708"/>
      <c r="M34" s="708"/>
      <c r="N34" s="708"/>
      <c r="O34" s="708"/>
      <c r="P34" s="708"/>
      <c r="Q34" s="708"/>
      <c r="R34" s="708"/>
      <c r="S34" s="704"/>
      <c r="T34" s="704"/>
      <c r="U34" s="704"/>
      <c r="V34" s="704"/>
      <c r="W34" s="709"/>
    </row>
    <row r="35" spans="1:23" s="1181" customFormat="1" ht="17.100000000000001" customHeight="1">
      <c r="A35" s="711">
        <v>2</v>
      </c>
      <c r="C35" s="290"/>
      <c r="D35" s="1255">
        <v>3</v>
      </c>
      <c r="E35" s="1267" t="s">
        <v>673</v>
      </c>
      <c r="F35" s="1269" t="s">
        <v>2643</v>
      </c>
      <c r="G35" s="1272" t="s">
        <v>84</v>
      </c>
      <c r="H35" s="1255"/>
      <c r="I35" s="1255">
        <v>1</v>
      </c>
      <c r="J35" s="1257" t="s">
        <v>3373</v>
      </c>
      <c r="K35" s="1274" t="s">
        <v>84</v>
      </c>
      <c r="L35" s="1275"/>
      <c r="M35" s="1275" t="s">
        <v>92</v>
      </c>
      <c r="N35" s="1276"/>
      <c r="O35" s="1274" t="s">
        <v>84</v>
      </c>
      <c r="P35" s="1275"/>
      <c r="Q35" s="1275" t="s">
        <v>92</v>
      </c>
      <c r="R35" s="1277"/>
      <c r="S35" s="1274" t="s">
        <v>84</v>
      </c>
      <c r="T35" s="1034"/>
      <c r="U35" s="1034" t="s">
        <v>92</v>
      </c>
      <c r="V35" s="1204"/>
      <c r="W35" s="288" t="s">
        <v>3394</v>
      </c>
    </row>
    <row r="36" spans="1:23" s="1181" customFormat="1" ht="17.100000000000001" customHeight="1">
      <c r="A36" s="711"/>
      <c r="C36" s="710"/>
      <c r="D36" s="1255"/>
      <c r="E36" s="1267"/>
      <c r="F36" s="1270"/>
      <c r="G36" s="1272"/>
      <c r="H36" s="1255"/>
      <c r="I36" s="1255"/>
      <c r="J36" s="1258"/>
      <c r="K36" s="1274"/>
      <c r="L36" s="1275"/>
      <c r="M36" s="1275"/>
      <c r="N36" s="1276"/>
      <c r="O36" s="1274"/>
      <c r="P36" s="1275"/>
      <c r="Q36" s="1275"/>
      <c r="R36" s="1277"/>
      <c r="S36" s="1274"/>
      <c r="T36" s="1036"/>
      <c r="U36" s="707"/>
      <c r="V36" s="708"/>
      <c r="W36" s="709"/>
    </row>
    <row r="37" spans="1:23" s="1181" customFormat="1" ht="17.100000000000001" customHeight="1">
      <c r="A37" s="711"/>
      <c r="C37" s="710"/>
      <c r="D37" s="1256"/>
      <c r="E37" s="1268"/>
      <c r="F37" s="1270"/>
      <c r="G37" s="1273"/>
      <c r="H37" s="1256"/>
      <c r="I37" s="1256"/>
      <c r="J37" s="1258"/>
      <c r="K37" s="1273"/>
      <c r="L37" s="1256"/>
      <c r="M37" s="1256"/>
      <c r="N37" s="1277"/>
      <c r="O37" s="1273"/>
      <c r="P37" s="1195"/>
      <c r="Q37" s="707"/>
      <c r="R37" s="708"/>
      <c r="S37" s="704"/>
      <c r="T37" s="704"/>
      <c r="U37" s="704"/>
      <c r="V37" s="704"/>
      <c r="W37" s="709"/>
    </row>
    <row r="38" spans="1:23" s="1181" customFormat="1" ht="15" customHeight="1">
      <c r="A38" s="711"/>
      <c r="C38" s="710"/>
      <c r="D38" s="1256"/>
      <c r="E38" s="1268"/>
      <c r="F38" s="1270"/>
      <c r="G38" s="1273"/>
      <c r="H38" s="1256"/>
      <c r="I38" s="1256"/>
      <c r="J38" s="1259"/>
      <c r="K38" s="1273"/>
      <c r="L38" s="707"/>
      <c r="M38" s="708"/>
      <c r="N38" s="708"/>
      <c r="O38" s="708"/>
      <c r="P38" s="708"/>
      <c r="Q38" s="708"/>
      <c r="R38" s="708"/>
      <c r="S38" s="704"/>
      <c r="T38" s="704"/>
      <c r="U38" s="704"/>
      <c r="V38" s="704"/>
      <c r="W38" s="709"/>
    </row>
    <row r="39" spans="1:23" s="1181" customFormat="1" ht="15" customHeight="1">
      <c r="A39" s="711"/>
      <c r="C39" s="710"/>
      <c r="D39" s="1256"/>
      <c r="E39" s="1268"/>
      <c r="F39" s="1271"/>
      <c r="G39" s="1273"/>
      <c r="H39" s="707"/>
      <c r="I39" s="708"/>
      <c r="J39" s="708"/>
      <c r="K39" s="708"/>
      <c r="L39" s="708"/>
      <c r="M39" s="708"/>
      <c r="N39" s="708"/>
      <c r="O39" s="708"/>
      <c r="P39" s="708"/>
      <c r="Q39" s="708"/>
      <c r="R39" s="708"/>
      <c r="S39" s="704"/>
      <c r="T39" s="704"/>
      <c r="U39" s="704"/>
      <c r="V39" s="704"/>
      <c r="W39" s="709"/>
    </row>
    <row r="40" spans="1:23" ht="17.100000000000001" customHeight="1">
      <c r="D40" s="111"/>
      <c r="E40" s="112"/>
      <c r="F40" s="112"/>
      <c r="G40" s="112"/>
      <c r="H40" s="112"/>
      <c r="I40" s="112"/>
      <c r="J40" s="112"/>
      <c r="K40" s="112"/>
      <c r="L40" s="112"/>
      <c r="M40" s="112"/>
      <c r="N40" s="112"/>
      <c r="O40" s="112"/>
      <c r="P40" s="112"/>
      <c r="Q40" s="112"/>
      <c r="R40" s="112"/>
      <c r="S40" s="511"/>
      <c r="T40" s="511"/>
      <c r="U40" s="511"/>
      <c r="V40" s="511"/>
      <c r="W40" s="113"/>
    </row>
    <row r="41" spans="1:23" ht="3" customHeight="1"/>
    <row r="42" spans="1:23" ht="11.25" hidden="1" customHeight="1"/>
    <row r="43" spans="1:23" ht="0.95" customHeight="1"/>
    <row r="44" spans="1:23" ht="23.25" customHeight="1"/>
    <row r="45" spans="1:23" ht="3" customHeight="1"/>
    <row r="46" spans="1:23" ht="17.100000000000001" customHeight="1">
      <c r="E46" s="1248" t="s">
        <v>643</v>
      </c>
      <c r="F46" s="1248"/>
      <c r="G46" s="1248"/>
      <c r="H46" s="1248"/>
      <c r="I46" s="1248"/>
      <c r="J46" s="1248"/>
      <c r="K46" s="1248"/>
      <c r="L46" s="1248"/>
      <c r="M46" s="1248"/>
      <c r="N46" s="1248"/>
      <c r="O46" s="1248"/>
      <c r="P46" s="1248"/>
      <c r="Q46" s="1248"/>
      <c r="R46" s="1248"/>
      <c r="S46" s="1248"/>
      <c r="T46" s="1248"/>
      <c r="U46" s="1248"/>
      <c r="V46" s="1248"/>
      <c r="W46" s="1248"/>
    </row>
    <row r="47" spans="1:23" ht="36.950000000000003" customHeight="1">
      <c r="E47" s="1249" t="s">
        <v>645</v>
      </c>
      <c r="F47" s="1250"/>
      <c r="G47" s="1250"/>
      <c r="H47" s="1250"/>
      <c r="I47" s="1250"/>
      <c r="J47" s="1250"/>
      <c r="K47" s="1250"/>
      <c r="L47" s="1250"/>
      <c r="M47" s="1250"/>
      <c r="N47" s="1250"/>
      <c r="O47" s="1250"/>
      <c r="P47" s="1250"/>
      <c r="Q47" s="1250"/>
      <c r="R47" s="1250"/>
      <c r="S47" s="1250"/>
      <c r="T47" s="1250"/>
      <c r="U47" s="1250"/>
      <c r="V47" s="1250"/>
      <c r="W47" s="1250"/>
    </row>
    <row r="48" spans="1:23" ht="17.100000000000001" customHeight="1">
      <c r="E48" s="1249" t="s">
        <v>646</v>
      </c>
      <c r="F48" s="1250"/>
      <c r="G48" s="1250"/>
      <c r="H48" s="1250"/>
      <c r="I48" s="1250"/>
      <c r="J48" s="1250"/>
      <c r="K48" s="1250"/>
      <c r="L48" s="1250"/>
      <c r="M48" s="1250"/>
      <c r="N48" s="1250"/>
      <c r="O48" s="1250"/>
      <c r="P48" s="1250"/>
      <c r="Q48" s="1250"/>
      <c r="R48" s="1250"/>
      <c r="S48" s="1250"/>
      <c r="T48" s="1250"/>
      <c r="U48" s="1250"/>
      <c r="V48" s="1250"/>
      <c r="W48" s="1250"/>
    </row>
    <row r="49" spans="5:23" ht="27" customHeight="1">
      <c r="E49" s="1249" t="s">
        <v>647</v>
      </c>
      <c r="F49" s="1250"/>
      <c r="G49" s="1250"/>
      <c r="H49" s="1250"/>
      <c r="I49" s="1250"/>
      <c r="J49" s="1250"/>
      <c r="K49" s="1250"/>
      <c r="L49" s="1250"/>
      <c r="M49" s="1250"/>
      <c r="N49" s="1250"/>
      <c r="O49" s="1250"/>
      <c r="P49" s="1250"/>
      <c r="Q49" s="1250"/>
      <c r="R49" s="1250"/>
      <c r="S49" s="1250"/>
      <c r="T49" s="1250"/>
      <c r="U49" s="1250"/>
      <c r="V49" s="1250"/>
      <c r="W49" s="1250"/>
    </row>
    <row r="50" spans="5:23" ht="17.100000000000001" customHeight="1">
      <c r="E50" s="1249" t="s">
        <v>648</v>
      </c>
      <c r="F50" s="1250"/>
      <c r="G50" s="1250"/>
      <c r="H50" s="1250"/>
      <c r="I50" s="1250"/>
      <c r="J50" s="1250"/>
      <c r="K50" s="1250"/>
      <c r="L50" s="1250"/>
      <c r="M50" s="1250"/>
      <c r="N50" s="1250"/>
      <c r="O50" s="1250"/>
      <c r="P50" s="1250"/>
      <c r="Q50" s="1250"/>
      <c r="R50" s="1250"/>
      <c r="S50" s="1250"/>
      <c r="T50" s="1250"/>
      <c r="U50" s="1250"/>
      <c r="V50" s="1250"/>
      <c r="W50" s="1250"/>
    </row>
    <row r="51" spans="5:23" ht="15" customHeight="1">
      <c r="E51" s="745"/>
      <c r="F51" s="210"/>
      <c r="G51" s="210"/>
      <c r="H51" s="210"/>
      <c r="I51" s="210"/>
      <c r="J51" s="210"/>
      <c r="K51" s="210"/>
      <c r="L51" s="210"/>
      <c r="M51" s="210"/>
      <c r="N51" s="210"/>
      <c r="O51" s="210"/>
      <c r="P51" s="210"/>
      <c r="Q51" s="210"/>
      <c r="R51" s="210"/>
      <c r="S51" s="210"/>
      <c r="T51" s="210"/>
      <c r="U51" s="210"/>
      <c r="V51" s="210"/>
      <c r="W51" s="210"/>
    </row>
    <row r="52" spans="5:23" ht="15" customHeight="1">
      <c r="E52" s="1248" t="s">
        <v>644</v>
      </c>
      <c r="F52" s="1248"/>
      <c r="G52" s="1248"/>
      <c r="H52" s="1248"/>
      <c r="I52" s="1248"/>
      <c r="J52" s="1248"/>
      <c r="K52" s="1248"/>
      <c r="L52" s="1248"/>
      <c r="M52" s="1248"/>
      <c r="N52" s="1248"/>
      <c r="O52" s="1248"/>
      <c r="P52" s="1248"/>
      <c r="Q52" s="1248"/>
      <c r="R52" s="1248"/>
      <c r="S52" s="1248"/>
      <c r="T52" s="1248"/>
      <c r="U52" s="1248"/>
      <c r="V52" s="1248"/>
      <c r="W52" s="1248"/>
    </row>
    <row r="53" spans="5:23" ht="17.100000000000001" customHeight="1">
      <c r="E53" s="1249" t="s">
        <v>649</v>
      </c>
      <c r="F53" s="1250"/>
      <c r="G53" s="1250"/>
      <c r="H53" s="1250"/>
      <c r="I53" s="1250"/>
      <c r="J53" s="1250"/>
      <c r="K53" s="1250"/>
      <c r="L53" s="1250"/>
      <c r="M53" s="1250"/>
      <c r="N53" s="1250"/>
      <c r="O53" s="1250"/>
      <c r="P53" s="1250"/>
      <c r="Q53" s="1250"/>
      <c r="R53" s="1250"/>
      <c r="S53" s="1250"/>
      <c r="T53" s="1250"/>
      <c r="U53" s="1250"/>
      <c r="V53" s="1250"/>
      <c r="W53" s="1250"/>
    </row>
    <row r="54" spans="5:23" ht="17.100000000000001" customHeight="1">
      <c r="E54" s="1249" t="s">
        <v>650</v>
      </c>
      <c r="F54" s="1250"/>
      <c r="G54" s="1250"/>
      <c r="H54" s="1250"/>
      <c r="I54" s="1250"/>
      <c r="J54" s="1250"/>
      <c r="K54" s="1250"/>
      <c r="L54" s="1250"/>
      <c r="M54" s="1250"/>
      <c r="N54" s="1250"/>
      <c r="O54" s="1250"/>
      <c r="P54" s="1250"/>
      <c r="Q54" s="1250"/>
      <c r="R54" s="1250"/>
      <c r="S54" s="1250"/>
      <c r="T54" s="1250"/>
      <c r="U54" s="1250"/>
      <c r="V54" s="1250"/>
      <c r="W54" s="1250"/>
    </row>
  </sheetData>
  <sheetProtection algorithmName="SHA-512" hashValue="gg0S+uKRUoJC1CuWUJDWUqcY1XceQpipvdxwPZFYtaSoIw0d5p4x7J6hU2x+s7+e3vZ71dWrjl5UY5LMi13p0g==" saltValue="aQj1POY1VBrPFv0md8rSYA==" spinCount="100000" sheet="1" objects="1" scenarios="1" formatColumns="0" formatRows="0"/>
  <dataConsolidate link="1"/>
  <mergeCells count="97">
    <mergeCell ref="P35:P36"/>
    <mergeCell ref="Q35:Q36"/>
    <mergeCell ref="R35:R36"/>
    <mergeCell ref="S35:S36"/>
    <mergeCell ref="H30:H33"/>
    <mergeCell ref="I30:I33"/>
    <mergeCell ref="J30:J33"/>
    <mergeCell ref="K30:K33"/>
    <mergeCell ref="L30:L32"/>
    <mergeCell ref="M30:M32"/>
    <mergeCell ref="N30:N32"/>
    <mergeCell ref="O30:O32"/>
    <mergeCell ref="P30:P31"/>
    <mergeCell ref="Q30:Q31"/>
    <mergeCell ref="R30:R31"/>
    <mergeCell ref="S30:S31"/>
    <mergeCell ref="P26:P27"/>
    <mergeCell ref="Q26:Q27"/>
    <mergeCell ref="R26:R27"/>
    <mergeCell ref="S26:S27"/>
    <mergeCell ref="D35:D39"/>
    <mergeCell ref="E35:E39"/>
    <mergeCell ref="F35:F39"/>
    <mergeCell ref="G35:G39"/>
    <mergeCell ref="H35:H38"/>
    <mergeCell ref="I35:I38"/>
    <mergeCell ref="J35:J38"/>
    <mergeCell ref="K35:K38"/>
    <mergeCell ref="L35:L37"/>
    <mergeCell ref="M35:M37"/>
    <mergeCell ref="N35:N37"/>
    <mergeCell ref="O35:O37"/>
    <mergeCell ref="P21:P22"/>
    <mergeCell ref="Q21:Q22"/>
    <mergeCell ref="R21:R22"/>
    <mergeCell ref="S21:S22"/>
    <mergeCell ref="D26:D34"/>
    <mergeCell ref="E26:E34"/>
    <mergeCell ref="F26:F34"/>
    <mergeCell ref="G26:G34"/>
    <mergeCell ref="H26:H29"/>
    <mergeCell ref="I26:I29"/>
    <mergeCell ref="J26:J29"/>
    <mergeCell ref="K26:K29"/>
    <mergeCell ref="L26:L28"/>
    <mergeCell ref="M26:M28"/>
    <mergeCell ref="N26:N28"/>
    <mergeCell ref="O26:O28"/>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50:W50"/>
    <mergeCell ref="P19:Q19"/>
    <mergeCell ref="W17:W18"/>
    <mergeCell ref="O17:R17"/>
    <mergeCell ref="K17:N17"/>
    <mergeCell ref="T19:U19"/>
    <mergeCell ref="S17:V17"/>
    <mergeCell ref="T18:U18"/>
    <mergeCell ref="L18:M18"/>
    <mergeCell ref="P18:Q18"/>
    <mergeCell ref="I21:I24"/>
    <mergeCell ref="J21:J24"/>
    <mergeCell ref="E52:W52"/>
    <mergeCell ref="E53:W53"/>
    <mergeCell ref="E54:W54"/>
    <mergeCell ref="E46:W46"/>
    <mergeCell ref="E47:W47"/>
    <mergeCell ref="E48:W48"/>
    <mergeCell ref="E49:W49"/>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5:G36 K35:K36 O35:O36 S35:S36 G30:G31 K30:K31 O30:O31 S30:S3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5:N37 N30:N32">
      <formula1>DESCRIPTION_TERRITORY</formula1>
    </dataValidation>
    <dataValidation allowBlank="1" showInputMessage="1" showErrorMessage="1" prompt="Выберите виды деятельности, выполнив двойной щелчок левой кнопки мыши по ячейке." sqref="F26 F21 F35 F30:F31"/>
    <dataValidation type="textLength" operator="lessThanOrEqual" allowBlank="1" showInputMessage="1" showErrorMessage="1" errorTitle="Ошибка" error="Допускается ввод не более 900 символов!" sqref="V21:W21 R21:R22 R35:R36 V26:W26 R26:R27 J30 V35:W35 J21 V30:W30 R30:R31 J26 J35">
      <formula1>900</formula1>
    </dataValidation>
    <dataValidation type="list" allowBlank="1" showInputMessage="1" showErrorMessage="1" errorTitle="Ошибка" error="Выберите значение из списка" prompt="Выберите значение из списка" sqref="E30:E31">
      <formula1>kind_group_rates_load_filter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2642</v>
      </c>
      <c r="B1" s="5" t="s">
        <v>2658</v>
      </c>
      <c r="C1" s="5" t="s">
        <v>2659</v>
      </c>
      <c r="D1" s="5" t="s">
        <v>2660</v>
      </c>
      <c r="E1" s="5" t="s">
        <v>2661</v>
      </c>
      <c r="F1" s="5" t="s">
        <v>2662</v>
      </c>
      <c r="G1" s="5" t="s">
        <v>2663</v>
      </c>
      <c r="H1" s="5" t="s">
        <v>2664</v>
      </c>
      <c r="I1" s="5" t="s">
        <v>2665</v>
      </c>
    </row>
    <row r="2" spans="1:10">
      <c r="A2" s="5">
        <v>1</v>
      </c>
      <c r="B2" s="5" t="s">
        <v>2666</v>
      </c>
      <c r="C2" s="5" t="s">
        <v>89</v>
      </c>
      <c r="D2" s="5" t="s">
        <v>2667</v>
      </c>
      <c r="E2" s="5" t="s">
        <v>2668</v>
      </c>
      <c r="F2" s="5" t="s">
        <v>2669</v>
      </c>
      <c r="G2" s="5" t="s">
        <v>2670</v>
      </c>
      <c r="J2" s="5" t="s">
        <v>3359</v>
      </c>
    </row>
    <row r="3" spans="1:10">
      <c r="A3" s="5">
        <v>2</v>
      </c>
      <c r="B3" s="5" t="s">
        <v>2666</v>
      </c>
      <c r="C3" s="5" t="s">
        <v>89</v>
      </c>
      <c r="D3" s="5" t="s">
        <v>2671</v>
      </c>
      <c r="E3" s="5" t="s">
        <v>2672</v>
      </c>
      <c r="F3" s="5" t="s">
        <v>2673</v>
      </c>
      <c r="G3" s="5" t="s">
        <v>2674</v>
      </c>
      <c r="J3" s="5" t="s">
        <v>3359</v>
      </c>
    </row>
    <row r="4" spans="1:10">
      <c r="A4" s="5">
        <v>3</v>
      </c>
      <c r="B4" s="5" t="s">
        <v>2666</v>
      </c>
      <c r="C4" s="5" t="s">
        <v>89</v>
      </c>
      <c r="D4" s="5" t="s">
        <v>2675</v>
      </c>
      <c r="E4" s="5" t="s">
        <v>2676</v>
      </c>
      <c r="F4" s="5" t="s">
        <v>2677</v>
      </c>
      <c r="G4" s="5" t="s">
        <v>2678</v>
      </c>
      <c r="J4" s="5" t="s">
        <v>3359</v>
      </c>
    </row>
    <row r="5" spans="1:10">
      <c r="A5" s="5">
        <v>4</v>
      </c>
      <c r="B5" s="5" t="s">
        <v>2666</v>
      </c>
      <c r="C5" s="5" t="s">
        <v>89</v>
      </c>
      <c r="D5" s="5" t="s">
        <v>2679</v>
      </c>
      <c r="E5" s="5" t="s">
        <v>2680</v>
      </c>
      <c r="F5" s="5" t="s">
        <v>2681</v>
      </c>
      <c r="G5" s="5" t="s">
        <v>2674</v>
      </c>
      <c r="J5" s="5" t="s">
        <v>3359</v>
      </c>
    </row>
    <row r="6" spans="1:10">
      <c r="A6" s="5">
        <v>5</v>
      </c>
      <c r="B6" s="5" t="s">
        <v>2666</v>
      </c>
      <c r="C6" s="5" t="s">
        <v>89</v>
      </c>
      <c r="D6" s="5" t="s">
        <v>2682</v>
      </c>
      <c r="E6" s="5" t="s">
        <v>2683</v>
      </c>
      <c r="F6" s="5" t="s">
        <v>2684</v>
      </c>
      <c r="G6" s="5" t="s">
        <v>2685</v>
      </c>
      <c r="J6" s="5" t="s">
        <v>3359</v>
      </c>
    </row>
    <row r="7" spans="1:10">
      <c r="A7" s="5">
        <v>6</v>
      </c>
      <c r="B7" s="5" t="s">
        <v>2666</v>
      </c>
      <c r="C7" s="5" t="s">
        <v>89</v>
      </c>
      <c r="D7" s="5" t="s">
        <v>2686</v>
      </c>
      <c r="E7" s="5" t="s">
        <v>2687</v>
      </c>
      <c r="F7" s="5" t="s">
        <v>2688</v>
      </c>
      <c r="G7" s="5" t="s">
        <v>2689</v>
      </c>
      <c r="J7" s="5" t="s">
        <v>3359</v>
      </c>
    </row>
    <row r="8" spans="1:10">
      <c r="A8" s="5">
        <v>7</v>
      </c>
      <c r="B8" s="5" t="s">
        <v>2666</v>
      </c>
      <c r="C8" s="5" t="s">
        <v>89</v>
      </c>
      <c r="D8" s="5" t="s">
        <v>2690</v>
      </c>
      <c r="E8" s="5" t="s">
        <v>2691</v>
      </c>
      <c r="F8" s="5" t="s">
        <v>2692</v>
      </c>
      <c r="G8" s="5" t="s">
        <v>2693</v>
      </c>
      <c r="J8" s="5" t="s">
        <v>3359</v>
      </c>
    </row>
    <row r="9" spans="1:10">
      <c r="A9" s="5">
        <v>8</v>
      </c>
      <c r="B9" s="5" t="s">
        <v>2666</v>
      </c>
      <c r="C9" s="5" t="s">
        <v>89</v>
      </c>
      <c r="D9" s="5" t="s">
        <v>2694</v>
      </c>
      <c r="E9" s="5" t="s">
        <v>2695</v>
      </c>
      <c r="F9" s="5" t="s">
        <v>2696</v>
      </c>
      <c r="G9" s="5" t="s">
        <v>2697</v>
      </c>
      <c r="J9" s="5" t="s">
        <v>3359</v>
      </c>
    </row>
    <row r="10" spans="1:10">
      <c r="A10" s="5">
        <v>9</v>
      </c>
      <c r="B10" s="5" t="s">
        <v>2666</v>
      </c>
      <c r="C10" s="5" t="s">
        <v>89</v>
      </c>
      <c r="D10" s="5" t="s">
        <v>2698</v>
      </c>
      <c r="E10" s="5" t="s">
        <v>2699</v>
      </c>
      <c r="F10" s="5" t="s">
        <v>2700</v>
      </c>
      <c r="G10" s="5" t="s">
        <v>2701</v>
      </c>
      <c r="J10" s="5" t="s">
        <v>3359</v>
      </c>
    </row>
    <row r="11" spans="1:10">
      <c r="A11" s="5">
        <v>10</v>
      </c>
      <c r="B11" s="5" t="s">
        <v>2666</v>
      </c>
      <c r="C11" s="5" t="s">
        <v>89</v>
      </c>
      <c r="D11" s="5" t="s">
        <v>2702</v>
      </c>
      <c r="E11" s="5" t="s">
        <v>2703</v>
      </c>
      <c r="F11" s="5" t="s">
        <v>2704</v>
      </c>
      <c r="G11" s="5" t="s">
        <v>2705</v>
      </c>
      <c r="J11" s="5" t="s">
        <v>3359</v>
      </c>
    </row>
    <row r="12" spans="1:10">
      <c r="A12" s="5">
        <v>11</v>
      </c>
      <c r="B12" s="5" t="s">
        <v>2666</v>
      </c>
      <c r="C12" s="5" t="s">
        <v>89</v>
      </c>
      <c r="D12" s="5" t="s">
        <v>2706</v>
      </c>
      <c r="E12" s="5" t="s">
        <v>2703</v>
      </c>
      <c r="F12" s="5" t="s">
        <v>2704</v>
      </c>
      <c r="G12" s="5" t="s">
        <v>2707</v>
      </c>
      <c r="H12" s="5" t="s">
        <v>2708</v>
      </c>
      <c r="J12" s="5" t="s">
        <v>3359</v>
      </c>
    </row>
    <row r="13" spans="1:10">
      <c r="A13" s="5">
        <v>12</v>
      </c>
      <c r="B13" s="5" t="s">
        <v>2666</v>
      </c>
      <c r="C13" s="5" t="s">
        <v>89</v>
      </c>
      <c r="D13" s="5" t="s">
        <v>2709</v>
      </c>
      <c r="E13" s="5" t="s">
        <v>2703</v>
      </c>
      <c r="F13" s="5" t="s">
        <v>2704</v>
      </c>
      <c r="G13" s="5" t="s">
        <v>2710</v>
      </c>
      <c r="J13" s="5" t="s">
        <v>3359</v>
      </c>
    </row>
    <row r="14" spans="1:10">
      <c r="A14" s="5">
        <v>13</v>
      </c>
      <c r="B14" s="5" t="s">
        <v>2666</v>
      </c>
      <c r="C14" s="5" t="s">
        <v>89</v>
      </c>
      <c r="D14" s="5" t="s">
        <v>2711</v>
      </c>
      <c r="E14" s="5" t="s">
        <v>2712</v>
      </c>
      <c r="F14" s="5" t="s">
        <v>2713</v>
      </c>
      <c r="G14" s="5" t="s">
        <v>2714</v>
      </c>
      <c r="J14" s="5" t="s">
        <v>3359</v>
      </c>
    </row>
    <row r="15" spans="1:10">
      <c r="A15" s="5">
        <v>14</v>
      </c>
      <c r="B15" s="5" t="s">
        <v>2666</v>
      </c>
      <c r="C15" s="5" t="s">
        <v>89</v>
      </c>
      <c r="D15" s="5" t="s">
        <v>2715</v>
      </c>
      <c r="E15" s="5" t="s">
        <v>2716</v>
      </c>
      <c r="F15" s="5" t="s">
        <v>2717</v>
      </c>
      <c r="G15" s="5" t="s">
        <v>2718</v>
      </c>
      <c r="J15" s="5" t="s">
        <v>3359</v>
      </c>
    </row>
    <row r="16" spans="1:10">
      <c r="A16" s="5">
        <v>15</v>
      </c>
      <c r="B16" s="5" t="s">
        <v>2666</v>
      </c>
      <c r="C16" s="5" t="s">
        <v>89</v>
      </c>
      <c r="D16" s="5" t="s">
        <v>2719</v>
      </c>
      <c r="E16" s="5" t="s">
        <v>2720</v>
      </c>
      <c r="F16" s="5" t="s">
        <v>2721</v>
      </c>
      <c r="G16" s="5" t="s">
        <v>2722</v>
      </c>
      <c r="J16" s="5" t="s">
        <v>3359</v>
      </c>
    </row>
    <row r="17" spans="1:10">
      <c r="A17" s="5">
        <v>16</v>
      </c>
      <c r="B17" s="5" t="s">
        <v>2666</v>
      </c>
      <c r="C17" s="5" t="s">
        <v>89</v>
      </c>
      <c r="D17" s="5" t="s">
        <v>2723</v>
      </c>
      <c r="E17" s="5" t="s">
        <v>2724</v>
      </c>
      <c r="F17" s="5" t="s">
        <v>2725</v>
      </c>
      <c r="G17" s="5" t="s">
        <v>2722</v>
      </c>
      <c r="J17" s="5" t="s">
        <v>3359</v>
      </c>
    </row>
    <row r="18" spans="1:10">
      <c r="A18" s="5">
        <v>17</v>
      </c>
      <c r="B18" s="5" t="s">
        <v>2666</v>
      </c>
      <c r="C18" s="5" t="s">
        <v>89</v>
      </c>
      <c r="D18" s="5" t="s">
        <v>2726</v>
      </c>
      <c r="E18" s="5" t="s">
        <v>2727</v>
      </c>
      <c r="F18" s="5" t="s">
        <v>2728</v>
      </c>
      <c r="G18" s="5" t="s">
        <v>2729</v>
      </c>
      <c r="J18" s="5" t="s">
        <v>3359</v>
      </c>
    </row>
    <row r="19" spans="1:10">
      <c r="A19" s="5">
        <v>18</v>
      </c>
      <c r="B19" s="5" t="s">
        <v>2666</v>
      </c>
      <c r="C19" s="5" t="s">
        <v>89</v>
      </c>
      <c r="D19" s="5" t="s">
        <v>2730</v>
      </c>
      <c r="E19" s="5" t="s">
        <v>2731</v>
      </c>
      <c r="F19" s="5" t="s">
        <v>2732</v>
      </c>
      <c r="G19" s="5" t="s">
        <v>2733</v>
      </c>
      <c r="J19" s="5" t="s">
        <v>3359</v>
      </c>
    </row>
    <row r="20" spans="1:10">
      <c r="A20" s="5">
        <v>19</v>
      </c>
      <c r="B20" s="5" t="s">
        <v>2666</v>
      </c>
      <c r="C20" s="5" t="s">
        <v>89</v>
      </c>
      <c r="D20" s="5" t="s">
        <v>2734</v>
      </c>
      <c r="E20" s="5" t="s">
        <v>2735</v>
      </c>
      <c r="F20" s="5" t="s">
        <v>2736</v>
      </c>
      <c r="G20" s="5" t="s">
        <v>2737</v>
      </c>
      <c r="J20" s="5" t="s">
        <v>3359</v>
      </c>
    </row>
    <row r="21" spans="1:10">
      <c r="A21" s="5">
        <v>20</v>
      </c>
      <c r="B21" s="5" t="s">
        <v>2666</v>
      </c>
      <c r="C21" s="5" t="s">
        <v>89</v>
      </c>
      <c r="D21" s="5" t="s">
        <v>2738</v>
      </c>
      <c r="E21" s="5" t="s">
        <v>2739</v>
      </c>
      <c r="F21" s="5" t="s">
        <v>2740</v>
      </c>
      <c r="G21" s="5" t="s">
        <v>2741</v>
      </c>
      <c r="J21" s="5" t="s">
        <v>3359</v>
      </c>
    </row>
    <row r="22" spans="1:10">
      <c r="A22" s="5">
        <v>21</v>
      </c>
      <c r="B22" s="5" t="s">
        <v>2666</v>
      </c>
      <c r="C22" s="5" t="s">
        <v>89</v>
      </c>
      <c r="D22" s="5" t="s">
        <v>2742</v>
      </c>
      <c r="E22" s="5" t="s">
        <v>2743</v>
      </c>
      <c r="F22" s="5" t="s">
        <v>2744</v>
      </c>
      <c r="G22" s="5" t="s">
        <v>2745</v>
      </c>
      <c r="J22" s="5" t="s">
        <v>3359</v>
      </c>
    </row>
    <row r="23" spans="1:10">
      <c r="A23" s="5">
        <v>22</v>
      </c>
      <c r="B23" s="5" t="s">
        <v>2666</v>
      </c>
      <c r="C23" s="5" t="s">
        <v>89</v>
      </c>
      <c r="D23" s="5" t="s">
        <v>2746</v>
      </c>
      <c r="E23" s="5" t="s">
        <v>2747</v>
      </c>
      <c r="F23" s="5" t="s">
        <v>2748</v>
      </c>
      <c r="G23" s="5" t="s">
        <v>2749</v>
      </c>
      <c r="J23" s="5" t="s">
        <v>3359</v>
      </c>
    </row>
    <row r="24" spans="1:10">
      <c r="A24" s="5">
        <v>23</v>
      </c>
      <c r="B24" s="5" t="s">
        <v>2666</v>
      </c>
      <c r="C24" s="5" t="s">
        <v>89</v>
      </c>
      <c r="D24" s="5" t="s">
        <v>2750</v>
      </c>
      <c r="E24" s="5" t="s">
        <v>2751</v>
      </c>
      <c r="F24" s="5" t="s">
        <v>2752</v>
      </c>
      <c r="G24" s="5" t="s">
        <v>2753</v>
      </c>
      <c r="J24" s="5" t="s">
        <v>3359</v>
      </c>
    </row>
    <row r="25" spans="1:10">
      <c r="A25" s="5">
        <v>24</v>
      </c>
      <c r="B25" s="5" t="s">
        <v>2666</v>
      </c>
      <c r="C25" s="5" t="s">
        <v>89</v>
      </c>
      <c r="D25" s="5" t="s">
        <v>2754</v>
      </c>
      <c r="E25" s="5" t="s">
        <v>2755</v>
      </c>
      <c r="F25" s="5" t="s">
        <v>2756</v>
      </c>
      <c r="G25" s="5" t="s">
        <v>2745</v>
      </c>
      <c r="J25" s="5" t="s">
        <v>3359</v>
      </c>
    </row>
    <row r="26" spans="1:10">
      <c r="A26" s="5">
        <v>25</v>
      </c>
      <c r="B26" s="5" t="s">
        <v>2666</v>
      </c>
      <c r="C26" s="5" t="s">
        <v>89</v>
      </c>
      <c r="D26" s="5" t="s">
        <v>2757</v>
      </c>
      <c r="E26" s="5" t="s">
        <v>2758</v>
      </c>
      <c r="F26" s="5" t="s">
        <v>2759</v>
      </c>
      <c r="G26" s="5" t="s">
        <v>2714</v>
      </c>
      <c r="J26" s="5" t="s">
        <v>3359</v>
      </c>
    </row>
    <row r="27" spans="1:10">
      <c r="A27" s="5">
        <v>26</v>
      </c>
      <c r="B27" s="5" t="s">
        <v>2666</v>
      </c>
      <c r="C27" s="5" t="s">
        <v>89</v>
      </c>
      <c r="D27" s="5" t="s">
        <v>2760</v>
      </c>
      <c r="E27" s="5" t="s">
        <v>2761</v>
      </c>
      <c r="F27" s="5" t="s">
        <v>2762</v>
      </c>
      <c r="G27" s="5" t="s">
        <v>2737</v>
      </c>
      <c r="J27" s="5" t="s">
        <v>3359</v>
      </c>
    </row>
    <row r="28" spans="1:10">
      <c r="A28" s="5">
        <v>27</v>
      </c>
      <c r="B28" s="5" t="s">
        <v>2666</v>
      </c>
      <c r="C28" s="5" t="s">
        <v>89</v>
      </c>
      <c r="D28" s="5" t="s">
        <v>2763</v>
      </c>
      <c r="E28" s="5" t="s">
        <v>2764</v>
      </c>
      <c r="F28" s="5" t="s">
        <v>2765</v>
      </c>
      <c r="G28" s="5" t="s">
        <v>2766</v>
      </c>
      <c r="J28" s="5" t="s">
        <v>3359</v>
      </c>
    </row>
    <row r="29" spans="1:10">
      <c r="A29" s="5">
        <v>28</v>
      </c>
      <c r="B29" s="5" t="s">
        <v>2666</v>
      </c>
      <c r="C29" s="5" t="s">
        <v>89</v>
      </c>
      <c r="D29" s="5" t="s">
        <v>2767</v>
      </c>
      <c r="E29" s="5" t="s">
        <v>2768</v>
      </c>
      <c r="F29" s="5" t="s">
        <v>2769</v>
      </c>
      <c r="G29" s="5" t="s">
        <v>2745</v>
      </c>
      <c r="J29" s="5" t="s">
        <v>3359</v>
      </c>
    </row>
    <row r="30" spans="1:10">
      <c r="A30" s="5">
        <v>29</v>
      </c>
      <c r="B30" s="5" t="s">
        <v>2666</v>
      </c>
      <c r="C30" s="5" t="s">
        <v>89</v>
      </c>
      <c r="D30" s="5" t="s">
        <v>2770</v>
      </c>
      <c r="E30" s="5" t="s">
        <v>2771</v>
      </c>
      <c r="F30" s="5" t="s">
        <v>2772</v>
      </c>
      <c r="G30" s="5" t="s">
        <v>2741</v>
      </c>
      <c r="J30" s="5" t="s">
        <v>3359</v>
      </c>
    </row>
    <row r="31" spans="1:10">
      <c r="A31" s="5">
        <v>30</v>
      </c>
      <c r="B31" s="5" t="s">
        <v>2666</v>
      </c>
      <c r="C31" s="5" t="s">
        <v>89</v>
      </c>
      <c r="D31" s="5" t="s">
        <v>2773</v>
      </c>
      <c r="E31" s="5" t="s">
        <v>2774</v>
      </c>
      <c r="F31" s="5" t="s">
        <v>2775</v>
      </c>
      <c r="G31" s="5" t="s">
        <v>2776</v>
      </c>
      <c r="J31" s="5" t="s">
        <v>3359</v>
      </c>
    </row>
    <row r="32" spans="1:10">
      <c r="A32" s="5">
        <v>31</v>
      </c>
      <c r="B32" s="5" t="s">
        <v>2666</v>
      </c>
      <c r="C32" s="5" t="s">
        <v>89</v>
      </c>
      <c r="D32" s="5" t="s">
        <v>2777</v>
      </c>
      <c r="E32" s="5" t="s">
        <v>2778</v>
      </c>
      <c r="F32" s="5" t="s">
        <v>2779</v>
      </c>
      <c r="G32" s="5" t="s">
        <v>2780</v>
      </c>
      <c r="J32" s="5" t="s">
        <v>3359</v>
      </c>
    </row>
    <row r="33" spans="1:10">
      <c r="A33" s="5">
        <v>32</v>
      </c>
      <c r="B33" s="5" t="s">
        <v>2666</v>
      </c>
      <c r="C33" s="5" t="s">
        <v>89</v>
      </c>
      <c r="D33" s="5" t="s">
        <v>2781</v>
      </c>
      <c r="E33" s="5" t="s">
        <v>2782</v>
      </c>
      <c r="F33" s="5" t="s">
        <v>2783</v>
      </c>
      <c r="G33" s="5" t="s">
        <v>2714</v>
      </c>
      <c r="J33" s="5" t="s">
        <v>3359</v>
      </c>
    </row>
    <row r="34" spans="1:10">
      <c r="A34" s="5">
        <v>33</v>
      </c>
      <c r="B34" s="5" t="s">
        <v>2666</v>
      </c>
      <c r="C34" s="5" t="s">
        <v>89</v>
      </c>
      <c r="D34" s="5" t="s">
        <v>2784</v>
      </c>
      <c r="E34" s="5" t="s">
        <v>2785</v>
      </c>
      <c r="F34" s="5" t="s">
        <v>2786</v>
      </c>
      <c r="G34" s="5" t="s">
        <v>2722</v>
      </c>
      <c r="J34" s="5" t="s">
        <v>3359</v>
      </c>
    </row>
    <row r="35" spans="1:10">
      <c r="A35" s="5">
        <v>34</v>
      </c>
      <c r="B35" s="5" t="s">
        <v>2666</v>
      </c>
      <c r="C35" s="5" t="s">
        <v>89</v>
      </c>
      <c r="D35" s="5" t="s">
        <v>2787</v>
      </c>
      <c r="E35" s="5" t="s">
        <v>2788</v>
      </c>
      <c r="F35" s="5" t="s">
        <v>2789</v>
      </c>
      <c r="G35" s="5" t="s">
        <v>2741</v>
      </c>
      <c r="H35" s="5" t="s">
        <v>2790</v>
      </c>
      <c r="J35" s="5" t="s">
        <v>3359</v>
      </c>
    </row>
    <row r="36" spans="1:10">
      <c r="A36" s="5">
        <v>35</v>
      </c>
      <c r="B36" s="5" t="s">
        <v>2666</v>
      </c>
      <c r="C36" s="5" t="s">
        <v>89</v>
      </c>
      <c r="D36" s="5" t="s">
        <v>2791</v>
      </c>
      <c r="E36" s="5" t="s">
        <v>2792</v>
      </c>
      <c r="F36" s="5" t="s">
        <v>2793</v>
      </c>
      <c r="G36" s="5" t="s">
        <v>2745</v>
      </c>
      <c r="J36" s="5" t="s">
        <v>3359</v>
      </c>
    </row>
    <row r="37" spans="1:10">
      <c r="A37" s="5">
        <v>36</v>
      </c>
      <c r="B37" s="5" t="s">
        <v>2666</v>
      </c>
      <c r="C37" s="5" t="s">
        <v>89</v>
      </c>
      <c r="D37" s="5" t="s">
        <v>2794</v>
      </c>
      <c r="E37" s="5" t="s">
        <v>2795</v>
      </c>
      <c r="F37" s="5" t="s">
        <v>2796</v>
      </c>
      <c r="G37" s="5" t="s">
        <v>2745</v>
      </c>
      <c r="J37" s="5" t="s">
        <v>3359</v>
      </c>
    </row>
    <row r="38" spans="1:10">
      <c r="A38" s="5">
        <v>37</v>
      </c>
      <c r="B38" s="5" t="s">
        <v>2666</v>
      </c>
      <c r="C38" s="5" t="s">
        <v>89</v>
      </c>
      <c r="D38" s="5" t="s">
        <v>2797</v>
      </c>
      <c r="E38" s="5" t="s">
        <v>2798</v>
      </c>
      <c r="F38" s="5" t="s">
        <v>2799</v>
      </c>
      <c r="G38" s="5" t="s">
        <v>2800</v>
      </c>
      <c r="J38" s="5" t="s">
        <v>3359</v>
      </c>
    </row>
    <row r="39" spans="1:10">
      <c r="A39" s="5">
        <v>38</v>
      </c>
      <c r="B39" s="5" t="s">
        <v>2666</v>
      </c>
      <c r="C39" s="5" t="s">
        <v>89</v>
      </c>
      <c r="D39" s="5" t="s">
        <v>2801</v>
      </c>
      <c r="E39" s="5" t="s">
        <v>2802</v>
      </c>
      <c r="F39" s="5" t="s">
        <v>2803</v>
      </c>
      <c r="G39" s="5" t="s">
        <v>2780</v>
      </c>
      <c r="J39" s="5" t="s">
        <v>3359</v>
      </c>
    </row>
    <row r="40" spans="1:10">
      <c r="A40" s="5">
        <v>39</v>
      </c>
      <c r="B40" s="5" t="s">
        <v>2666</v>
      </c>
      <c r="C40" s="5" t="s">
        <v>89</v>
      </c>
      <c r="D40" s="5" t="s">
        <v>2804</v>
      </c>
      <c r="E40" s="5" t="s">
        <v>2805</v>
      </c>
      <c r="F40" s="5" t="s">
        <v>2806</v>
      </c>
      <c r="G40" s="5" t="s">
        <v>2807</v>
      </c>
      <c r="J40" s="5" t="s">
        <v>3359</v>
      </c>
    </row>
    <row r="41" spans="1:10">
      <c r="A41" s="5">
        <v>40</v>
      </c>
      <c r="B41" s="5" t="s">
        <v>2666</v>
      </c>
      <c r="C41" s="5" t="s">
        <v>89</v>
      </c>
      <c r="D41" s="5" t="s">
        <v>2808</v>
      </c>
      <c r="E41" s="5" t="s">
        <v>2809</v>
      </c>
      <c r="F41" s="5" t="s">
        <v>2810</v>
      </c>
      <c r="G41" s="5" t="s">
        <v>2811</v>
      </c>
      <c r="J41" s="5" t="s">
        <v>3359</v>
      </c>
    </row>
    <row r="42" spans="1:10">
      <c r="A42" s="5">
        <v>41</v>
      </c>
      <c r="B42" s="5" t="s">
        <v>2666</v>
      </c>
      <c r="C42" s="5" t="s">
        <v>89</v>
      </c>
      <c r="D42" s="5" t="s">
        <v>2812</v>
      </c>
      <c r="E42" s="5" t="s">
        <v>2813</v>
      </c>
      <c r="F42" s="5" t="s">
        <v>2814</v>
      </c>
      <c r="G42" s="5" t="s">
        <v>2670</v>
      </c>
      <c r="H42" s="5" t="s">
        <v>2815</v>
      </c>
      <c r="J42" s="5" t="s">
        <v>3359</v>
      </c>
    </row>
    <row r="43" spans="1:10">
      <c r="A43" s="5">
        <v>42</v>
      </c>
      <c r="B43" s="5" t="s">
        <v>2666</v>
      </c>
      <c r="C43" s="5" t="s">
        <v>89</v>
      </c>
      <c r="D43" s="5" t="s">
        <v>2816</v>
      </c>
      <c r="E43" s="5" t="s">
        <v>2817</v>
      </c>
      <c r="F43" s="5" t="s">
        <v>2818</v>
      </c>
      <c r="G43" s="5" t="s">
        <v>2749</v>
      </c>
      <c r="J43" s="5" t="s">
        <v>3359</v>
      </c>
    </row>
    <row r="44" spans="1:10">
      <c r="A44" s="5">
        <v>43</v>
      </c>
      <c r="B44" s="5" t="s">
        <v>2666</v>
      </c>
      <c r="C44" s="5" t="s">
        <v>89</v>
      </c>
      <c r="D44" s="5" t="s">
        <v>2819</v>
      </c>
      <c r="E44" s="5" t="s">
        <v>2820</v>
      </c>
      <c r="F44" s="5" t="s">
        <v>2821</v>
      </c>
      <c r="G44" s="5" t="s">
        <v>2822</v>
      </c>
      <c r="J44" s="5" t="s">
        <v>3359</v>
      </c>
    </row>
    <row r="45" spans="1:10">
      <c r="A45" s="5">
        <v>44</v>
      </c>
      <c r="B45" s="5" t="s">
        <v>2666</v>
      </c>
      <c r="C45" s="5" t="s">
        <v>89</v>
      </c>
      <c r="D45" s="5" t="s">
        <v>2823</v>
      </c>
      <c r="E45" s="5" t="s">
        <v>2824</v>
      </c>
      <c r="F45" s="5" t="s">
        <v>2825</v>
      </c>
      <c r="G45" s="5" t="s">
        <v>2670</v>
      </c>
      <c r="J45" s="5" t="s">
        <v>3359</v>
      </c>
    </row>
    <row r="46" spans="1:10">
      <c r="A46" s="5">
        <v>45</v>
      </c>
      <c r="B46" s="5" t="s">
        <v>2666</v>
      </c>
      <c r="C46" s="5" t="s">
        <v>89</v>
      </c>
      <c r="D46" s="5" t="s">
        <v>2826</v>
      </c>
      <c r="E46" s="5" t="s">
        <v>2827</v>
      </c>
      <c r="F46" s="5" t="s">
        <v>2828</v>
      </c>
      <c r="G46" s="5" t="s">
        <v>2722</v>
      </c>
      <c r="J46" s="5" t="s">
        <v>3359</v>
      </c>
    </row>
    <row r="47" spans="1:10">
      <c r="A47" s="5">
        <v>46</v>
      </c>
      <c r="B47" s="5" t="s">
        <v>2666</v>
      </c>
      <c r="C47" s="5" t="s">
        <v>89</v>
      </c>
      <c r="D47" s="5" t="s">
        <v>2829</v>
      </c>
      <c r="E47" s="5" t="s">
        <v>2830</v>
      </c>
      <c r="F47" s="5" t="s">
        <v>2831</v>
      </c>
      <c r="G47" s="5" t="s">
        <v>2832</v>
      </c>
      <c r="J47" s="5" t="s">
        <v>3359</v>
      </c>
    </row>
    <row r="48" spans="1:10">
      <c r="A48" s="5">
        <v>47</v>
      </c>
      <c r="B48" s="5" t="s">
        <v>2666</v>
      </c>
      <c r="C48" s="5" t="s">
        <v>89</v>
      </c>
      <c r="D48" s="5" t="s">
        <v>2833</v>
      </c>
      <c r="E48" s="5" t="s">
        <v>2834</v>
      </c>
      <c r="F48" s="5" t="s">
        <v>2825</v>
      </c>
      <c r="G48" s="5" t="s">
        <v>2835</v>
      </c>
      <c r="J48" s="5" t="s">
        <v>3359</v>
      </c>
    </row>
    <row r="49" spans="1:10">
      <c r="A49" s="5">
        <v>48</v>
      </c>
      <c r="B49" s="5" t="s">
        <v>2666</v>
      </c>
      <c r="C49" s="5" t="s">
        <v>89</v>
      </c>
      <c r="D49" s="5" t="s">
        <v>2836</v>
      </c>
      <c r="E49" s="5" t="s">
        <v>2837</v>
      </c>
      <c r="F49" s="5" t="s">
        <v>2838</v>
      </c>
      <c r="G49" s="5" t="s">
        <v>2839</v>
      </c>
      <c r="J49" s="5" t="s">
        <v>3359</v>
      </c>
    </row>
    <row r="50" spans="1:10">
      <c r="A50" s="5">
        <v>49</v>
      </c>
      <c r="B50" s="5" t="s">
        <v>2666</v>
      </c>
      <c r="C50" s="5" t="s">
        <v>89</v>
      </c>
      <c r="D50" s="5" t="s">
        <v>2840</v>
      </c>
      <c r="E50" s="5" t="s">
        <v>2841</v>
      </c>
      <c r="F50" s="5" t="s">
        <v>2842</v>
      </c>
      <c r="G50" s="5" t="s">
        <v>2737</v>
      </c>
      <c r="J50" s="5" t="s">
        <v>3359</v>
      </c>
    </row>
    <row r="51" spans="1:10">
      <c r="A51" s="5">
        <v>50</v>
      </c>
      <c r="B51" s="5" t="s">
        <v>2666</v>
      </c>
      <c r="C51" s="5" t="s">
        <v>89</v>
      </c>
      <c r="D51" s="5" t="s">
        <v>2843</v>
      </c>
      <c r="E51" s="5" t="s">
        <v>2844</v>
      </c>
      <c r="F51" s="5" t="s">
        <v>2845</v>
      </c>
      <c r="G51" s="5" t="s">
        <v>2745</v>
      </c>
      <c r="J51" s="5" t="s">
        <v>3359</v>
      </c>
    </row>
    <row r="52" spans="1:10">
      <c r="A52" s="5">
        <v>51</v>
      </c>
      <c r="B52" s="5" t="s">
        <v>2666</v>
      </c>
      <c r="C52" s="5" t="s">
        <v>89</v>
      </c>
      <c r="D52" s="5" t="s">
        <v>2846</v>
      </c>
      <c r="E52" s="5" t="s">
        <v>2847</v>
      </c>
      <c r="F52" s="5" t="s">
        <v>2848</v>
      </c>
      <c r="G52" s="5" t="s">
        <v>2670</v>
      </c>
      <c r="J52" s="5" t="s">
        <v>3359</v>
      </c>
    </row>
    <row r="53" spans="1:10">
      <c r="A53" s="5">
        <v>52</v>
      </c>
      <c r="B53" s="5" t="s">
        <v>2666</v>
      </c>
      <c r="C53" s="5" t="s">
        <v>89</v>
      </c>
      <c r="D53" s="5" t="s">
        <v>2849</v>
      </c>
      <c r="E53" s="5" t="s">
        <v>2850</v>
      </c>
      <c r="F53" s="5" t="s">
        <v>2851</v>
      </c>
      <c r="G53" s="5" t="s">
        <v>2852</v>
      </c>
      <c r="J53" s="5" t="s">
        <v>3359</v>
      </c>
    </row>
    <row r="54" spans="1:10">
      <c r="A54" s="5">
        <v>53</v>
      </c>
      <c r="B54" s="5" t="s">
        <v>2666</v>
      </c>
      <c r="C54" s="5" t="s">
        <v>89</v>
      </c>
      <c r="D54" s="5" t="s">
        <v>2853</v>
      </c>
      <c r="E54" s="5" t="s">
        <v>2854</v>
      </c>
      <c r="F54" s="5" t="s">
        <v>2814</v>
      </c>
      <c r="G54" s="5" t="s">
        <v>2855</v>
      </c>
      <c r="J54" s="5" t="s">
        <v>3359</v>
      </c>
    </row>
    <row r="55" spans="1:10">
      <c r="A55" s="5">
        <v>54</v>
      </c>
      <c r="B55" s="5" t="s">
        <v>2666</v>
      </c>
      <c r="C55" s="5" t="s">
        <v>89</v>
      </c>
      <c r="D55" s="5" t="s">
        <v>2856</v>
      </c>
      <c r="E55" s="5" t="s">
        <v>2857</v>
      </c>
      <c r="F55" s="5" t="s">
        <v>2858</v>
      </c>
      <c r="G55" s="5" t="s">
        <v>2859</v>
      </c>
      <c r="J55" s="5" t="s">
        <v>3359</v>
      </c>
    </row>
    <row r="56" spans="1:10">
      <c r="A56" s="5">
        <v>55</v>
      </c>
      <c r="B56" s="5" t="s">
        <v>2666</v>
      </c>
      <c r="C56" s="5" t="s">
        <v>89</v>
      </c>
      <c r="D56" s="5" t="s">
        <v>2860</v>
      </c>
      <c r="E56" s="5" t="s">
        <v>2861</v>
      </c>
      <c r="F56" s="5" t="s">
        <v>2862</v>
      </c>
      <c r="G56" s="5" t="s">
        <v>2863</v>
      </c>
      <c r="J56" s="5" t="s">
        <v>3359</v>
      </c>
    </row>
    <row r="57" spans="1:10">
      <c r="A57" s="5">
        <v>56</v>
      </c>
      <c r="B57" s="5" t="s">
        <v>2666</v>
      </c>
      <c r="C57" s="5" t="s">
        <v>89</v>
      </c>
      <c r="D57" s="5" t="s">
        <v>2864</v>
      </c>
      <c r="E57" s="5" t="s">
        <v>2865</v>
      </c>
      <c r="F57" s="5" t="s">
        <v>2866</v>
      </c>
      <c r="G57" s="5" t="s">
        <v>2867</v>
      </c>
      <c r="J57" s="5" t="s">
        <v>3359</v>
      </c>
    </row>
    <row r="58" spans="1:10">
      <c r="A58" s="5">
        <v>57</v>
      </c>
      <c r="B58" s="5" t="s">
        <v>2666</v>
      </c>
      <c r="C58" s="5" t="s">
        <v>89</v>
      </c>
      <c r="D58" s="5" t="s">
        <v>2868</v>
      </c>
      <c r="E58" s="5" t="s">
        <v>2869</v>
      </c>
      <c r="F58" s="5" t="s">
        <v>2870</v>
      </c>
      <c r="G58" s="5" t="s">
        <v>2670</v>
      </c>
      <c r="J58" s="5" t="s">
        <v>3359</v>
      </c>
    </row>
    <row r="59" spans="1:10">
      <c r="A59" s="5">
        <v>58</v>
      </c>
      <c r="B59" s="5" t="s">
        <v>2666</v>
      </c>
      <c r="C59" s="5" t="s">
        <v>89</v>
      </c>
      <c r="D59" s="5" t="s">
        <v>2871</v>
      </c>
      <c r="E59" s="5" t="s">
        <v>2872</v>
      </c>
      <c r="F59" s="5" t="s">
        <v>2814</v>
      </c>
      <c r="G59" s="5" t="s">
        <v>2873</v>
      </c>
      <c r="J59" s="5" t="s">
        <v>3359</v>
      </c>
    </row>
    <row r="60" spans="1:10">
      <c r="A60" s="5">
        <v>59</v>
      </c>
      <c r="B60" s="5" t="s">
        <v>2666</v>
      </c>
      <c r="C60" s="5" t="s">
        <v>89</v>
      </c>
      <c r="D60" s="5" t="s">
        <v>2874</v>
      </c>
      <c r="E60" s="5" t="s">
        <v>2875</v>
      </c>
      <c r="F60" s="5" t="s">
        <v>2814</v>
      </c>
      <c r="G60" s="5" t="s">
        <v>2876</v>
      </c>
      <c r="J60" s="5" t="s">
        <v>3359</v>
      </c>
    </row>
    <row r="61" spans="1:10">
      <c r="A61" s="5">
        <v>60</v>
      </c>
      <c r="B61" s="5" t="s">
        <v>2666</v>
      </c>
      <c r="C61" s="5" t="s">
        <v>89</v>
      </c>
      <c r="D61" s="5" t="s">
        <v>2877</v>
      </c>
      <c r="E61" s="5" t="s">
        <v>2878</v>
      </c>
      <c r="F61" s="5" t="s">
        <v>2810</v>
      </c>
      <c r="G61" s="5" t="s">
        <v>2879</v>
      </c>
      <c r="J61" s="5" t="s">
        <v>3359</v>
      </c>
    </row>
    <row r="62" spans="1:10">
      <c r="A62" s="5">
        <v>61</v>
      </c>
      <c r="B62" s="5" t="s">
        <v>2666</v>
      </c>
      <c r="C62" s="5" t="s">
        <v>89</v>
      </c>
      <c r="D62" s="5" t="s">
        <v>2880</v>
      </c>
      <c r="E62" s="5" t="s">
        <v>2881</v>
      </c>
      <c r="F62" s="5" t="s">
        <v>2825</v>
      </c>
      <c r="G62" s="5" t="s">
        <v>2882</v>
      </c>
      <c r="J62" s="5" t="s">
        <v>3359</v>
      </c>
    </row>
    <row r="63" spans="1:10">
      <c r="A63" s="5">
        <v>62</v>
      </c>
      <c r="B63" s="5" t="s">
        <v>2666</v>
      </c>
      <c r="C63" s="5" t="s">
        <v>89</v>
      </c>
      <c r="D63" s="5" t="s">
        <v>2883</v>
      </c>
      <c r="E63" s="5" t="s">
        <v>2884</v>
      </c>
      <c r="F63" s="5" t="s">
        <v>2851</v>
      </c>
      <c r="G63" s="5" t="s">
        <v>2885</v>
      </c>
      <c r="J63" s="5" t="s">
        <v>3359</v>
      </c>
    </row>
    <row r="64" spans="1:10">
      <c r="A64" s="5">
        <v>63</v>
      </c>
      <c r="B64" s="5" t="s">
        <v>2666</v>
      </c>
      <c r="C64" s="5" t="s">
        <v>89</v>
      </c>
      <c r="D64" s="5" t="s">
        <v>2886</v>
      </c>
      <c r="E64" s="5" t="s">
        <v>2887</v>
      </c>
      <c r="F64" s="5" t="s">
        <v>2888</v>
      </c>
      <c r="G64" s="5" t="s">
        <v>2889</v>
      </c>
      <c r="J64" s="5" t="s">
        <v>3359</v>
      </c>
    </row>
    <row r="65" spans="1:10">
      <c r="A65" s="5">
        <v>64</v>
      </c>
      <c r="B65" s="5" t="s">
        <v>2666</v>
      </c>
      <c r="C65" s="5" t="s">
        <v>89</v>
      </c>
      <c r="D65" s="5" t="s">
        <v>2890</v>
      </c>
      <c r="E65" s="5" t="s">
        <v>2891</v>
      </c>
      <c r="F65" s="5" t="s">
        <v>2892</v>
      </c>
      <c r="G65" s="5" t="s">
        <v>2893</v>
      </c>
      <c r="J65" s="5" t="s">
        <v>3359</v>
      </c>
    </row>
    <row r="66" spans="1:10">
      <c r="A66" s="5">
        <v>65</v>
      </c>
      <c r="B66" s="5" t="s">
        <v>2666</v>
      </c>
      <c r="C66" s="5" t="s">
        <v>89</v>
      </c>
      <c r="D66" s="5" t="s">
        <v>2894</v>
      </c>
      <c r="E66" s="5" t="s">
        <v>2895</v>
      </c>
      <c r="F66" s="5" t="s">
        <v>2896</v>
      </c>
      <c r="G66" s="5" t="s">
        <v>2897</v>
      </c>
      <c r="J66" s="5" t="s">
        <v>3359</v>
      </c>
    </row>
    <row r="67" spans="1:10">
      <c r="A67" s="5">
        <v>66</v>
      </c>
      <c r="B67" s="5" t="s">
        <v>2666</v>
      </c>
      <c r="C67" s="5" t="s">
        <v>89</v>
      </c>
      <c r="D67" s="5" t="s">
        <v>2898</v>
      </c>
      <c r="E67" s="5" t="s">
        <v>2899</v>
      </c>
      <c r="F67" s="5" t="s">
        <v>2900</v>
      </c>
      <c r="G67" s="5" t="s">
        <v>2689</v>
      </c>
      <c r="H67" s="5" t="s">
        <v>2901</v>
      </c>
      <c r="J67" s="5" t="s">
        <v>3359</v>
      </c>
    </row>
    <row r="68" spans="1:10">
      <c r="A68" s="5">
        <v>67</v>
      </c>
      <c r="B68" s="5" t="s">
        <v>2666</v>
      </c>
      <c r="C68" s="5" t="s">
        <v>89</v>
      </c>
      <c r="D68" s="5" t="s">
        <v>2902</v>
      </c>
      <c r="E68" s="5" t="s">
        <v>2903</v>
      </c>
      <c r="F68" s="5" t="s">
        <v>2904</v>
      </c>
      <c r="G68" s="5" t="s">
        <v>2905</v>
      </c>
      <c r="J68" s="5" t="s">
        <v>3359</v>
      </c>
    </row>
    <row r="69" spans="1:10">
      <c r="A69" s="5">
        <v>68</v>
      </c>
      <c r="B69" s="5" t="s">
        <v>2666</v>
      </c>
      <c r="C69" s="5" t="s">
        <v>89</v>
      </c>
      <c r="D69" s="5" t="s">
        <v>2906</v>
      </c>
      <c r="E69" s="5" t="s">
        <v>2907</v>
      </c>
      <c r="F69" s="5" t="s">
        <v>2908</v>
      </c>
      <c r="G69" s="5" t="s">
        <v>2745</v>
      </c>
      <c r="J69" s="5" t="s">
        <v>3359</v>
      </c>
    </row>
    <row r="70" spans="1:10">
      <c r="A70" s="5">
        <v>69</v>
      </c>
      <c r="B70" s="5" t="s">
        <v>2666</v>
      </c>
      <c r="C70" s="5" t="s">
        <v>89</v>
      </c>
      <c r="D70" s="5" t="s">
        <v>2909</v>
      </c>
      <c r="E70" s="5" t="s">
        <v>2910</v>
      </c>
      <c r="F70" s="5" t="s">
        <v>2911</v>
      </c>
      <c r="G70" s="5" t="s">
        <v>2912</v>
      </c>
      <c r="J70" s="5" t="s">
        <v>3359</v>
      </c>
    </row>
    <row r="71" spans="1:10">
      <c r="A71" s="5">
        <v>70</v>
      </c>
      <c r="B71" s="5" t="s">
        <v>2666</v>
      </c>
      <c r="C71" s="5" t="s">
        <v>89</v>
      </c>
      <c r="D71" s="5" t="s">
        <v>2913</v>
      </c>
      <c r="E71" s="5" t="s">
        <v>2914</v>
      </c>
      <c r="F71" s="5" t="s">
        <v>2915</v>
      </c>
      <c r="G71" s="5" t="s">
        <v>2916</v>
      </c>
      <c r="J71" s="5" t="s">
        <v>3359</v>
      </c>
    </row>
    <row r="72" spans="1:10">
      <c r="A72" s="5">
        <v>71</v>
      </c>
      <c r="B72" s="5" t="s">
        <v>2666</v>
      </c>
      <c r="C72" s="5" t="s">
        <v>89</v>
      </c>
      <c r="D72" s="5" t="s">
        <v>2917</v>
      </c>
      <c r="E72" s="5" t="s">
        <v>2918</v>
      </c>
      <c r="F72" s="5" t="s">
        <v>2919</v>
      </c>
      <c r="G72" s="5" t="s">
        <v>2889</v>
      </c>
      <c r="J72" s="5" t="s">
        <v>3359</v>
      </c>
    </row>
    <row r="73" spans="1:10">
      <c r="A73" s="5">
        <v>72</v>
      </c>
      <c r="B73" s="5" t="s">
        <v>2666</v>
      </c>
      <c r="C73" s="5" t="s">
        <v>89</v>
      </c>
      <c r="D73" s="5" t="s">
        <v>2920</v>
      </c>
      <c r="E73" s="5" t="s">
        <v>2921</v>
      </c>
      <c r="F73" s="5" t="s">
        <v>2922</v>
      </c>
      <c r="G73" s="5" t="s">
        <v>2923</v>
      </c>
      <c r="J73" s="5" t="s">
        <v>3359</v>
      </c>
    </row>
    <row r="74" spans="1:10">
      <c r="A74" s="5">
        <v>73</v>
      </c>
      <c r="B74" s="5" t="s">
        <v>2666</v>
      </c>
      <c r="C74" s="5" t="s">
        <v>89</v>
      </c>
      <c r="D74" s="5" t="s">
        <v>2924</v>
      </c>
      <c r="E74" s="5" t="s">
        <v>2925</v>
      </c>
      <c r="F74" s="5" t="s">
        <v>2926</v>
      </c>
      <c r="G74" s="5" t="s">
        <v>2927</v>
      </c>
      <c r="J74" s="5" t="s">
        <v>3359</v>
      </c>
    </row>
    <row r="75" spans="1:10">
      <c r="A75" s="5">
        <v>74</v>
      </c>
      <c r="B75" s="5" t="s">
        <v>2666</v>
      </c>
      <c r="C75" s="5" t="s">
        <v>89</v>
      </c>
      <c r="D75" s="5" t="s">
        <v>2928</v>
      </c>
      <c r="E75" s="5" t="s">
        <v>2929</v>
      </c>
      <c r="F75" s="5" t="s">
        <v>2930</v>
      </c>
      <c r="G75" s="5" t="s">
        <v>2674</v>
      </c>
      <c r="J75" s="5" t="s">
        <v>3359</v>
      </c>
    </row>
    <row r="76" spans="1:10">
      <c r="A76" s="5">
        <v>75</v>
      </c>
      <c r="B76" s="5" t="s">
        <v>2666</v>
      </c>
      <c r="C76" s="5" t="s">
        <v>89</v>
      </c>
      <c r="D76" s="5" t="s">
        <v>2931</v>
      </c>
      <c r="E76" s="5" t="s">
        <v>2932</v>
      </c>
      <c r="F76" s="5" t="s">
        <v>2933</v>
      </c>
      <c r="G76" s="5" t="s">
        <v>2678</v>
      </c>
      <c r="J76" s="5" t="s">
        <v>3359</v>
      </c>
    </row>
    <row r="77" spans="1:10">
      <c r="A77" s="5">
        <v>76</v>
      </c>
      <c r="B77" s="5" t="s">
        <v>2666</v>
      </c>
      <c r="C77" s="5" t="s">
        <v>89</v>
      </c>
      <c r="D77" s="5" t="s">
        <v>2934</v>
      </c>
      <c r="E77" s="5" t="s">
        <v>2935</v>
      </c>
      <c r="F77" s="5" t="s">
        <v>2936</v>
      </c>
      <c r="G77" s="5" t="s">
        <v>2937</v>
      </c>
      <c r="J77" s="5" t="s">
        <v>3359</v>
      </c>
    </row>
    <row r="78" spans="1:10">
      <c r="A78" s="5">
        <v>77</v>
      </c>
      <c r="B78" s="5" t="s">
        <v>2666</v>
      </c>
      <c r="C78" s="5" t="s">
        <v>89</v>
      </c>
      <c r="D78" s="5" t="s">
        <v>2938</v>
      </c>
      <c r="E78" s="5" t="s">
        <v>2939</v>
      </c>
      <c r="F78" s="5" t="s">
        <v>2940</v>
      </c>
      <c r="G78" s="5" t="s">
        <v>2941</v>
      </c>
      <c r="J78" s="5" t="s">
        <v>3359</v>
      </c>
    </row>
    <row r="79" spans="1:10">
      <c r="A79" s="5">
        <v>78</v>
      </c>
      <c r="B79" s="5" t="s">
        <v>2666</v>
      </c>
      <c r="C79" s="5" t="s">
        <v>89</v>
      </c>
      <c r="D79" s="5" t="s">
        <v>2942</v>
      </c>
      <c r="E79" s="5" t="s">
        <v>2943</v>
      </c>
      <c r="F79" s="5" t="s">
        <v>2944</v>
      </c>
      <c r="G79" s="5" t="s">
        <v>2945</v>
      </c>
      <c r="J79" s="5" t="s">
        <v>3359</v>
      </c>
    </row>
    <row r="80" spans="1:10">
      <c r="A80" s="5">
        <v>79</v>
      </c>
      <c r="B80" s="5" t="s">
        <v>2666</v>
      </c>
      <c r="C80" s="5" t="s">
        <v>89</v>
      </c>
      <c r="D80" s="5" t="s">
        <v>2946</v>
      </c>
      <c r="E80" s="5" t="s">
        <v>2947</v>
      </c>
      <c r="F80" s="5" t="s">
        <v>2814</v>
      </c>
      <c r="G80" s="5" t="s">
        <v>2948</v>
      </c>
      <c r="J80" s="5" t="s">
        <v>3359</v>
      </c>
    </row>
    <row r="81" spans="1:10">
      <c r="A81" s="5">
        <v>80</v>
      </c>
      <c r="B81" s="5" t="s">
        <v>2666</v>
      </c>
      <c r="C81" s="5" t="s">
        <v>89</v>
      </c>
      <c r="D81" s="5" t="s">
        <v>2949</v>
      </c>
      <c r="E81" s="5" t="s">
        <v>2950</v>
      </c>
      <c r="F81" s="5" t="s">
        <v>2810</v>
      </c>
      <c r="G81" s="5" t="s">
        <v>2951</v>
      </c>
      <c r="J81" s="5" t="s">
        <v>3359</v>
      </c>
    </row>
    <row r="82" spans="1:10">
      <c r="A82" s="5">
        <v>81</v>
      </c>
      <c r="B82" s="5" t="s">
        <v>2666</v>
      </c>
      <c r="C82" s="5" t="s">
        <v>89</v>
      </c>
      <c r="D82" s="5" t="s">
        <v>2952</v>
      </c>
      <c r="E82" s="5" t="s">
        <v>2953</v>
      </c>
      <c r="F82" s="5" t="s">
        <v>2954</v>
      </c>
      <c r="G82" s="5" t="s">
        <v>2714</v>
      </c>
      <c r="J82" s="5" t="s">
        <v>3359</v>
      </c>
    </row>
    <row r="83" spans="1:10">
      <c r="A83" s="5">
        <v>82</v>
      </c>
      <c r="B83" s="5" t="s">
        <v>2666</v>
      </c>
      <c r="C83" s="5" t="s">
        <v>89</v>
      </c>
      <c r="D83" s="5" t="s">
        <v>2955</v>
      </c>
      <c r="E83" s="5" t="s">
        <v>2956</v>
      </c>
      <c r="F83" s="5" t="s">
        <v>2957</v>
      </c>
      <c r="G83" s="5" t="s">
        <v>2859</v>
      </c>
      <c r="J83" s="5" t="s">
        <v>3359</v>
      </c>
    </row>
    <row r="84" spans="1:10">
      <c r="A84" s="5">
        <v>83</v>
      </c>
      <c r="B84" s="5" t="s">
        <v>2666</v>
      </c>
      <c r="C84" s="5" t="s">
        <v>89</v>
      </c>
      <c r="D84" s="5" t="s">
        <v>2958</v>
      </c>
      <c r="E84" s="5" t="s">
        <v>2959</v>
      </c>
      <c r="F84" s="5" t="s">
        <v>2960</v>
      </c>
      <c r="G84" s="5" t="s">
        <v>2741</v>
      </c>
      <c r="J84" s="5" t="s">
        <v>3359</v>
      </c>
    </row>
    <row r="85" spans="1:10">
      <c r="A85" s="5">
        <v>84</v>
      </c>
      <c r="B85" s="5" t="s">
        <v>2666</v>
      </c>
      <c r="C85" s="5" t="s">
        <v>89</v>
      </c>
      <c r="D85" s="5" t="s">
        <v>2961</v>
      </c>
      <c r="E85" s="5" t="s">
        <v>2962</v>
      </c>
      <c r="F85" s="5" t="s">
        <v>2963</v>
      </c>
      <c r="G85" s="5" t="s">
        <v>2745</v>
      </c>
      <c r="J85" s="5" t="s">
        <v>3359</v>
      </c>
    </row>
    <row r="86" spans="1:10">
      <c r="A86" s="5">
        <v>85</v>
      </c>
      <c r="B86" s="5" t="s">
        <v>2666</v>
      </c>
      <c r="C86" s="5" t="s">
        <v>89</v>
      </c>
      <c r="D86" s="5" t="s">
        <v>2964</v>
      </c>
      <c r="E86" s="5" t="s">
        <v>2965</v>
      </c>
      <c r="F86" s="5" t="s">
        <v>2744</v>
      </c>
      <c r="G86" s="5" t="s">
        <v>2741</v>
      </c>
      <c r="J86" s="5" t="s">
        <v>3359</v>
      </c>
    </row>
    <row r="87" spans="1:10">
      <c r="A87" s="5">
        <v>86</v>
      </c>
      <c r="B87" s="5" t="s">
        <v>2666</v>
      </c>
      <c r="C87" s="5" t="s">
        <v>89</v>
      </c>
      <c r="D87" s="5" t="s">
        <v>2966</v>
      </c>
      <c r="E87" s="5" t="s">
        <v>2967</v>
      </c>
      <c r="F87" s="5" t="s">
        <v>2968</v>
      </c>
      <c r="G87" s="5" t="s">
        <v>2670</v>
      </c>
      <c r="J87" s="5" t="s">
        <v>3359</v>
      </c>
    </row>
    <row r="88" spans="1:10">
      <c r="A88" s="5">
        <v>87</v>
      </c>
      <c r="B88" s="5" t="s">
        <v>2666</v>
      </c>
      <c r="C88" s="5" t="s">
        <v>89</v>
      </c>
      <c r="D88" s="5" t="s">
        <v>2969</v>
      </c>
      <c r="E88" s="5" t="s">
        <v>2970</v>
      </c>
      <c r="F88" s="5" t="s">
        <v>2971</v>
      </c>
      <c r="G88" s="5" t="s">
        <v>2863</v>
      </c>
      <c r="J88" s="5" t="s">
        <v>3359</v>
      </c>
    </row>
    <row r="89" spans="1:10">
      <c r="A89" s="5">
        <v>88</v>
      </c>
      <c r="B89" s="5" t="s">
        <v>2666</v>
      </c>
      <c r="C89" s="5" t="s">
        <v>89</v>
      </c>
      <c r="D89" s="5" t="s">
        <v>2972</v>
      </c>
      <c r="E89" s="5" t="s">
        <v>2973</v>
      </c>
      <c r="F89" s="5" t="s">
        <v>2974</v>
      </c>
      <c r="G89" s="5" t="s">
        <v>2693</v>
      </c>
      <c r="J89" s="5" t="s">
        <v>3359</v>
      </c>
    </row>
    <row r="90" spans="1:10">
      <c r="A90" s="5">
        <v>89</v>
      </c>
      <c r="B90" s="5" t="s">
        <v>2666</v>
      </c>
      <c r="C90" s="5" t="s">
        <v>89</v>
      </c>
      <c r="D90" s="5" t="s">
        <v>2975</v>
      </c>
      <c r="E90" s="5" t="s">
        <v>2976</v>
      </c>
      <c r="F90" s="5" t="s">
        <v>2977</v>
      </c>
      <c r="G90" s="5" t="s">
        <v>2916</v>
      </c>
      <c r="J90" s="5" t="s">
        <v>3359</v>
      </c>
    </row>
    <row r="91" spans="1:10">
      <c r="A91" s="5">
        <v>90</v>
      </c>
      <c r="B91" s="5" t="s">
        <v>2666</v>
      </c>
      <c r="C91" s="5" t="s">
        <v>89</v>
      </c>
      <c r="D91" s="5" t="s">
        <v>2978</v>
      </c>
      <c r="E91" s="5" t="s">
        <v>2979</v>
      </c>
      <c r="F91" s="5" t="s">
        <v>2980</v>
      </c>
      <c r="G91" s="5" t="s">
        <v>2863</v>
      </c>
      <c r="J91" s="5" t="s">
        <v>3359</v>
      </c>
    </row>
    <row r="92" spans="1:10">
      <c r="A92" s="5">
        <v>91</v>
      </c>
      <c r="B92" s="5" t="s">
        <v>2666</v>
      </c>
      <c r="C92" s="5" t="s">
        <v>89</v>
      </c>
      <c r="D92" s="5" t="s">
        <v>2981</v>
      </c>
      <c r="E92" s="5" t="s">
        <v>2982</v>
      </c>
      <c r="F92" s="5" t="s">
        <v>2983</v>
      </c>
      <c r="G92" s="5" t="s">
        <v>2984</v>
      </c>
      <c r="J92" s="5" t="s">
        <v>3359</v>
      </c>
    </row>
    <row r="93" spans="1:10">
      <c r="A93" s="5">
        <v>92</v>
      </c>
      <c r="B93" s="5" t="s">
        <v>2666</v>
      </c>
      <c r="C93" s="5" t="s">
        <v>89</v>
      </c>
      <c r="D93" s="5" t="s">
        <v>2985</v>
      </c>
      <c r="E93" s="5" t="s">
        <v>2986</v>
      </c>
      <c r="F93" s="5" t="s">
        <v>2987</v>
      </c>
      <c r="G93" s="5" t="s">
        <v>2670</v>
      </c>
      <c r="J93" s="5" t="s">
        <v>3359</v>
      </c>
    </row>
    <row r="94" spans="1:10">
      <c r="A94" s="5">
        <v>93</v>
      </c>
      <c r="B94" s="5" t="s">
        <v>2666</v>
      </c>
      <c r="C94" s="5" t="s">
        <v>89</v>
      </c>
      <c r="D94" s="5" t="s">
        <v>2988</v>
      </c>
      <c r="E94" s="5" t="s">
        <v>2989</v>
      </c>
      <c r="F94" s="5" t="s">
        <v>2990</v>
      </c>
      <c r="G94" s="5" t="s">
        <v>2991</v>
      </c>
      <c r="J94" s="5" t="s">
        <v>3359</v>
      </c>
    </row>
    <row r="95" spans="1:10">
      <c r="A95" s="5">
        <v>94</v>
      </c>
      <c r="B95" s="5" t="s">
        <v>2666</v>
      </c>
      <c r="C95" s="5" t="s">
        <v>89</v>
      </c>
      <c r="D95" s="5" t="s">
        <v>2992</v>
      </c>
      <c r="E95" s="5" t="s">
        <v>2993</v>
      </c>
      <c r="F95" s="5" t="s">
        <v>2994</v>
      </c>
      <c r="G95" s="5" t="s">
        <v>2670</v>
      </c>
      <c r="J95" s="5" t="s">
        <v>3359</v>
      </c>
    </row>
    <row r="96" spans="1:10">
      <c r="A96" s="5">
        <v>95</v>
      </c>
      <c r="B96" s="5" t="s">
        <v>2666</v>
      </c>
      <c r="C96" s="5" t="s">
        <v>89</v>
      </c>
      <c r="D96" s="5" t="s">
        <v>2995</v>
      </c>
      <c r="E96" s="5" t="s">
        <v>2996</v>
      </c>
      <c r="F96" s="5" t="s">
        <v>2997</v>
      </c>
      <c r="G96" s="5" t="s">
        <v>2741</v>
      </c>
      <c r="H96" s="5" t="s">
        <v>2998</v>
      </c>
      <c r="J96" s="5" t="s">
        <v>3359</v>
      </c>
    </row>
    <row r="97" spans="1:10">
      <c r="A97" s="5">
        <v>96</v>
      </c>
      <c r="B97" s="5" t="s">
        <v>2666</v>
      </c>
      <c r="C97" s="5" t="s">
        <v>89</v>
      </c>
      <c r="D97" s="5" t="s">
        <v>2999</v>
      </c>
      <c r="E97" s="5" t="s">
        <v>3000</v>
      </c>
      <c r="F97" s="5" t="s">
        <v>3001</v>
      </c>
      <c r="G97" s="5" t="s">
        <v>2741</v>
      </c>
      <c r="J97" s="5" t="s">
        <v>3359</v>
      </c>
    </row>
    <row r="98" spans="1:10">
      <c r="A98" s="5">
        <v>97</v>
      </c>
      <c r="B98" s="5" t="s">
        <v>2666</v>
      </c>
      <c r="C98" s="5" t="s">
        <v>89</v>
      </c>
      <c r="D98" s="5" t="s">
        <v>3002</v>
      </c>
      <c r="E98" s="5" t="s">
        <v>3003</v>
      </c>
      <c r="F98" s="5" t="s">
        <v>3004</v>
      </c>
      <c r="G98" s="5" t="s">
        <v>3005</v>
      </c>
      <c r="J98" s="5" t="s">
        <v>3359</v>
      </c>
    </row>
    <row r="99" spans="1:10">
      <c r="A99" s="5">
        <v>98</v>
      </c>
      <c r="B99" s="5" t="s">
        <v>2666</v>
      </c>
      <c r="C99" s="5" t="s">
        <v>89</v>
      </c>
      <c r="D99" s="5" t="s">
        <v>3006</v>
      </c>
      <c r="E99" s="5" t="s">
        <v>3007</v>
      </c>
      <c r="F99" s="5" t="s">
        <v>3008</v>
      </c>
      <c r="G99" s="5" t="s">
        <v>2800</v>
      </c>
      <c r="J99" s="5" t="s">
        <v>3359</v>
      </c>
    </row>
    <row r="100" spans="1:10">
      <c r="A100" s="5">
        <v>99</v>
      </c>
      <c r="B100" s="5" t="s">
        <v>2666</v>
      </c>
      <c r="C100" s="5" t="s">
        <v>89</v>
      </c>
      <c r="D100" s="5" t="s">
        <v>3009</v>
      </c>
      <c r="E100" s="5" t="s">
        <v>3010</v>
      </c>
      <c r="F100" s="5" t="s">
        <v>3011</v>
      </c>
      <c r="G100" s="5" t="s">
        <v>2714</v>
      </c>
      <c r="J100" s="5" t="s">
        <v>3359</v>
      </c>
    </row>
    <row r="101" spans="1:10">
      <c r="A101" s="5">
        <v>100</v>
      </c>
      <c r="B101" s="5" t="s">
        <v>2666</v>
      </c>
      <c r="C101" s="5" t="s">
        <v>89</v>
      </c>
      <c r="D101" s="5" t="s">
        <v>3012</v>
      </c>
      <c r="E101" s="5" t="s">
        <v>3013</v>
      </c>
      <c r="F101" s="5" t="s">
        <v>3014</v>
      </c>
      <c r="G101" s="5" t="s">
        <v>2674</v>
      </c>
      <c r="J101" s="5" t="s">
        <v>3359</v>
      </c>
    </row>
    <row r="102" spans="1:10">
      <c r="A102" s="5">
        <v>101</v>
      </c>
      <c r="B102" s="5" t="s">
        <v>2666</v>
      </c>
      <c r="C102" s="5" t="s">
        <v>89</v>
      </c>
      <c r="D102" s="5" t="s">
        <v>3015</v>
      </c>
      <c r="E102" s="5" t="s">
        <v>3016</v>
      </c>
      <c r="F102" s="5" t="s">
        <v>3017</v>
      </c>
      <c r="G102" s="5" t="s">
        <v>2697</v>
      </c>
      <c r="J102" s="5" t="s">
        <v>3359</v>
      </c>
    </row>
    <row r="103" spans="1:10">
      <c r="A103" s="5">
        <v>102</v>
      </c>
      <c r="B103" s="5" t="s">
        <v>2666</v>
      </c>
      <c r="C103" s="5" t="s">
        <v>89</v>
      </c>
      <c r="D103" s="5" t="s">
        <v>3018</v>
      </c>
      <c r="E103" s="5" t="s">
        <v>3019</v>
      </c>
      <c r="F103" s="5" t="s">
        <v>3020</v>
      </c>
      <c r="G103" s="5" t="s">
        <v>3021</v>
      </c>
      <c r="J103" s="5" t="s">
        <v>3359</v>
      </c>
    </row>
    <row r="104" spans="1:10">
      <c r="A104" s="5">
        <v>103</v>
      </c>
      <c r="B104" s="5" t="s">
        <v>2666</v>
      </c>
      <c r="C104" s="5" t="s">
        <v>89</v>
      </c>
      <c r="D104" s="5" t="s">
        <v>3022</v>
      </c>
      <c r="E104" s="5" t="s">
        <v>3023</v>
      </c>
      <c r="F104" s="5" t="s">
        <v>3024</v>
      </c>
      <c r="G104" s="5" t="s">
        <v>3025</v>
      </c>
      <c r="J104" s="5" t="s">
        <v>3359</v>
      </c>
    </row>
    <row r="105" spans="1:10">
      <c r="A105" s="5">
        <v>104</v>
      </c>
      <c r="B105" s="5" t="s">
        <v>2666</v>
      </c>
      <c r="C105" s="5" t="s">
        <v>89</v>
      </c>
      <c r="D105" s="5" t="s">
        <v>3026</v>
      </c>
      <c r="E105" s="5" t="s">
        <v>3027</v>
      </c>
      <c r="F105" s="5" t="s">
        <v>3028</v>
      </c>
      <c r="G105" s="5" t="s">
        <v>2714</v>
      </c>
      <c r="H105" s="5" t="s">
        <v>3029</v>
      </c>
      <c r="J105" s="5" t="s">
        <v>3359</v>
      </c>
    </row>
    <row r="106" spans="1:10">
      <c r="A106" s="5">
        <v>105</v>
      </c>
      <c r="B106" s="5" t="s">
        <v>2666</v>
      </c>
      <c r="C106" s="5" t="s">
        <v>89</v>
      </c>
      <c r="D106" s="5" t="s">
        <v>3030</v>
      </c>
      <c r="E106" s="5" t="s">
        <v>3031</v>
      </c>
      <c r="F106" s="5" t="s">
        <v>3032</v>
      </c>
      <c r="G106" s="5" t="s">
        <v>2670</v>
      </c>
      <c r="H106" s="5" t="s">
        <v>3033</v>
      </c>
      <c r="J106" s="5" t="s">
        <v>3359</v>
      </c>
    </row>
    <row r="107" spans="1:10">
      <c r="A107" s="5">
        <v>106</v>
      </c>
      <c r="B107" s="5" t="s">
        <v>2666</v>
      </c>
      <c r="C107" s="5" t="s">
        <v>89</v>
      </c>
      <c r="D107" s="5" t="s">
        <v>3034</v>
      </c>
      <c r="E107" s="5" t="s">
        <v>3035</v>
      </c>
      <c r="F107" s="5" t="s">
        <v>3036</v>
      </c>
      <c r="G107" s="5" t="s">
        <v>2737</v>
      </c>
      <c r="J107" s="5" t="s">
        <v>3359</v>
      </c>
    </row>
    <row r="108" spans="1:10">
      <c r="A108" s="5">
        <v>107</v>
      </c>
      <c r="B108" s="5" t="s">
        <v>2666</v>
      </c>
      <c r="C108" s="5" t="s">
        <v>89</v>
      </c>
      <c r="D108" s="5" t="s">
        <v>3037</v>
      </c>
      <c r="E108" s="5" t="s">
        <v>3038</v>
      </c>
      <c r="F108" s="5" t="s">
        <v>3039</v>
      </c>
      <c r="G108" s="5" t="s">
        <v>2674</v>
      </c>
      <c r="J108" s="5" t="s">
        <v>3359</v>
      </c>
    </row>
    <row r="109" spans="1:10">
      <c r="A109" s="5">
        <v>108</v>
      </c>
      <c r="B109" s="5" t="s">
        <v>2666</v>
      </c>
      <c r="C109" s="5" t="s">
        <v>89</v>
      </c>
      <c r="D109" s="5" t="s">
        <v>3040</v>
      </c>
      <c r="E109" s="5" t="s">
        <v>3041</v>
      </c>
      <c r="F109" s="5" t="s">
        <v>3042</v>
      </c>
      <c r="G109" s="5" t="s">
        <v>2722</v>
      </c>
      <c r="H109" s="5" t="s">
        <v>3043</v>
      </c>
      <c r="J109" s="5" t="s">
        <v>3359</v>
      </c>
    </row>
    <row r="110" spans="1:10">
      <c r="A110" s="5">
        <v>109</v>
      </c>
      <c r="B110" s="5" t="s">
        <v>2666</v>
      </c>
      <c r="C110" s="5" t="s">
        <v>89</v>
      </c>
      <c r="D110" s="5" t="s">
        <v>3044</v>
      </c>
      <c r="E110" s="5" t="s">
        <v>3045</v>
      </c>
      <c r="F110" s="5" t="s">
        <v>3046</v>
      </c>
      <c r="G110" s="5" t="s">
        <v>2749</v>
      </c>
      <c r="J110" s="5" t="s">
        <v>3359</v>
      </c>
    </row>
    <row r="111" spans="1:10">
      <c r="A111" s="5">
        <v>110</v>
      </c>
      <c r="B111" s="5" t="s">
        <v>2666</v>
      </c>
      <c r="C111" s="5" t="s">
        <v>89</v>
      </c>
      <c r="D111" s="5" t="s">
        <v>3047</v>
      </c>
      <c r="E111" s="5" t="s">
        <v>3048</v>
      </c>
      <c r="F111" s="5" t="s">
        <v>3049</v>
      </c>
      <c r="G111" s="5" t="s">
        <v>2923</v>
      </c>
      <c r="J111" s="5" t="s">
        <v>3359</v>
      </c>
    </row>
    <row r="112" spans="1:10">
      <c r="A112" s="5">
        <v>111</v>
      </c>
      <c r="B112" s="5" t="s">
        <v>2666</v>
      </c>
      <c r="C112" s="5" t="s">
        <v>89</v>
      </c>
      <c r="D112" s="5" t="s">
        <v>3050</v>
      </c>
      <c r="E112" s="5" t="s">
        <v>3051</v>
      </c>
      <c r="F112" s="5" t="s">
        <v>3052</v>
      </c>
      <c r="G112" s="5" t="s">
        <v>3053</v>
      </c>
      <c r="J112" s="5" t="s">
        <v>3359</v>
      </c>
    </row>
    <row r="113" spans="1:10">
      <c r="A113" s="5">
        <v>112</v>
      </c>
      <c r="B113" s="5" t="s">
        <v>2666</v>
      </c>
      <c r="C113" s="5" t="s">
        <v>89</v>
      </c>
      <c r="D113" s="5" t="s">
        <v>3054</v>
      </c>
      <c r="E113" s="5" t="s">
        <v>3051</v>
      </c>
      <c r="F113" s="5" t="s">
        <v>3055</v>
      </c>
      <c r="G113" s="5" t="s">
        <v>3021</v>
      </c>
      <c r="J113" s="5" t="s">
        <v>3359</v>
      </c>
    </row>
    <row r="114" spans="1:10">
      <c r="A114" s="5">
        <v>113</v>
      </c>
      <c r="B114" s="5" t="s">
        <v>2666</v>
      </c>
      <c r="C114" s="5" t="s">
        <v>89</v>
      </c>
      <c r="D114" s="5" t="s">
        <v>3056</v>
      </c>
      <c r="E114" s="5" t="s">
        <v>3057</v>
      </c>
      <c r="F114" s="5" t="s">
        <v>3058</v>
      </c>
      <c r="G114" s="5" t="s">
        <v>3025</v>
      </c>
      <c r="J114" s="5" t="s">
        <v>3359</v>
      </c>
    </row>
    <row r="115" spans="1:10">
      <c r="A115" s="5">
        <v>114</v>
      </c>
      <c r="B115" s="5" t="s">
        <v>2666</v>
      </c>
      <c r="C115" s="5" t="s">
        <v>89</v>
      </c>
      <c r="D115" s="5" t="s">
        <v>3059</v>
      </c>
      <c r="E115" s="5" t="s">
        <v>3060</v>
      </c>
      <c r="F115" s="5" t="s">
        <v>3061</v>
      </c>
      <c r="G115" s="5" t="s">
        <v>2741</v>
      </c>
      <c r="J115" s="5" t="s">
        <v>3359</v>
      </c>
    </row>
    <row r="116" spans="1:10">
      <c r="A116" s="5">
        <v>115</v>
      </c>
      <c r="B116" s="5" t="s">
        <v>2666</v>
      </c>
      <c r="C116" s="5" t="s">
        <v>89</v>
      </c>
      <c r="D116" s="5" t="s">
        <v>3062</v>
      </c>
      <c r="E116" s="5" t="s">
        <v>3063</v>
      </c>
      <c r="F116" s="5" t="s">
        <v>3064</v>
      </c>
      <c r="G116" s="5" t="s">
        <v>2741</v>
      </c>
      <c r="J116" s="5" t="s">
        <v>3359</v>
      </c>
    </row>
    <row r="117" spans="1:10">
      <c r="A117" s="5">
        <v>116</v>
      </c>
      <c r="B117" s="5" t="s">
        <v>2666</v>
      </c>
      <c r="C117" s="5" t="s">
        <v>89</v>
      </c>
      <c r="D117" s="5" t="s">
        <v>3065</v>
      </c>
      <c r="E117" s="5" t="s">
        <v>3066</v>
      </c>
      <c r="F117" s="5" t="s">
        <v>3067</v>
      </c>
      <c r="G117" s="5" t="s">
        <v>2745</v>
      </c>
      <c r="J117" s="5" t="s">
        <v>3359</v>
      </c>
    </row>
    <row r="118" spans="1:10">
      <c r="A118" s="5">
        <v>117</v>
      </c>
      <c r="B118" s="5" t="s">
        <v>2666</v>
      </c>
      <c r="C118" s="5" t="s">
        <v>89</v>
      </c>
      <c r="D118" s="5" t="s">
        <v>3068</v>
      </c>
      <c r="E118" s="5" t="s">
        <v>3069</v>
      </c>
      <c r="F118" s="5" t="s">
        <v>3070</v>
      </c>
      <c r="G118" s="5" t="s">
        <v>2733</v>
      </c>
      <c r="H118" s="5" t="s">
        <v>3071</v>
      </c>
      <c r="J118" s="5" t="s">
        <v>3359</v>
      </c>
    </row>
    <row r="119" spans="1:10">
      <c r="A119" s="5">
        <v>118</v>
      </c>
      <c r="B119" s="5" t="s">
        <v>2666</v>
      </c>
      <c r="C119" s="5" t="s">
        <v>89</v>
      </c>
      <c r="D119" s="5" t="s">
        <v>3072</v>
      </c>
      <c r="E119" s="5" t="s">
        <v>3073</v>
      </c>
      <c r="F119" s="5" t="s">
        <v>3074</v>
      </c>
      <c r="G119" s="5" t="s">
        <v>2670</v>
      </c>
      <c r="J119" s="5" t="s">
        <v>3359</v>
      </c>
    </row>
    <row r="120" spans="1:10">
      <c r="A120" s="5">
        <v>119</v>
      </c>
      <c r="B120" s="5" t="s">
        <v>2666</v>
      </c>
      <c r="C120" s="5" t="s">
        <v>89</v>
      </c>
      <c r="D120" s="5" t="s">
        <v>3075</v>
      </c>
      <c r="E120" s="5" t="s">
        <v>3076</v>
      </c>
      <c r="F120" s="5" t="s">
        <v>3077</v>
      </c>
      <c r="G120" s="5" t="s">
        <v>2745</v>
      </c>
      <c r="J120" s="5" t="s">
        <v>3359</v>
      </c>
    </row>
    <row r="121" spans="1:10">
      <c r="A121" s="5">
        <v>120</v>
      </c>
      <c r="B121" s="5" t="s">
        <v>2666</v>
      </c>
      <c r="C121" s="5" t="s">
        <v>89</v>
      </c>
      <c r="D121" s="5" t="s">
        <v>3078</v>
      </c>
      <c r="E121" s="5" t="s">
        <v>3079</v>
      </c>
      <c r="F121" s="5" t="s">
        <v>3080</v>
      </c>
      <c r="G121" s="5" t="s">
        <v>3081</v>
      </c>
      <c r="H121" s="5" t="s">
        <v>3082</v>
      </c>
      <c r="J121" s="5" t="s">
        <v>3359</v>
      </c>
    </row>
    <row r="122" spans="1:10">
      <c r="A122" s="5">
        <v>121</v>
      </c>
      <c r="B122" s="5" t="s">
        <v>2666</v>
      </c>
      <c r="C122" s="5" t="s">
        <v>89</v>
      </c>
      <c r="D122" s="5" t="s">
        <v>3083</v>
      </c>
      <c r="E122" s="5" t="s">
        <v>3084</v>
      </c>
      <c r="F122" s="5" t="s">
        <v>3085</v>
      </c>
      <c r="G122" s="5" t="s">
        <v>2670</v>
      </c>
      <c r="J122" s="5" t="s">
        <v>3359</v>
      </c>
    </row>
    <row r="123" spans="1:10">
      <c r="A123" s="5">
        <v>122</v>
      </c>
      <c r="B123" s="5" t="s">
        <v>2666</v>
      </c>
      <c r="C123" s="5" t="s">
        <v>89</v>
      </c>
      <c r="D123" s="5" t="s">
        <v>3086</v>
      </c>
      <c r="E123" s="5" t="s">
        <v>3087</v>
      </c>
      <c r="F123" s="5" t="s">
        <v>3088</v>
      </c>
      <c r="G123" s="5" t="s">
        <v>3089</v>
      </c>
      <c r="J123" s="5" t="s">
        <v>3359</v>
      </c>
    </row>
    <row r="124" spans="1:10">
      <c r="A124" s="5">
        <v>123</v>
      </c>
      <c r="B124" s="5" t="s">
        <v>2666</v>
      </c>
      <c r="C124" s="5" t="s">
        <v>89</v>
      </c>
      <c r="D124" s="5" t="s">
        <v>3090</v>
      </c>
      <c r="E124" s="5" t="s">
        <v>3091</v>
      </c>
      <c r="F124" s="5" t="s">
        <v>3092</v>
      </c>
      <c r="G124" s="5" t="s">
        <v>3089</v>
      </c>
      <c r="J124" s="5" t="s">
        <v>3359</v>
      </c>
    </row>
    <row r="125" spans="1:10">
      <c r="A125" s="5">
        <v>124</v>
      </c>
      <c r="B125" s="5" t="s">
        <v>2666</v>
      </c>
      <c r="C125" s="5" t="s">
        <v>89</v>
      </c>
      <c r="D125" s="5" t="s">
        <v>3093</v>
      </c>
      <c r="E125" s="5" t="s">
        <v>3094</v>
      </c>
      <c r="F125" s="5" t="s">
        <v>3095</v>
      </c>
      <c r="G125" s="5" t="s">
        <v>2927</v>
      </c>
      <c r="J125" s="5" t="s">
        <v>3359</v>
      </c>
    </row>
    <row r="126" spans="1:10">
      <c r="A126" s="5">
        <v>125</v>
      </c>
      <c r="B126" s="5" t="s">
        <v>2666</v>
      </c>
      <c r="C126" s="5" t="s">
        <v>89</v>
      </c>
      <c r="D126" s="5" t="s">
        <v>3096</v>
      </c>
      <c r="E126" s="5" t="s">
        <v>3097</v>
      </c>
      <c r="F126" s="5" t="s">
        <v>3098</v>
      </c>
      <c r="G126" s="5" t="s">
        <v>2737</v>
      </c>
      <c r="J126" s="5" t="s">
        <v>3359</v>
      </c>
    </row>
    <row r="127" spans="1:10">
      <c r="A127" s="5">
        <v>126</v>
      </c>
      <c r="B127" s="5" t="s">
        <v>2666</v>
      </c>
      <c r="C127" s="5" t="s">
        <v>89</v>
      </c>
      <c r="D127" s="5" t="s">
        <v>3099</v>
      </c>
      <c r="E127" s="5" t="s">
        <v>3100</v>
      </c>
      <c r="F127" s="5" t="s">
        <v>3101</v>
      </c>
      <c r="G127" s="5" t="s">
        <v>2893</v>
      </c>
      <c r="J127" s="5" t="s">
        <v>3359</v>
      </c>
    </row>
    <row r="128" spans="1:10">
      <c r="A128" s="5">
        <v>127</v>
      </c>
      <c r="B128" s="5" t="s">
        <v>2666</v>
      </c>
      <c r="C128" s="5" t="s">
        <v>89</v>
      </c>
      <c r="D128" s="5" t="s">
        <v>3102</v>
      </c>
      <c r="E128" s="5" t="s">
        <v>3103</v>
      </c>
      <c r="F128" s="5" t="s">
        <v>3104</v>
      </c>
      <c r="G128" s="5" t="s">
        <v>2945</v>
      </c>
      <c r="H128" s="5" t="s">
        <v>3105</v>
      </c>
      <c r="J128" s="5" t="s">
        <v>3359</v>
      </c>
    </row>
    <row r="129" spans="1:10">
      <c r="A129" s="5">
        <v>128</v>
      </c>
      <c r="B129" s="5" t="s">
        <v>2666</v>
      </c>
      <c r="C129" s="5" t="s">
        <v>89</v>
      </c>
      <c r="D129" s="5" t="s">
        <v>3106</v>
      </c>
      <c r="E129" s="5" t="s">
        <v>3107</v>
      </c>
      <c r="F129" s="5" t="s">
        <v>3108</v>
      </c>
      <c r="G129" s="5" t="s">
        <v>2741</v>
      </c>
      <c r="J129" s="5" t="s">
        <v>3359</v>
      </c>
    </row>
    <row r="130" spans="1:10">
      <c r="A130" s="5">
        <v>129</v>
      </c>
      <c r="B130" s="5" t="s">
        <v>2666</v>
      </c>
      <c r="C130" s="5" t="s">
        <v>89</v>
      </c>
      <c r="D130" s="5" t="s">
        <v>3109</v>
      </c>
      <c r="E130" s="5" t="s">
        <v>3110</v>
      </c>
      <c r="F130" s="5" t="s">
        <v>3111</v>
      </c>
      <c r="G130" s="5" t="s">
        <v>3025</v>
      </c>
      <c r="J130" s="5" t="s">
        <v>3359</v>
      </c>
    </row>
    <row r="131" spans="1:10">
      <c r="A131" s="5">
        <v>130</v>
      </c>
      <c r="B131" s="5" t="s">
        <v>2666</v>
      </c>
      <c r="C131" s="5" t="s">
        <v>89</v>
      </c>
      <c r="D131" s="5" t="s">
        <v>3112</v>
      </c>
      <c r="E131" s="5" t="s">
        <v>3113</v>
      </c>
      <c r="F131" s="5" t="s">
        <v>3114</v>
      </c>
      <c r="G131" s="5" t="s">
        <v>2737</v>
      </c>
      <c r="J131" s="5" t="s">
        <v>3359</v>
      </c>
    </row>
    <row r="132" spans="1:10">
      <c r="A132" s="5">
        <v>131</v>
      </c>
      <c r="B132" s="5" t="s">
        <v>2666</v>
      </c>
      <c r="C132" s="5" t="s">
        <v>89</v>
      </c>
      <c r="D132" s="5" t="s">
        <v>3115</v>
      </c>
      <c r="E132" s="5" t="s">
        <v>3116</v>
      </c>
      <c r="F132" s="5" t="s">
        <v>3117</v>
      </c>
      <c r="G132" s="5" t="s">
        <v>2722</v>
      </c>
      <c r="J132" s="5" t="s">
        <v>3359</v>
      </c>
    </row>
    <row r="133" spans="1:10">
      <c r="A133" s="5">
        <v>132</v>
      </c>
      <c r="B133" s="5" t="s">
        <v>2666</v>
      </c>
      <c r="C133" s="5" t="s">
        <v>89</v>
      </c>
      <c r="D133" s="5" t="s">
        <v>3118</v>
      </c>
      <c r="E133" s="5" t="s">
        <v>3119</v>
      </c>
      <c r="F133" s="5" t="s">
        <v>3120</v>
      </c>
      <c r="G133" s="5" t="s">
        <v>2697</v>
      </c>
      <c r="J133" s="5" t="s">
        <v>3359</v>
      </c>
    </row>
    <row r="134" spans="1:10">
      <c r="A134" s="5">
        <v>133</v>
      </c>
      <c r="B134" s="5" t="s">
        <v>2666</v>
      </c>
      <c r="C134" s="5" t="s">
        <v>89</v>
      </c>
      <c r="D134" s="5" t="s">
        <v>3121</v>
      </c>
      <c r="E134" s="5" t="s">
        <v>3122</v>
      </c>
      <c r="F134" s="5" t="s">
        <v>3123</v>
      </c>
      <c r="G134" s="5" t="s">
        <v>2697</v>
      </c>
      <c r="J134" s="5" t="s">
        <v>3359</v>
      </c>
    </row>
    <row r="135" spans="1:10">
      <c r="A135" s="5">
        <v>134</v>
      </c>
      <c r="B135" s="5" t="s">
        <v>2666</v>
      </c>
      <c r="C135" s="5" t="s">
        <v>89</v>
      </c>
      <c r="D135" s="5" t="s">
        <v>3124</v>
      </c>
      <c r="E135" s="5" t="s">
        <v>3125</v>
      </c>
      <c r="F135" s="5" t="s">
        <v>3126</v>
      </c>
      <c r="G135" s="5" t="s">
        <v>3127</v>
      </c>
      <c r="J135" s="5" t="s">
        <v>3359</v>
      </c>
    </row>
    <row r="136" spans="1:10">
      <c r="A136" s="5">
        <v>135</v>
      </c>
      <c r="B136" s="5" t="s">
        <v>2666</v>
      </c>
      <c r="C136" s="5" t="s">
        <v>89</v>
      </c>
      <c r="D136" s="5" t="s">
        <v>3128</v>
      </c>
      <c r="E136" s="5" t="s">
        <v>3129</v>
      </c>
      <c r="F136" s="5" t="s">
        <v>3130</v>
      </c>
      <c r="G136" s="5" t="s">
        <v>2745</v>
      </c>
      <c r="J136" s="5" t="s">
        <v>3359</v>
      </c>
    </row>
    <row r="137" spans="1:10">
      <c r="A137" s="5">
        <v>136</v>
      </c>
      <c r="B137" s="5" t="s">
        <v>2666</v>
      </c>
      <c r="C137" s="5" t="s">
        <v>89</v>
      </c>
      <c r="D137" s="5" t="s">
        <v>3131</v>
      </c>
      <c r="E137" s="5" t="s">
        <v>3132</v>
      </c>
      <c r="F137" s="5" t="s">
        <v>3133</v>
      </c>
      <c r="G137" s="5" t="s">
        <v>2722</v>
      </c>
      <c r="J137" s="5" t="s">
        <v>3359</v>
      </c>
    </row>
    <row r="138" spans="1:10">
      <c r="A138" s="5">
        <v>137</v>
      </c>
      <c r="B138" s="5" t="s">
        <v>2666</v>
      </c>
      <c r="C138" s="5" t="s">
        <v>89</v>
      </c>
      <c r="D138" s="5" t="s">
        <v>3134</v>
      </c>
      <c r="E138" s="5" t="s">
        <v>3135</v>
      </c>
      <c r="F138" s="5" t="s">
        <v>3136</v>
      </c>
      <c r="G138" s="5" t="s">
        <v>2670</v>
      </c>
      <c r="J138" s="5" t="s">
        <v>3359</v>
      </c>
    </row>
    <row r="139" spans="1:10">
      <c r="A139" s="5">
        <v>138</v>
      </c>
      <c r="B139" s="5" t="s">
        <v>2666</v>
      </c>
      <c r="C139" s="5" t="s">
        <v>89</v>
      </c>
      <c r="D139" s="5" t="s">
        <v>3137</v>
      </c>
      <c r="E139" s="5" t="s">
        <v>3138</v>
      </c>
      <c r="F139" s="5" t="s">
        <v>3139</v>
      </c>
      <c r="G139" s="5" t="s">
        <v>2670</v>
      </c>
      <c r="J139" s="5" t="s">
        <v>3359</v>
      </c>
    </row>
    <row r="140" spans="1:10">
      <c r="A140" s="5">
        <v>139</v>
      </c>
      <c r="B140" s="5" t="s">
        <v>2666</v>
      </c>
      <c r="C140" s="5" t="s">
        <v>89</v>
      </c>
      <c r="D140" s="5" t="s">
        <v>3140</v>
      </c>
      <c r="E140" s="5" t="s">
        <v>3141</v>
      </c>
      <c r="F140" s="5" t="s">
        <v>3142</v>
      </c>
      <c r="G140" s="5" t="s">
        <v>2745</v>
      </c>
      <c r="J140" s="5" t="s">
        <v>3359</v>
      </c>
    </row>
    <row r="141" spans="1:10">
      <c r="A141" s="5">
        <v>140</v>
      </c>
      <c r="B141" s="5" t="s">
        <v>2666</v>
      </c>
      <c r="C141" s="5" t="s">
        <v>89</v>
      </c>
      <c r="D141" s="5" t="s">
        <v>3143</v>
      </c>
      <c r="E141" s="5" t="s">
        <v>3144</v>
      </c>
      <c r="F141" s="5" t="s">
        <v>3145</v>
      </c>
      <c r="G141" s="5" t="s">
        <v>2737</v>
      </c>
      <c r="J141" s="5" t="s">
        <v>3359</v>
      </c>
    </row>
    <row r="142" spans="1:10">
      <c r="A142" s="5">
        <v>141</v>
      </c>
      <c r="B142" s="5" t="s">
        <v>2666</v>
      </c>
      <c r="C142" s="5" t="s">
        <v>89</v>
      </c>
      <c r="D142" s="5" t="s">
        <v>3146</v>
      </c>
      <c r="E142" s="5" t="s">
        <v>3147</v>
      </c>
      <c r="F142" s="5" t="s">
        <v>3148</v>
      </c>
      <c r="G142" s="5" t="s">
        <v>2701</v>
      </c>
      <c r="J142" s="5" t="s">
        <v>3359</v>
      </c>
    </row>
    <row r="143" spans="1:10">
      <c r="A143" s="5">
        <v>142</v>
      </c>
      <c r="B143" s="5" t="s">
        <v>2666</v>
      </c>
      <c r="C143" s="5" t="s">
        <v>89</v>
      </c>
      <c r="D143" s="5" t="s">
        <v>3149</v>
      </c>
      <c r="E143" s="5" t="s">
        <v>3150</v>
      </c>
      <c r="F143" s="5" t="s">
        <v>3151</v>
      </c>
      <c r="G143" s="5" t="s">
        <v>2670</v>
      </c>
      <c r="J143" s="5" t="s">
        <v>3359</v>
      </c>
    </row>
    <row r="144" spans="1:10">
      <c r="A144" s="5">
        <v>143</v>
      </c>
      <c r="B144" s="5" t="s">
        <v>2666</v>
      </c>
      <c r="C144" s="5" t="s">
        <v>89</v>
      </c>
      <c r="D144" s="5" t="s">
        <v>3152</v>
      </c>
      <c r="E144" s="5" t="s">
        <v>3153</v>
      </c>
      <c r="F144" s="5" t="s">
        <v>3154</v>
      </c>
      <c r="G144" s="5" t="s">
        <v>2670</v>
      </c>
      <c r="H144" s="5" t="s">
        <v>3155</v>
      </c>
      <c r="J144" s="5" t="s">
        <v>3359</v>
      </c>
    </row>
    <row r="145" spans="1:10">
      <c r="A145" s="5">
        <v>144</v>
      </c>
      <c r="B145" s="5" t="s">
        <v>2666</v>
      </c>
      <c r="C145" s="5" t="s">
        <v>89</v>
      </c>
      <c r="D145" s="5" t="s">
        <v>3156</v>
      </c>
      <c r="E145" s="5" t="s">
        <v>3157</v>
      </c>
      <c r="F145" s="5" t="s">
        <v>3158</v>
      </c>
      <c r="G145" s="5" t="s">
        <v>3159</v>
      </c>
      <c r="J145" s="5" t="s">
        <v>3359</v>
      </c>
    </row>
    <row r="146" spans="1:10">
      <c r="A146" s="5">
        <v>145</v>
      </c>
      <c r="B146" s="5" t="s">
        <v>2666</v>
      </c>
      <c r="C146" s="5" t="s">
        <v>89</v>
      </c>
      <c r="D146" s="5" t="s">
        <v>3160</v>
      </c>
      <c r="E146" s="5" t="s">
        <v>3161</v>
      </c>
      <c r="F146" s="5" t="s">
        <v>3162</v>
      </c>
      <c r="G146" s="5" t="s">
        <v>3025</v>
      </c>
      <c r="H146" s="5" t="s">
        <v>3163</v>
      </c>
      <c r="J146" s="5" t="s">
        <v>3359</v>
      </c>
    </row>
    <row r="147" spans="1:10">
      <c r="A147" s="5">
        <v>146</v>
      </c>
      <c r="B147" s="5" t="s">
        <v>2666</v>
      </c>
      <c r="C147" s="5" t="s">
        <v>89</v>
      </c>
      <c r="D147" s="5" t="s">
        <v>3164</v>
      </c>
      <c r="E147" s="5" t="s">
        <v>3165</v>
      </c>
      <c r="F147" s="5" t="s">
        <v>3166</v>
      </c>
      <c r="G147" s="5" t="s">
        <v>2670</v>
      </c>
      <c r="J147" s="5" t="s">
        <v>3359</v>
      </c>
    </row>
    <row r="148" spans="1:10">
      <c r="A148" s="5">
        <v>147</v>
      </c>
      <c r="B148" s="5" t="s">
        <v>2666</v>
      </c>
      <c r="C148" s="5" t="s">
        <v>89</v>
      </c>
      <c r="D148" s="5" t="s">
        <v>3167</v>
      </c>
      <c r="E148" s="5" t="s">
        <v>3168</v>
      </c>
      <c r="F148" s="5" t="s">
        <v>3169</v>
      </c>
      <c r="G148" s="5" t="s">
        <v>2749</v>
      </c>
      <c r="H148" s="5" t="s">
        <v>3170</v>
      </c>
      <c r="J148" s="5" t="s">
        <v>3359</v>
      </c>
    </row>
    <row r="149" spans="1:10">
      <c r="A149" s="5">
        <v>148</v>
      </c>
      <c r="B149" s="5" t="s">
        <v>2666</v>
      </c>
      <c r="C149" s="5" t="s">
        <v>89</v>
      </c>
      <c r="D149" s="5" t="s">
        <v>3171</v>
      </c>
      <c r="E149" s="5" t="s">
        <v>3172</v>
      </c>
      <c r="F149" s="5" t="s">
        <v>3173</v>
      </c>
      <c r="G149" s="5" t="s">
        <v>3174</v>
      </c>
      <c r="J149" s="5" t="s">
        <v>3359</v>
      </c>
    </row>
    <row r="150" spans="1:10">
      <c r="A150" s="5">
        <v>149</v>
      </c>
      <c r="B150" s="5" t="s">
        <v>2666</v>
      </c>
      <c r="C150" s="5" t="s">
        <v>89</v>
      </c>
      <c r="D150" s="5" t="s">
        <v>3175</v>
      </c>
      <c r="E150" s="5" t="s">
        <v>3176</v>
      </c>
      <c r="F150" s="5" t="s">
        <v>3177</v>
      </c>
      <c r="G150" s="5" t="s">
        <v>2670</v>
      </c>
      <c r="J150" s="5" t="s">
        <v>3359</v>
      </c>
    </row>
    <row r="151" spans="1:10">
      <c r="A151" s="5">
        <v>150</v>
      </c>
      <c r="B151" s="5" t="s">
        <v>2666</v>
      </c>
      <c r="C151" s="5" t="s">
        <v>89</v>
      </c>
      <c r="D151" s="5" t="s">
        <v>3178</v>
      </c>
      <c r="E151" s="5" t="s">
        <v>3179</v>
      </c>
      <c r="F151" s="5" t="s">
        <v>3180</v>
      </c>
      <c r="G151" s="5" t="s">
        <v>2749</v>
      </c>
      <c r="J151" s="5" t="s">
        <v>3359</v>
      </c>
    </row>
    <row r="152" spans="1:10">
      <c r="A152" s="5">
        <v>151</v>
      </c>
      <c r="B152" s="5" t="s">
        <v>2666</v>
      </c>
      <c r="C152" s="5" t="s">
        <v>89</v>
      </c>
      <c r="D152" s="5" t="s">
        <v>3181</v>
      </c>
      <c r="E152" s="5" t="s">
        <v>3182</v>
      </c>
      <c r="F152" s="5" t="s">
        <v>3183</v>
      </c>
      <c r="G152" s="5" t="s">
        <v>2741</v>
      </c>
      <c r="J152" s="5" t="s">
        <v>3359</v>
      </c>
    </row>
    <row r="153" spans="1:10">
      <c r="A153" s="5">
        <v>152</v>
      </c>
      <c r="B153" s="5" t="s">
        <v>2666</v>
      </c>
      <c r="C153" s="5" t="s">
        <v>89</v>
      </c>
      <c r="D153" s="5" t="s">
        <v>3184</v>
      </c>
      <c r="E153" s="5" t="s">
        <v>3185</v>
      </c>
      <c r="F153" s="5" t="s">
        <v>3186</v>
      </c>
      <c r="G153" s="5" t="s">
        <v>2729</v>
      </c>
      <c r="J153" s="5" t="s">
        <v>3359</v>
      </c>
    </row>
    <row r="154" spans="1:10">
      <c r="A154" s="5">
        <v>153</v>
      </c>
      <c r="B154" s="5" t="s">
        <v>2666</v>
      </c>
      <c r="C154" s="5" t="s">
        <v>89</v>
      </c>
      <c r="D154" s="5" t="s">
        <v>3187</v>
      </c>
      <c r="E154" s="5" t="s">
        <v>3188</v>
      </c>
      <c r="F154" s="5" t="s">
        <v>3189</v>
      </c>
      <c r="G154" s="5" t="s">
        <v>2984</v>
      </c>
      <c r="J154" s="5" t="s">
        <v>3359</v>
      </c>
    </row>
    <row r="155" spans="1:10">
      <c r="A155" s="5">
        <v>154</v>
      </c>
      <c r="B155" s="5" t="s">
        <v>2666</v>
      </c>
      <c r="C155" s="5" t="s">
        <v>89</v>
      </c>
      <c r="D155" s="5" t="s">
        <v>3190</v>
      </c>
      <c r="E155" s="5" t="s">
        <v>3191</v>
      </c>
      <c r="F155" s="5" t="s">
        <v>3192</v>
      </c>
      <c r="G155" s="5" t="s">
        <v>2674</v>
      </c>
      <c r="J155" s="5" t="s">
        <v>3359</v>
      </c>
    </row>
    <row r="156" spans="1:10">
      <c r="A156" s="5">
        <v>155</v>
      </c>
      <c r="B156" s="5" t="s">
        <v>2666</v>
      </c>
      <c r="C156" s="5" t="s">
        <v>89</v>
      </c>
      <c r="D156" s="5" t="s">
        <v>3193</v>
      </c>
      <c r="E156" s="5" t="s">
        <v>3194</v>
      </c>
      <c r="F156" s="5" t="s">
        <v>3195</v>
      </c>
      <c r="G156" s="5" t="s">
        <v>2674</v>
      </c>
      <c r="J156" s="5" t="s">
        <v>3359</v>
      </c>
    </row>
    <row r="157" spans="1:10">
      <c r="A157" s="5">
        <v>156</v>
      </c>
      <c r="B157" s="5" t="s">
        <v>2666</v>
      </c>
      <c r="C157" s="5" t="s">
        <v>89</v>
      </c>
      <c r="D157" s="5" t="s">
        <v>3196</v>
      </c>
      <c r="E157" s="5" t="s">
        <v>3197</v>
      </c>
      <c r="F157" s="5" t="s">
        <v>3198</v>
      </c>
      <c r="G157" s="5" t="s">
        <v>2745</v>
      </c>
      <c r="J157" s="5" t="s">
        <v>3359</v>
      </c>
    </row>
    <row r="158" spans="1:10">
      <c r="A158" s="5">
        <v>157</v>
      </c>
      <c r="B158" s="5" t="s">
        <v>2666</v>
      </c>
      <c r="C158" s="5" t="s">
        <v>89</v>
      </c>
      <c r="D158" s="5" t="s">
        <v>3199</v>
      </c>
      <c r="E158" s="5" t="s">
        <v>3200</v>
      </c>
      <c r="F158" s="5" t="s">
        <v>3201</v>
      </c>
      <c r="G158" s="5" t="s">
        <v>2714</v>
      </c>
      <c r="J158" s="5" t="s">
        <v>3359</v>
      </c>
    </row>
    <row r="159" spans="1:10">
      <c r="A159" s="5">
        <v>158</v>
      </c>
      <c r="B159" s="5" t="s">
        <v>2666</v>
      </c>
      <c r="C159" s="5" t="s">
        <v>89</v>
      </c>
      <c r="D159" s="5" t="s">
        <v>3202</v>
      </c>
      <c r="E159" s="5" t="s">
        <v>3203</v>
      </c>
      <c r="F159" s="5" t="s">
        <v>3204</v>
      </c>
      <c r="G159" s="5" t="s">
        <v>2714</v>
      </c>
      <c r="J159" s="5" t="s">
        <v>3359</v>
      </c>
    </row>
    <row r="160" spans="1:10">
      <c r="A160" s="5">
        <v>159</v>
      </c>
      <c r="B160" s="5" t="s">
        <v>2666</v>
      </c>
      <c r="C160" s="5" t="s">
        <v>89</v>
      </c>
      <c r="D160" s="5" t="s">
        <v>3205</v>
      </c>
      <c r="E160" s="5" t="s">
        <v>3206</v>
      </c>
      <c r="F160" s="5" t="s">
        <v>3207</v>
      </c>
      <c r="G160" s="5" t="s">
        <v>2678</v>
      </c>
      <c r="J160" s="5" t="s">
        <v>3359</v>
      </c>
    </row>
    <row r="161" spans="1:10">
      <c r="A161" s="5">
        <v>160</v>
      </c>
      <c r="B161" s="5" t="s">
        <v>2666</v>
      </c>
      <c r="C161" s="5" t="s">
        <v>89</v>
      </c>
      <c r="D161" s="5" t="s">
        <v>3208</v>
      </c>
      <c r="E161" s="5" t="s">
        <v>3209</v>
      </c>
      <c r="F161" s="5" t="s">
        <v>3210</v>
      </c>
      <c r="G161" s="5" t="s">
        <v>3211</v>
      </c>
      <c r="J161" s="5" t="s">
        <v>3359</v>
      </c>
    </row>
    <row r="162" spans="1:10">
      <c r="A162" s="5">
        <v>161</v>
      </c>
      <c r="B162" s="5" t="s">
        <v>2666</v>
      </c>
      <c r="C162" s="5" t="s">
        <v>89</v>
      </c>
      <c r="D162" s="5" t="s">
        <v>3212</v>
      </c>
      <c r="E162" s="5" t="s">
        <v>3213</v>
      </c>
      <c r="F162" s="5" t="s">
        <v>3214</v>
      </c>
      <c r="G162" s="5" t="s">
        <v>2745</v>
      </c>
      <c r="J162" s="5" t="s">
        <v>3359</v>
      </c>
    </row>
    <row r="163" spans="1:10">
      <c r="A163" s="5">
        <v>162</v>
      </c>
      <c r="B163" s="5" t="s">
        <v>2666</v>
      </c>
      <c r="C163" s="5" t="s">
        <v>89</v>
      </c>
      <c r="D163" s="5" t="s">
        <v>3215</v>
      </c>
      <c r="E163" s="5" t="s">
        <v>3216</v>
      </c>
      <c r="F163" s="5" t="s">
        <v>3217</v>
      </c>
      <c r="G163" s="5" t="s">
        <v>3218</v>
      </c>
      <c r="J163" s="5" t="s">
        <v>3359</v>
      </c>
    </row>
    <row r="164" spans="1:10">
      <c r="A164" s="5">
        <v>163</v>
      </c>
      <c r="B164" s="5" t="s">
        <v>2666</v>
      </c>
      <c r="C164" s="5" t="s">
        <v>89</v>
      </c>
      <c r="D164" s="5" t="s">
        <v>3219</v>
      </c>
      <c r="E164" s="5" t="s">
        <v>3216</v>
      </c>
      <c r="F164" s="5" t="s">
        <v>3220</v>
      </c>
      <c r="G164" s="5" t="s">
        <v>3221</v>
      </c>
      <c r="J164" s="5" t="s">
        <v>3359</v>
      </c>
    </row>
    <row r="165" spans="1:10">
      <c r="A165" s="5">
        <v>164</v>
      </c>
      <c r="B165" s="5" t="s">
        <v>2666</v>
      </c>
      <c r="C165" s="5" t="s">
        <v>89</v>
      </c>
      <c r="D165" s="5" t="s">
        <v>3222</v>
      </c>
      <c r="E165" s="5" t="s">
        <v>3216</v>
      </c>
      <c r="F165" s="5" t="s">
        <v>3223</v>
      </c>
      <c r="G165" s="5" t="s">
        <v>2697</v>
      </c>
      <c r="J165" s="5" t="s">
        <v>3359</v>
      </c>
    </row>
    <row r="166" spans="1:10">
      <c r="A166" s="5">
        <v>165</v>
      </c>
      <c r="B166" s="5" t="s">
        <v>2666</v>
      </c>
      <c r="C166" s="5" t="s">
        <v>89</v>
      </c>
      <c r="D166" s="5" t="s">
        <v>3224</v>
      </c>
      <c r="E166" s="5" t="s">
        <v>3225</v>
      </c>
      <c r="F166" s="5" t="s">
        <v>3226</v>
      </c>
      <c r="G166" s="5" t="s">
        <v>2893</v>
      </c>
      <c r="J166" s="5" t="s">
        <v>3359</v>
      </c>
    </row>
    <row r="167" spans="1:10">
      <c r="A167" s="5">
        <v>166</v>
      </c>
      <c r="B167" s="5" t="s">
        <v>2666</v>
      </c>
      <c r="C167" s="5" t="s">
        <v>89</v>
      </c>
      <c r="D167" s="5" t="s">
        <v>3227</v>
      </c>
      <c r="E167" s="5" t="s">
        <v>3228</v>
      </c>
      <c r="F167" s="5" t="s">
        <v>3229</v>
      </c>
      <c r="G167" s="5" t="s">
        <v>2745</v>
      </c>
      <c r="J167" s="5" t="s">
        <v>3359</v>
      </c>
    </row>
    <row r="168" spans="1:10">
      <c r="A168" s="5">
        <v>167</v>
      </c>
      <c r="B168" s="5" t="s">
        <v>2666</v>
      </c>
      <c r="C168" s="5" t="s">
        <v>89</v>
      </c>
      <c r="D168" s="5" t="s">
        <v>3230</v>
      </c>
      <c r="E168" s="5" t="s">
        <v>3231</v>
      </c>
      <c r="F168" s="5" t="s">
        <v>3232</v>
      </c>
      <c r="G168" s="5" t="s">
        <v>2670</v>
      </c>
      <c r="J168" s="5" t="s">
        <v>3359</v>
      </c>
    </row>
    <row r="169" spans="1:10">
      <c r="A169" s="5">
        <v>168</v>
      </c>
      <c r="B169" s="5" t="s">
        <v>2666</v>
      </c>
      <c r="C169" s="5" t="s">
        <v>89</v>
      </c>
      <c r="D169" s="5" t="s">
        <v>3233</v>
      </c>
      <c r="E169" s="5" t="s">
        <v>3234</v>
      </c>
      <c r="F169" s="5" t="s">
        <v>3235</v>
      </c>
      <c r="G169" s="5" t="s">
        <v>2923</v>
      </c>
      <c r="J169" s="5" t="s">
        <v>3359</v>
      </c>
    </row>
    <row r="170" spans="1:10">
      <c r="A170" s="5">
        <v>169</v>
      </c>
      <c r="B170" s="5" t="s">
        <v>2666</v>
      </c>
      <c r="C170" s="5" t="s">
        <v>89</v>
      </c>
      <c r="D170" s="5" t="s">
        <v>3236</v>
      </c>
      <c r="E170" s="5" t="s">
        <v>3237</v>
      </c>
      <c r="F170" s="5" t="s">
        <v>3238</v>
      </c>
      <c r="G170" s="5" t="s">
        <v>3089</v>
      </c>
      <c r="J170" s="5" t="s">
        <v>3359</v>
      </c>
    </row>
    <row r="171" spans="1:10">
      <c r="A171" s="5">
        <v>170</v>
      </c>
      <c r="B171" s="5" t="s">
        <v>2666</v>
      </c>
      <c r="C171" s="5" t="s">
        <v>89</v>
      </c>
      <c r="D171" s="5" t="s">
        <v>3239</v>
      </c>
      <c r="E171" s="5" t="s">
        <v>3240</v>
      </c>
      <c r="F171" s="5" t="s">
        <v>3241</v>
      </c>
      <c r="G171" s="5" t="s">
        <v>2745</v>
      </c>
      <c r="J171" s="5" t="s">
        <v>3359</v>
      </c>
    </row>
    <row r="172" spans="1:10">
      <c r="A172" s="5">
        <v>171</v>
      </c>
      <c r="B172" s="5" t="s">
        <v>2666</v>
      </c>
      <c r="C172" s="5" t="s">
        <v>89</v>
      </c>
      <c r="D172" s="5" t="s">
        <v>3242</v>
      </c>
      <c r="E172" s="5" t="s">
        <v>3243</v>
      </c>
      <c r="F172" s="5" t="s">
        <v>3244</v>
      </c>
      <c r="G172" s="5" t="s">
        <v>3089</v>
      </c>
      <c r="J172" s="5" t="s">
        <v>3359</v>
      </c>
    </row>
    <row r="173" spans="1:10">
      <c r="A173" s="5">
        <v>172</v>
      </c>
      <c r="B173" s="5" t="s">
        <v>2666</v>
      </c>
      <c r="C173" s="5" t="s">
        <v>89</v>
      </c>
      <c r="D173" s="5" t="s">
        <v>3245</v>
      </c>
      <c r="E173" s="5" t="s">
        <v>3246</v>
      </c>
      <c r="F173" s="5" t="s">
        <v>3247</v>
      </c>
      <c r="G173" s="5" t="s">
        <v>2697</v>
      </c>
      <c r="J173" s="5" t="s">
        <v>3359</v>
      </c>
    </row>
    <row r="174" spans="1:10">
      <c r="A174" s="5">
        <v>173</v>
      </c>
      <c r="B174" s="5" t="s">
        <v>2666</v>
      </c>
      <c r="C174" s="5" t="s">
        <v>89</v>
      </c>
      <c r="D174" s="5" t="s">
        <v>3248</v>
      </c>
      <c r="E174" s="5" t="s">
        <v>3249</v>
      </c>
      <c r="F174" s="5" t="s">
        <v>3250</v>
      </c>
      <c r="G174" s="5" t="s">
        <v>2689</v>
      </c>
      <c r="J174" s="5" t="s">
        <v>3359</v>
      </c>
    </row>
    <row r="175" spans="1:10">
      <c r="A175" s="5">
        <v>174</v>
      </c>
      <c r="B175" s="5" t="s">
        <v>2666</v>
      </c>
      <c r="C175" s="5" t="s">
        <v>89</v>
      </c>
      <c r="D175" s="5" t="s">
        <v>3251</v>
      </c>
      <c r="E175" s="5" t="s">
        <v>3252</v>
      </c>
      <c r="F175" s="5" t="s">
        <v>3253</v>
      </c>
      <c r="G175" s="5" t="s">
        <v>2697</v>
      </c>
      <c r="J175" s="5" t="s">
        <v>3359</v>
      </c>
    </row>
    <row r="176" spans="1:10">
      <c r="A176" s="5">
        <v>175</v>
      </c>
      <c r="B176" s="5" t="s">
        <v>2666</v>
      </c>
      <c r="C176" s="5" t="s">
        <v>89</v>
      </c>
      <c r="D176" s="5" t="s">
        <v>3254</v>
      </c>
      <c r="E176" s="5" t="s">
        <v>3255</v>
      </c>
      <c r="F176" s="5" t="s">
        <v>3256</v>
      </c>
      <c r="G176" s="5" t="s">
        <v>2670</v>
      </c>
      <c r="J176" s="5" t="s">
        <v>3359</v>
      </c>
    </row>
    <row r="177" spans="1:10">
      <c r="A177" s="5">
        <v>176</v>
      </c>
      <c r="B177" s="5" t="s">
        <v>2666</v>
      </c>
      <c r="C177" s="5" t="s">
        <v>89</v>
      </c>
      <c r="D177" s="5" t="s">
        <v>3257</v>
      </c>
      <c r="E177" s="5" t="s">
        <v>3258</v>
      </c>
      <c r="F177" s="5" t="s">
        <v>3259</v>
      </c>
      <c r="G177" s="5" t="s">
        <v>3081</v>
      </c>
      <c r="J177" s="5" t="s">
        <v>3359</v>
      </c>
    </row>
    <row r="178" spans="1:10">
      <c r="A178" s="5">
        <v>177</v>
      </c>
      <c r="B178" s="5" t="s">
        <v>2666</v>
      </c>
      <c r="C178" s="5" t="s">
        <v>89</v>
      </c>
      <c r="D178" s="5" t="s">
        <v>3260</v>
      </c>
      <c r="E178" s="5" t="s">
        <v>3261</v>
      </c>
      <c r="F178" s="5" t="s">
        <v>3262</v>
      </c>
      <c r="G178" s="5" t="s">
        <v>2745</v>
      </c>
      <c r="J178" s="5" t="s">
        <v>3359</v>
      </c>
    </row>
    <row r="179" spans="1:10">
      <c r="A179" s="5">
        <v>178</v>
      </c>
      <c r="B179" s="5" t="s">
        <v>2666</v>
      </c>
      <c r="C179" s="5" t="s">
        <v>89</v>
      </c>
      <c r="D179" s="5" t="s">
        <v>3263</v>
      </c>
      <c r="E179" s="5" t="s">
        <v>3264</v>
      </c>
      <c r="F179" s="5" t="s">
        <v>3265</v>
      </c>
      <c r="G179" s="5" t="s">
        <v>2670</v>
      </c>
      <c r="J179" s="5" t="s">
        <v>3359</v>
      </c>
    </row>
    <row r="180" spans="1:10">
      <c r="A180" s="5">
        <v>179</v>
      </c>
      <c r="B180" s="5" t="s">
        <v>2666</v>
      </c>
      <c r="C180" s="5" t="s">
        <v>89</v>
      </c>
      <c r="D180" s="5" t="s">
        <v>3266</v>
      </c>
      <c r="E180" s="5" t="s">
        <v>3267</v>
      </c>
      <c r="F180" s="5" t="s">
        <v>3268</v>
      </c>
      <c r="G180" s="5" t="s">
        <v>2718</v>
      </c>
      <c r="J180" s="5" t="s">
        <v>3359</v>
      </c>
    </row>
    <row r="181" spans="1:10">
      <c r="A181" s="5">
        <v>180</v>
      </c>
      <c r="B181" s="5" t="s">
        <v>2666</v>
      </c>
      <c r="C181" s="5" t="s">
        <v>89</v>
      </c>
      <c r="D181" s="5" t="s">
        <v>3269</v>
      </c>
      <c r="E181" s="5" t="s">
        <v>3270</v>
      </c>
      <c r="F181" s="5" t="s">
        <v>3271</v>
      </c>
      <c r="G181" s="5" t="s">
        <v>2697</v>
      </c>
      <c r="J181" s="5" t="s">
        <v>3359</v>
      </c>
    </row>
    <row r="182" spans="1:10">
      <c r="A182" s="5">
        <v>181</v>
      </c>
      <c r="B182" s="5" t="s">
        <v>2666</v>
      </c>
      <c r="C182" s="5" t="s">
        <v>89</v>
      </c>
      <c r="D182" s="5" t="s">
        <v>3272</v>
      </c>
      <c r="E182" s="5" t="s">
        <v>3273</v>
      </c>
      <c r="F182" s="5" t="s">
        <v>3274</v>
      </c>
      <c r="G182" s="5" t="s">
        <v>2741</v>
      </c>
      <c r="J182" s="5" t="s">
        <v>3359</v>
      </c>
    </row>
    <row r="183" spans="1:10">
      <c r="A183" s="5">
        <v>182</v>
      </c>
      <c r="B183" s="5" t="s">
        <v>2666</v>
      </c>
      <c r="C183" s="5" t="s">
        <v>89</v>
      </c>
      <c r="D183" s="5" t="s">
        <v>3275</v>
      </c>
      <c r="E183" s="5" t="s">
        <v>3276</v>
      </c>
      <c r="F183" s="5" t="s">
        <v>3277</v>
      </c>
      <c r="G183" s="5" t="s">
        <v>2722</v>
      </c>
      <c r="J183" s="5" t="s">
        <v>3359</v>
      </c>
    </row>
    <row r="184" spans="1:10">
      <c r="A184" s="5">
        <v>183</v>
      </c>
      <c r="B184" s="5" t="s">
        <v>2666</v>
      </c>
      <c r="C184" s="5" t="s">
        <v>89</v>
      </c>
      <c r="D184" s="5" t="s">
        <v>3278</v>
      </c>
      <c r="E184" s="5" t="s">
        <v>3279</v>
      </c>
      <c r="F184" s="5" t="s">
        <v>3280</v>
      </c>
      <c r="G184" s="5" t="s">
        <v>2733</v>
      </c>
      <c r="J184" s="5" t="s">
        <v>3359</v>
      </c>
    </row>
    <row r="185" spans="1:10">
      <c r="A185" s="5">
        <v>184</v>
      </c>
      <c r="B185" s="5" t="s">
        <v>2666</v>
      </c>
      <c r="C185" s="5" t="s">
        <v>89</v>
      </c>
      <c r="D185" s="5" t="s">
        <v>3281</v>
      </c>
      <c r="E185" s="5" t="s">
        <v>3282</v>
      </c>
      <c r="F185" s="5" t="s">
        <v>3283</v>
      </c>
      <c r="G185" s="5" t="s">
        <v>2859</v>
      </c>
      <c r="J185" s="5" t="s">
        <v>3359</v>
      </c>
    </row>
    <row r="186" spans="1:10">
      <c r="A186" s="5">
        <v>185</v>
      </c>
      <c r="B186" s="5" t="s">
        <v>2666</v>
      </c>
      <c r="C186" s="5" t="s">
        <v>89</v>
      </c>
      <c r="D186" s="5" t="s">
        <v>3284</v>
      </c>
      <c r="E186" s="5" t="s">
        <v>3285</v>
      </c>
      <c r="F186" s="5" t="s">
        <v>3286</v>
      </c>
      <c r="G186" s="5" t="s">
        <v>3005</v>
      </c>
      <c r="J186" s="5" t="s">
        <v>3359</v>
      </c>
    </row>
    <row r="187" spans="1:10">
      <c r="A187" s="5">
        <v>186</v>
      </c>
      <c r="B187" s="5" t="s">
        <v>2666</v>
      </c>
      <c r="C187" s="5" t="s">
        <v>89</v>
      </c>
      <c r="D187" s="5" t="s">
        <v>3287</v>
      </c>
      <c r="E187" s="5" t="s">
        <v>3288</v>
      </c>
      <c r="F187" s="5" t="s">
        <v>3289</v>
      </c>
      <c r="G187" s="5" t="s">
        <v>3218</v>
      </c>
      <c r="J187" s="5" t="s">
        <v>3359</v>
      </c>
    </row>
    <row r="188" spans="1:10">
      <c r="A188" s="5">
        <v>187</v>
      </c>
      <c r="B188" s="5" t="s">
        <v>2666</v>
      </c>
      <c r="C188" s="5" t="s">
        <v>89</v>
      </c>
      <c r="D188" s="5" t="s">
        <v>3290</v>
      </c>
      <c r="E188" s="5" t="s">
        <v>3291</v>
      </c>
      <c r="F188" s="5" t="s">
        <v>3292</v>
      </c>
      <c r="G188" s="5" t="s">
        <v>3081</v>
      </c>
      <c r="J188" s="5" t="s">
        <v>3359</v>
      </c>
    </row>
    <row r="189" spans="1:10">
      <c r="A189" s="5">
        <v>188</v>
      </c>
      <c r="B189" s="5" t="s">
        <v>2666</v>
      </c>
      <c r="C189" s="5" t="s">
        <v>89</v>
      </c>
      <c r="D189" s="5" t="s">
        <v>3293</v>
      </c>
      <c r="E189" s="5" t="s">
        <v>3294</v>
      </c>
      <c r="F189" s="5" t="s">
        <v>3295</v>
      </c>
      <c r="G189" s="5" t="s">
        <v>2722</v>
      </c>
      <c r="J189" s="5" t="s">
        <v>3359</v>
      </c>
    </row>
    <row r="190" spans="1:10">
      <c r="A190" s="5">
        <v>189</v>
      </c>
      <c r="B190" s="5" t="s">
        <v>2666</v>
      </c>
      <c r="C190" s="5" t="s">
        <v>89</v>
      </c>
      <c r="D190" s="5" t="s">
        <v>3296</v>
      </c>
      <c r="E190" s="5" t="s">
        <v>3297</v>
      </c>
      <c r="F190" s="5" t="s">
        <v>3298</v>
      </c>
      <c r="G190" s="5" t="s">
        <v>3299</v>
      </c>
      <c r="J190" s="5" t="s">
        <v>3359</v>
      </c>
    </row>
    <row r="191" spans="1:10">
      <c r="A191" s="5">
        <v>190</v>
      </c>
      <c r="B191" s="5" t="s">
        <v>2666</v>
      </c>
      <c r="C191" s="5" t="s">
        <v>89</v>
      </c>
      <c r="D191" s="5" t="s">
        <v>3300</v>
      </c>
      <c r="E191" s="5" t="s">
        <v>3301</v>
      </c>
      <c r="F191" s="5" t="s">
        <v>3302</v>
      </c>
      <c r="G191" s="5" t="s">
        <v>3025</v>
      </c>
      <c r="J191" s="5" t="s">
        <v>3359</v>
      </c>
    </row>
    <row r="192" spans="1:10">
      <c r="A192" s="5">
        <v>191</v>
      </c>
      <c r="B192" s="5" t="s">
        <v>2666</v>
      </c>
      <c r="C192" s="5" t="s">
        <v>89</v>
      </c>
      <c r="D192" s="5" t="s">
        <v>3303</v>
      </c>
      <c r="E192" s="5" t="s">
        <v>3301</v>
      </c>
      <c r="F192" s="5" t="s">
        <v>3302</v>
      </c>
      <c r="G192" s="5" t="s">
        <v>2685</v>
      </c>
      <c r="J192" s="5" t="s">
        <v>3359</v>
      </c>
    </row>
    <row r="193" spans="1:10">
      <c r="A193" s="5">
        <v>192</v>
      </c>
      <c r="B193" s="5" t="s">
        <v>2666</v>
      </c>
      <c r="C193" s="5" t="s">
        <v>89</v>
      </c>
      <c r="D193" s="5" t="s">
        <v>3304</v>
      </c>
      <c r="E193" s="5" t="s">
        <v>3305</v>
      </c>
      <c r="F193" s="5" t="s">
        <v>3306</v>
      </c>
      <c r="G193" s="5" t="s">
        <v>2685</v>
      </c>
      <c r="J193" s="5" t="s">
        <v>3359</v>
      </c>
    </row>
    <row r="194" spans="1:10">
      <c r="A194" s="5">
        <v>193</v>
      </c>
      <c r="B194" s="5" t="s">
        <v>2666</v>
      </c>
      <c r="C194" s="5" t="s">
        <v>89</v>
      </c>
      <c r="D194" s="5" t="s">
        <v>3307</v>
      </c>
      <c r="E194" s="5" t="s">
        <v>3308</v>
      </c>
      <c r="F194" s="5" t="s">
        <v>2838</v>
      </c>
      <c r="G194" s="5" t="s">
        <v>3309</v>
      </c>
      <c r="J194" s="5" t="s">
        <v>3359</v>
      </c>
    </row>
    <row r="195" spans="1:10">
      <c r="A195" s="5">
        <v>194</v>
      </c>
      <c r="B195" s="5" t="s">
        <v>2666</v>
      </c>
      <c r="C195" s="5" t="s">
        <v>89</v>
      </c>
      <c r="D195" s="5" t="s">
        <v>3310</v>
      </c>
      <c r="E195" s="5" t="s">
        <v>3311</v>
      </c>
      <c r="F195" s="5" t="s">
        <v>3312</v>
      </c>
      <c r="G195" s="5" t="s">
        <v>2722</v>
      </c>
      <c r="J195" s="5" t="s">
        <v>3359</v>
      </c>
    </row>
    <row r="196" spans="1:10">
      <c r="A196" s="5">
        <v>195</v>
      </c>
      <c r="B196" s="5" t="s">
        <v>2666</v>
      </c>
      <c r="C196" s="5" t="s">
        <v>89</v>
      </c>
      <c r="D196" s="5" t="s">
        <v>3313</v>
      </c>
      <c r="E196" s="5" t="s">
        <v>3314</v>
      </c>
      <c r="F196" s="5" t="s">
        <v>3315</v>
      </c>
      <c r="G196" s="5" t="s">
        <v>3316</v>
      </c>
      <c r="J196" s="5" t="s">
        <v>3359</v>
      </c>
    </row>
    <row r="197" spans="1:10">
      <c r="A197" s="5">
        <v>196</v>
      </c>
      <c r="B197" s="5" t="s">
        <v>2666</v>
      </c>
      <c r="C197" s="5" t="s">
        <v>89</v>
      </c>
      <c r="D197" s="5" t="s">
        <v>3317</v>
      </c>
      <c r="E197" s="5" t="s">
        <v>3318</v>
      </c>
      <c r="F197" s="5" t="s">
        <v>3319</v>
      </c>
      <c r="G197" s="5" t="s">
        <v>2670</v>
      </c>
      <c r="J197" s="5" t="s">
        <v>3359</v>
      </c>
    </row>
    <row r="198" spans="1:10">
      <c r="A198" s="5">
        <v>197</v>
      </c>
      <c r="B198" s="5" t="s">
        <v>2666</v>
      </c>
      <c r="C198" s="5" t="s">
        <v>89</v>
      </c>
      <c r="D198" s="5" t="s">
        <v>3320</v>
      </c>
      <c r="E198" s="5" t="s">
        <v>3321</v>
      </c>
      <c r="F198" s="5" t="s">
        <v>3322</v>
      </c>
      <c r="G198" s="5" t="s">
        <v>2670</v>
      </c>
      <c r="J198" s="5" t="s">
        <v>3359</v>
      </c>
    </row>
    <row r="199" spans="1:10">
      <c r="A199" s="5">
        <v>198</v>
      </c>
      <c r="B199" s="5" t="s">
        <v>2666</v>
      </c>
      <c r="C199" s="5" t="s">
        <v>89</v>
      </c>
      <c r="D199" s="5" t="s">
        <v>3323</v>
      </c>
      <c r="E199" s="5" t="s">
        <v>3324</v>
      </c>
      <c r="F199" s="5" t="s">
        <v>3325</v>
      </c>
      <c r="G199" s="5" t="s">
        <v>2745</v>
      </c>
      <c r="J199" s="5" t="s">
        <v>3359</v>
      </c>
    </row>
    <row r="200" spans="1:10">
      <c r="A200" s="5">
        <v>199</v>
      </c>
      <c r="B200" s="5" t="s">
        <v>2666</v>
      </c>
      <c r="C200" s="5" t="s">
        <v>89</v>
      </c>
      <c r="D200" s="5" t="s">
        <v>3326</v>
      </c>
      <c r="E200" s="5" t="s">
        <v>3327</v>
      </c>
      <c r="F200" s="5" t="s">
        <v>3328</v>
      </c>
      <c r="G200" s="5" t="s">
        <v>3329</v>
      </c>
      <c r="J200" s="5" t="s">
        <v>3359</v>
      </c>
    </row>
    <row r="201" spans="1:10">
      <c r="A201" s="5">
        <v>200</v>
      </c>
      <c r="B201" s="5" t="s">
        <v>2666</v>
      </c>
      <c r="C201" s="5" t="s">
        <v>89</v>
      </c>
      <c r="D201" s="5" t="s">
        <v>3330</v>
      </c>
      <c r="E201" s="5" t="s">
        <v>3331</v>
      </c>
      <c r="F201" s="5" t="s">
        <v>3332</v>
      </c>
      <c r="G201" s="5" t="s">
        <v>2729</v>
      </c>
      <c r="J201" s="5" t="s">
        <v>3359</v>
      </c>
    </row>
    <row r="202" spans="1:10">
      <c r="A202" s="5">
        <v>201</v>
      </c>
      <c r="B202" s="5" t="s">
        <v>2666</v>
      </c>
      <c r="C202" s="5" t="s">
        <v>89</v>
      </c>
      <c r="D202" s="5" t="s">
        <v>3333</v>
      </c>
      <c r="E202" s="5" t="s">
        <v>3334</v>
      </c>
      <c r="F202" s="5" t="s">
        <v>3335</v>
      </c>
      <c r="G202" s="5" t="s">
        <v>2670</v>
      </c>
      <c r="J202" s="5" t="s">
        <v>3359</v>
      </c>
    </row>
    <row r="203" spans="1:10">
      <c r="A203" s="5">
        <v>202</v>
      </c>
      <c r="B203" s="5" t="s">
        <v>2666</v>
      </c>
      <c r="C203" s="5" t="s">
        <v>89</v>
      </c>
      <c r="D203" s="5" t="s">
        <v>3336</v>
      </c>
      <c r="E203" s="5" t="s">
        <v>3337</v>
      </c>
      <c r="F203" s="5" t="s">
        <v>3338</v>
      </c>
      <c r="G203" s="5" t="s">
        <v>3339</v>
      </c>
      <c r="J203" s="5" t="s">
        <v>3359</v>
      </c>
    </row>
    <row r="204" spans="1:10">
      <c r="A204" s="5">
        <v>203</v>
      </c>
      <c r="B204" s="5" t="s">
        <v>2666</v>
      </c>
      <c r="C204" s="5" t="s">
        <v>89</v>
      </c>
      <c r="D204" s="5" t="s">
        <v>3340</v>
      </c>
      <c r="E204" s="5" t="s">
        <v>3341</v>
      </c>
      <c r="F204" s="5" t="s">
        <v>3342</v>
      </c>
      <c r="G204" s="5" t="s">
        <v>3343</v>
      </c>
      <c r="J204" s="5" t="s">
        <v>3359</v>
      </c>
    </row>
    <row r="205" spans="1:10">
      <c r="A205" s="5">
        <v>204</v>
      </c>
      <c r="B205" s="5" t="s">
        <v>2666</v>
      </c>
      <c r="C205" s="5" t="s">
        <v>89</v>
      </c>
      <c r="D205" s="5" t="s">
        <v>3344</v>
      </c>
      <c r="E205" s="5" t="s">
        <v>3345</v>
      </c>
      <c r="F205" s="5" t="s">
        <v>3346</v>
      </c>
      <c r="G205" s="5" t="s">
        <v>2873</v>
      </c>
      <c r="H205" s="5" t="s">
        <v>3347</v>
      </c>
      <c r="J205" s="5" t="s">
        <v>3359</v>
      </c>
    </row>
    <row r="206" spans="1:10">
      <c r="A206" s="5">
        <v>205</v>
      </c>
      <c r="B206" s="5" t="s">
        <v>2666</v>
      </c>
      <c r="C206" s="5" t="s">
        <v>89</v>
      </c>
      <c r="D206" s="5" t="s">
        <v>3348</v>
      </c>
      <c r="E206" s="5" t="s">
        <v>3349</v>
      </c>
      <c r="F206" s="5" t="s">
        <v>3350</v>
      </c>
      <c r="G206" s="5" t="s">
        <v>3351</v>
      </c>
      <c r="J206" s="5" t="s">
        <v>3359</v>
      </c>
    </row>
    <row r="207" spans="1:10">
      <c r="A207" s="5">
        <v>206</v>
      </c>
      <c r="B207" s="5" t="s">
        <v>2666</v>
      </c>
      <c r="C207" s="5" t="s">
        <v>89</v>
      </c>
      <c r="D207" s="5" t="s">
        <v>3352</v>
      </c>
      <c r="E207" s="5" t="s">
        <v>3353</v>
      </c>
      <c r="F207" s="5" t="s">
        <v>3328</v>
      </c>
      <c r="G207" s="5" t="s">
        <v>3354</v>
      </c>
      <c r="J207" s="5" t="s">
        <v>3359</v>
      </c>
    </row>
    <row r="208" spans="1:10">
      <c r="A208" s="5">
        <v>207</v>
      </c>
      <c r="B208" s="5" t="s">
        <v>2666</v>
      </c>
      <c r="C208" s="5" t="s">
        <v>89</v>
      </c>
      <c r="D208" s="5" t="s">
        <v>3355</v>
      </c>
      <c r="E208" s="5" t="s">
        <v>3356</v>
      </c>
      <c r="F208" s="5" t="s">
        <v>3357</v>
      </c>
      <c r="G208" s="5" t="s">
        <v>3358</v>
      </c>
      <c r="J208" s="5" t="s">
        <v>3359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71"/>
  </cols>
  <sheetData>
    <row r="1" spans="1:4">
      <c r="A1" s="1071" t="s">
        <v>2642</v>
      </c>
      <c r="B1" t="s">
        <v>491</v>
      </c>
      <c r="C1" t="s">
        <v>492</v>
      </c>
      <c r="D1" t="s">
        <v>2641</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763</v>
      </c>
      <c r="C21" t="s">
        <v>801</v>
      </c>
      <c r="D21" t="s">
        <v>802</v>
      </c>
    </row>
    <row r="22" spans="1:4">
      <c r="A22" s="1071">
        <v>21</v>
      </c>
      <c r="B22" t="s">
        <v>763</v>
      </c>
      <c r="C22" t="s">
        <v>803</v>
      </c>
      <c r="D22" t="s">
        <v>804</v>
      </c>
    </row>
    <row r="23" spans="1:4">
      <c r="A23" s="1071">
        <v>22</v>
      </c>
      <c r="B23" t="s">
        <v>763</v>
      </c>
      <c r="C23" t="s">
        <v>805</v>
      </c>
      <c r="D23" t="s">
        <v>806</v>
      </c>
    </row>
    <row r="24" spans="1:4">
      <c r="A24" s="1071">
        <v>23</v>
      </c>
      <c r="B24" t="s">
        <v>763</v>
      </c>
      <c r="C24" t="s">
        <v>807</v>
      </c>
      <c r="D24" t="s">
        <v>808</v>
      </c>
    </row>
    <row r="25" spans="1:4">
      <c r="A25" s="1071">
        <v>24</v>
      </c>
      <c r="B25" t="s">
        <v>809</v>
      </c>
      <c r="C25" t="s">
        <v>811</v>
      </c>
      <c r="D25" t="s">
        <v>812</v>
      </c>
    </row>
    <row r="26" spans="1:4">
      <c r="A26" s="1071">
        <v>25</v>
      </c>
      <c r="B26" t="s">
        <v>809</v>
      </c>
      <c r="C26" t="s">
        <v>809</v>
      </c>
      <c r="D26" t="s">
        <v>810</v>
      </c>
    </row>
    <row r="27" spans="1:4">
      <c r="A27" s="1071">
        <v>26</v>
      </c>
      <c r="B27" t="s">
        <v>809</v>
      </c>
      <c r="C27" t="s">
        <v>813</v>
      </c>
      <c r="D27" t="s">
        <v>814</v>
      </c>
    </row>
    <row r="28" spans="1:4">
      <c r="A28" s="1071">
        <v>27</v>
      </c>
      <c r="B28" t="s">
        <v>809</v>
      </c>
      <c r="C28" t="s">
        <v>815</v>
      </c>
      <c r="D28" t="s">
        <v>816</v>
      </c>
    </row>
    <row r="29" spans="1:4">
      <c r="A29" s="1071">
        <v>28</v>
      </c>
      <c r="B29" t="s">
        <v>809</v>
      </c>
      <c r="C29" t="s">
        <v>817</v>
      </c>
      <c r="D29" t="s">
        <v>818</v>
      </c>
    </row>
    <row r="30" spans="1:4">
      <c r="A30" s="1071">
        <v>29</v>
      </c>
      <c r="B30" t="s">
        <v>809</v>
      </c>
      <c r="C30" t="s">
        <v>819</v>
      </c>
      <c r="D30" t="s">
        <v>820</v>
      </c>
    </row>
    <row r="31" spans="1:4">
      <c r="A31" s="1071">
        <v>30</v>
      </c>
      <c r="B31" t="s">
        <v>809</v>
      </c>
      <c r="C31" t="s">
        <v>821</v>
      </c>
      <c r="D31" t="s">
        <v>822</v>
      </c>
    </row>
    <row r="32" spans="1:4">
      <c r="A32" s="1071">
        <v>31</v>
      </c>
      <c r="B32" t="s">
        <v>809</v>
      </c>
      <c r="C32" t="s">
        <v>823</v>
      </c>
      <c r="D32" t="s">
        <v>824</v>
      </c>
    </row>
    <row r="33" spans="1:4">
      <c r="A33" s="1071">
        <v>32</v>
      </c>
      <c r="B33" t="s">
        <v>809</v>
      </c>
      <c r="C33" t="s">
        <v>825</v>
      </c>
      <c r="D33" t="s">
        <v>826</v>
      </c>
    </row>
    <row r="34" spans="1:4">
      <c r="A34" s="1071">
        <v>33</v>
      </c>
      <c r="B34" t="s">
        <v>809</v>
      </c>
      <c r="C34" t="s">
        <v>827</v>
      </c>
      <c r="D34" t="s">
        <v>828</v>
      </c>
    </row>
    <row r="35" spans="1:4">
      <c r="A35" s="1071">
        <v>34</v>
      </c>
      <c r="B35" t="s">
        <v>809</v>
      </c>
      <c r="C35" t="s">
        <v>829</v>
      </c>
      <c r="D35" t="s">
        <v>830</v>
      </c>
    </row>
    <row r="36" spans="1:4">
      <c r="A36" s="1071">
        <v>35</v>
      </c>
      <c r="B36" t="s">
        <v>809</v>
      </c>
      <c r="C36" t="s">
        <v>831</v>
      </c>
      <c r="D36" t="s">
        <v>832</v>
      </c>
    </row>
    <row r="37" spans="1:4">
      <c r="A37" s="1071">
        <v>36</v>
      </c>
      <c r="B37" t="s">
        <v>809</v>
      </c>
      <c r="C37" t="s">
        <v>833</v>
      </c>
      <c r="D37" t="s">
        <v>834</v>
      </c>
    </row>
    <row r="38" spans="1:4">
      <c r="A38" s="1071">
        <v>37</v>
      </c>
      <c r="B38" t="s">
        <v>809</v>
      </c>
      <c r="C38" t="s">
        <v>835</v>
      </c>
      <c r="D38" t="s">
        <v>836</v>
      </c>
    </row>
    <row r="39" spans="1:4">
      <c r="A39" s="1071">
        <v>38</v>
      </c>
      <c r="B39" t="s">
        <v>809</v>
      </c>
      <c r="C39" t="s">
        <v>837</v>
      </c>
      <c r="D39" t="s">
        <v>838</v>
      </c>
    </row>
    <row r="40" spans="1:4">
      <c r="A40" s="1071">
        <v>39</v>
      </c>
      <c r="B40" t="s">
        <v>809</v>
      </c>
      <c r="C40" t="s">
        <v>839</v>
      </c>
      <c r="D40" t="s">
        <v>840</v>
      </c>
    </row>
    <row r="41" spans="1:4">
      <c r="A41" s="1071">
        <v>40</v>
      </c>
      <c r="B41" t="s">
        <v>809</v>
      </c>
      <c r="C41" t="s">
        <v>841</v>
      </c>
      <c r="D41" t="s">
        <v>842</v>
      </c>
    </row>
    <row r="42" spans="1:4">
      <c r="A42" s="1071">
        <v>41</v>
      </c>
      <c r="B42" t="s">
        <v>809</v>
      </c>
      <c r="C42" t="s">
        <v>843</v>
      </c>
      <c r="D42" t="s">
        <v>844</v>
      </c>
    </row>
    <row r="43" spans="1:4">
      <c r="A43" s="1071">
        <v>42</v>
      </c>
      <c r="B43" t="s">
        <v>809</v>
      </c>
      <c r="C43" t="s">
        <v>845</v>
      </c>
      <c r="D43" t="s">
        <v>846</v>
      </c>
    </row>
    <row r="44" spans="1:4">
      <c r="A44" s="1071">
        <v>43</v>
      </c>
      <c r="B44" t="s">
        <v>809</v>
      </c>
      <c r="C44" t="s">
        <v>847</v>
      </c>
      <c r="D44" t="s">
        <v>848</v>
      </c>
    </row>
    <row r="45" spans="1:4">
      <c r="A45" s="1071">
        <v>44</v>
      </c>
      <c r="B45" t="s">
        <v>809</v>
      </c>
      <c r="C45" t="s">
        <v>849</v>
      </c>
      <c r="D45" t="s">
        <v>850</v>
      </c>
    </row>
    <row r="46" spans="1:4">
      <c r="A46" s="1071">
        <v>45</v>
      </c>
      <c r="B46" t="s">
        <v>809</v>
      </c>
      <c r="C46" t="s">
        <v>851</v>
      </c>
      <c r="D46" t="s">
        <v>852</v>
      </c>
    </row>
    <row r="47" spans="1:4">
      <c r="A47" s="1071">
        <v>46</v>
      </c>
      <c r="B47" t="s">
        <v>809</v>
      </c>
      <c r="C47" t="s">
        <v>853</v>
      </c>
      <c r="D47" t="s">
        <v>854</v>
      </c>
    </row>
    <row r="48" spans="1:4">
      <c r="A48" s="1071">
        <v>47</v>
      </c>
      <c r="B48" t="s">
        <v>809</v>
      </c>
      <c r="C48" t="s">
        <v>855</v>
      </c>
      <c r="D48" t="s">
        <v>856</v>
      </c>
    </row>
    <row r="49" spans="1:4">
      <c r="A49" s="1071">
        <v>48</v>
      </c>
      <c r="B49" t="s">
        <v>809</v>
      </c>
      <c r="C49" t="s">
        <v>857</v>
      </c>
      <c r="D49" t="s">
        <v>858</v>
      </c>
    </row>
    <row r="50" spans="1:4">
      <c r="A50" s="1071">
        <v>49</v>
      </c>
      <c r="B50" t="s">
        <v>809</v>
      </c>
      <c r="C50" t="s">
        <v>859</v>
      </c>
      <c r="D50" t="s">
        <v>860</v>
      </c>
    </row>
    <row r="51" spans="1:4">
      <c r="A51" s="1071">
        <v>50</v>
      </c>
      <c r="B51" t="s">
        <v>809</v>
      </c>
      <c r="C51" t="s">
        <v>861</v>
      </c>
      <c r="D51" t="s">
        <v>862</v>
      </c>
    </row>
    <row r="52" spans="1:4">
      <c r="A52" s="1071">
        <v>51</v>
      </c>
      <c r="B52" t="s">
        <v>809</v>
      </c>
      <c r="C52" t="s">
        <v>863</v>
      </c>
      <c r="D52" t="s">
        <v>864</v>
      </c>
    </row>
    <row r="53" spans="1:4">
      <c r="A53" s="1071">
        <v>52</v>
      </c>
      <c r="B53" t="s">
        <v>809</v>
      </c>
      <c r="C53" t="s">
        <v>865</v>
      </c>
      <c r="D53" t="s">
        <v>866</v>
      </c>
    </row>
    <row r="54" spans="1:4">
      <c r="A54" s="1071">
        <v>53</v>
      </c>
      <c r="B54" t="s">
        <v>867</v>
      </c>
      <c r="C54" t="s">
        <v>867</v>
      </c>
      <c r="D54" t="s">
        <v>868</v>
      </c>
    </row>
    <row r="55" spans="1:4">
      <c r="A55" s="1071">
        <v>54</v>
      </c>
      <c r="B55" t="s">
        <v>867</v>
      </c>
      <c r="C55" t="s">
        <v>869</v>
      </c>
      <c r="D55" t="s">
        <v>870</v>
      </c>
    </row>
    <row r="56" spans="1:4">
      <c r="A56" s="1071">
        <v>55</v>
      </c>
      <c r="B56" t="s">
        <v>867</v>
      </c>
      <c r="C56" t="s">
        <v>871</v>
      </c>
      <c r="D56" t="s">
        <v>872</v>
      </c>
    </row>
    <row r="57" spans="1:4">
      <c r="A57" s="1071">
        <v>56</v>
      </c>
      <c r="B57" t="s">
        <v>867</v>
      </c>
      <c r="C57" t="s">
        <v>873</v>
      </c>
      <c r="D57" t="s">
        <v>874</v>
      </c>
    </row>
    <row r="58" spans="1:4">
      <c r="A58" s="1071">
        <v>57</v>
      </c>
      <c r="B58" t="s">
        <v>867</v>
      </c>
      <c r="C58" t="s">
        <v>875</v>
      </c>
      <c r="D58" t="s">
        <v>876</v>
      </c>
    </row>
    <row r="59" spans="1:4">
      <c r="A59" s="1071">
        <v>58</v>
      </c>
      <c r="B59" t="s">
        <v>867</v>
      </c>
      <c r="C59" t="s">
        <v>877</v>
      </c>
      <c r="D59" t="s">
        <v>878</v>
      </c>
    </row>
    <row r="60" spans="1:4">
      <c r="A60" s="1071">
        <v>59</v>
      </c>
      <c r="B60" t="s">
        <v>867</v>
      </c>
      <c r="C60" t="s">
        <v>879</v>
      </c>
      <c r="D60" t="s">
        <v>880</v>
      </c>
    </row>
    <row r="61" spans="1:4">
      <c r="A61" s="1071">
        <v>60</v>
      </c>
      <c r="B61" t="s">
        <v>867</v>
      </c>
      <c r="C61" t="s">
        <v>881</v>
      </c>
      <c r="D61" t="s">
        <v>882</v>
      </c>
    </row>
    <row r="62" spans="1:4">
      <c r="A62" s="1071">
        <v>61</v>
      </c>
      <c r="B62" t="s">
        <v>867</v>
      </c>
      <c r="C62" t="s">
        <v>883</v>
      </c>
      <c r="D62" t="s">
        <v>884</v>
      </c>
    </row>
    <row r="63" spans="1:4">
      <c r="A63" s="1071">
        <v>62</v>
      </c>
      <c r="B63" t="s">
        <v>867</v>
      </c>
      <c r="C63" t="s">
        <v>885</v>
      </c>
      <c r="D63" t="s">
        <v>886</v>
      </c>
    </row>
    <row r="64" spans="1:4">
      <c r="A64" s="1071">
        <v>63</v>
      </c>
      <c r="B64" t="s">
        <v>867</v>
      </c>
      <c r="C64" t="s">
        <v>887</v>
      </c>
      <c r="D64" t="s">
        <v>888</v>
      </c>
    </row>
    <row r="65" spans="1:4">
      <c r="A65" s="1071">
        <v>64</v>
      </c>
      <c r="B65" t="s">
        <v>867</v>
      </c>
      <c r="C65" t="s">
        <v>889</v>
      </c>
      <c r="D65" t="s">
        <v>890</v>
      </c>
    </row>
    <row r="66" spans="1:4">
      <c r="A66" s="1071">
        <v>65</v>
      </c>
      <c r="B66" t="s">
        <v>867</v>
      </c>
      <c r="C66" t="s">
        <v>891</v>
      </c>
      <c r="D66" t="s">
        <v>892</v>
      </c>
    </row>
    <row r="67" spans="1:4">
      <c r="A67" s="1071">
        <v>66</v>
      </c>
      <c r="B67" t="s">
        <v>867</v>
      </c>
      <c r="C67" t="s">
        <v>893</v>
      </c>
      <c r="D67" t="s">
        <v>894</v>
      </c>
    </row>
    <row r="68" spans="1:4">
      <c r="A68" s="1071">
        <v>67</v>
      </c>
      <c r="B68" t="s">
        <v>867</v>
      </c>
      <c r="C68" t="s">
        <v>895</v>
      </c>
      <c r="D68" t="s">
        <v>896</v>
      </c>
    </row>
    <row r="69" spans="1:4">
      <c r="A69" s="1071">
        <v>68</v>
      </c>
      <c r="B69" t="s">
        <v>867</v>
      </c>
      <c r="C69" t="s">
        <v>897</v>
      </c>
      <c r="D69" t="s">
        <v>898</v>
      </c>
    </row>
    <row r="70" spans="1:4">
      <c r="A70" s="1071">
        <v>69</v>
      </c>
      <c r="B70" t="s">
        <v>867</v>
      </c>
      <c r="C70" t="s">
        <v>899</v>
      </c>
      <c r="D70" t="s">
        <v>900</v>
      </c>
    </row>
    <row r="71" spans="1:4">
      <c r="A71" s="1071">
        <v>70</v>
      </c>
      <c r="B71" t="s">
        <v>867</v>
      </c>
      <c r="C71" t="s">
        <v>901</v>
      </c>
      <c r="D71" t="s">
        <v>902</v>
      </c>
    </row>
    <row r="72" spans="1:4">
      <c r="A72" s="1071">
        <v>71</v>
      </c>
      <c r="B72" t="s">
        <v>867</v>
      </c>
      <c r="C72" t="s">
        <v>903</v>
      </c>
      <c r="D72" t="s">
        <v>904</v>
      </c>
    </row>
    <row r="73" spans="1:4">
      <c r="A73" s="1071">
        <v>72</v>
      </c>
      <c r="B73" t="s">
        <v>867</v>
      </c>
      <c r="C73" t="s">
        <v>905</v>
      </c>
      <c r="D73" t="s">
        <v>906</v>
      </c>
    </row>
    <row r="74" spans="1:4">
      <c r="A74" s="1071">
        <v>73</v>
      </c>
      <c r="B74" t="s">
        <v>867</v>
      </c>
      <c r="C74" t="s">
        <v>907</v>
      </c>
      <c r="D74" t="s">
        <v>908</v>
      </c>
    </row>
    <row r="75" spans="1:4">
      <c r="A75" s="1071">
        <v>74</v>
      </c>
      <c r="B75" t="s">
        <v>867</v>
      </c>
      <c r="C75" t="s">
        <v>909</v>
      </c>
      <c r="D75" t="s">
        <v>910</v>
      </c>
    </row>
    <row r="76" spans="1:4">
      <c r="A76" s="1071">
        <v>75</v>
      </c>
      <c r="B76" t="s">
        <v>911</v>
      </c>
      <c r="C76" t="s">
        <v>913</v>
      </c>
      <c r="D76" t="s">
        <v>914</v>
      </c>
    </row>
    <row r="77" spans="1:4">
      <c r="A77" s="1071">
        <v>76</v>
      </c>
      <c r="B77" t="s">
        <v>911</v>
      </c>
      <c r="C77" t="s">
        <v>915</v>
      </c>
      <c r="D77" t="s">
        <v>916</v>
      </c>
    </row>
    <row r="78" spans="1:4">
      <c r="A78" s="1071">
        <v>77</v>
      </c>
      <c r="B78" t="s">
        <v>911</v>
      </c>
      <c r="C78" t="s">
        <v>917</v>
      </c>
      <c r="D78" t="s">
        <v>918</v>
      </c>
    </row>
    <row r="79" spans="1:4">
      <c r="A79" s="1071">
        <v>78</v>
      </c>
      <c r="B79" t="s">
        <v>911</v>
      </c>
      <c r="C79" t="s">
        <v>911</v>
      </c>
      <c r="D79" t="s">
        <v>912</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911</v>
      </c>
      <c r="C84" t="s">
        <v>927</v>
      </c>
      <c r="D84" t="s">
        <v>928</v>
      </c>
    </row>
    <row r="85" spans="1:4">
      <c r="A85" s="1071">
        <v>84</v>
      </c>
      <c r="B85" t="s">
        <v>911</v>
      </c>
      <c r="C85" t="s">
        <v>929</v>
      </c>
      <c r="D85" t="s">
        <v>930</v>
      </c>
    </row>
    <row r="86" spans="1:4">
      <c r="A86" s="1071">
        <v>85</v>
      </c>
      <c r="B86" t="s">
        <v>911</v>
      </c>
      <c r="C86" t="s">
        <v>931</v>
      </c>
      <c r="D86" t="s">
        <v>932</v>
      </c>
    </row>
    <row r="87" spans="1:4">
      <c r="A87" s="1071">
        <v>86</v>
      </c>
      <c r="B87" t="s">
        <v>911</v>
      </c>
      <c r="C87" t="s">
        <v>933</v>
      </c>
      <c r="D87" t="s">
        <v>934</v>
      </c>
    </row>
    <row r="88" spans="1:4">
      <c r="A88" s="1071">
        <v>87</v>
      </c>
      <c r="B88" t="s">
        <v>911</v>
      </c>
      <c r="C88" t="s">
        <v>935</v>
      </c>
      <c r="D88" t="s">
        <v>936</v>
      </c>
    </row>
    <row r="89" spans="1:4">
      <c r="A89" s="1071">
        <v>88</v>
      </c>
      <c r="B89" t="s">
        <v>911</v>
      </c>
      <c r="C89" t="s">
        <v>937</v>
      </c>
      <c r="D89" t="s">
        <v>938</v>
      </c>
    </row>
    <row r="90" spans="1:4">
      <c r="A90" s="1071">
        <v>89</v>
      </c>
      <c r="B90" t="s">
        <v>911</v>
      </c>
      <c r="C90" t="s">
        <v>939</v>
      </c>
      <c r="D90" t="s">
        <v>940</v>
      </c>
    </row>
    <row r="91" spans="1:4">
      <c r="A91" s="1071">
        <v>90</v>
      </c>
      <c r="B91" t="s">
        <v>911</v>
      </c>
      <c r="C91" t="s">
        <v>941</v>
      </c>
      <c r="D91" t="s">
        <v>942</v>
      </c>
    </row>
    <row r="92" spans="1:4">
      <c r="A92" s="1071">
        <v>91</v>
      </c>
      <c r="B92" t="s">
        <v>911</v>
      </c>
      <c r="C92" t="s">
        <v>943</v>
      </c>
      <c r="D92" t="s">
        <v>944</v>
      </c>
    </row>
    <row r="93" spans="1:4">
      <c r="A93" s="1071">
        <v>92</v>
      </c>
      <c r="B93" t="s">
        <v>911</v>
      </c>
      <c r="C93" t="s">
        <v>945</v>
      </c>
      <c r="D93" t="s">
        <v>946</v>
      </c>
    </row>
    <row r="94" spans="1:4">
      <c r="A94" s="1071">
        <v>93</v>
      </c>
      <c r="B94" t="s">
        <v>911</v>
      </c>
      <c r="C94" t="s">
        <v>947</v>
      </c>
      <c r="D94" t="s">
        <v>948</v>
      </c>
    </row>
    <row r="95" spans="1:4">
      <c r="A95" s="1071">
        <v>94</v>
      </c>
      <c r="B95" t="s">
        <v>911</v>
      </c>
      <c r="C95" t="s">
        <v>949</v>
      </c>
      <c r="D95" t="s">
        <v>950</v>
      </c>
    </row>
    <row r="96" spans="1:4">
      <c r="A96" s="1071">
        <v>95</v>
      </c>
      <c r="B96" t="s">
        <v>911</v>
      </c>
      <c r="C96" t="s">
        <v>951</v>
      </c>
      <c r="D96" t="s">
        <v>952</v>
      </c>
    </row>
    <row r="97" spans="1:4">
      <c r="A97" s="1071">
        <v>96</v>
      </c>
      <c r="B97" t="s">
        <v>911</v>
      </c>
      <c r="C97" t="s">
        <v>953</v>
      </c>
      <c r="D97" t="s">
        <v>954</v>
      </c>
    </row>
    <row r="98" spans="1:4">
      <c r="A98" s="1071">
        <v>97</v>
      </c>
      <c r="B98" t="s">
        <v>911</v>
      </c>
      <c r="C98" t="s">
        <v>955</v>
      </c>
      <c r="D98" t="s">
        <v>956</v>
      </c>
    </row>
    <row r="99" spans="1:4">
      <c r="A99" s="1071">
        <v>98</v>
      </c>
      <c r="B99" t="s">
        <v>911</v>
      </c>
      <c r="C99" t="s">
        <v>851</v>
      </c>
      <c r="D99" t="s">
        <v>957</v>
      </c>
    </row>
    <row r="100" spans="1:4">
      <c r="A100" s="1071">
        <v>99</v>
      </c>
      <c r="B100" t="s">
        <v>911</v>
      </c>
      <c r="C100" t="s">
        <v>958</v>
      </c>
      <c r="D100" t="s">
        <v>959</v>
      </c>
    </row>
    <row r="101" spans="1:4">
      <c r="A101" s="1071">
        <v>100</v>
      </c>
      <c r="B101" t="s">
        <v>911</v>
      </c>
      <c r="C101" t="s">
        <v>960</v>
      </c>
      <c r="D101" t="s">
        <v>961</v>
      </c>
    </row>
    <row r="102" spans="1:4">
      <c r="A102" s="1071">
        <v>101</v>
      </c>
      <c r="B102" t="s">
        <v>911</v>
      </c>
      <c r="C102" t="s">
        <v>962</v>
      </c>
      <c r="D102" t="s">
        <v>963</v>
      </c>
    </row>
    <row r="103" spans="1:4">
      <c r="A103" s="1071">
        <v>102</v>
      </c>
      <c r="B103" t="s">
        <v>964</v>
      </c>
      <c r="C103" t="s">
        <v>964</v>
      </c>
      <c r="D103" t="s">
        <v>965</v>
      </c>
    </row>
    <row r="104" spans="1:4">
      <c r="A104" s="1071">
        <v>103</v>
      </c>
      <c r="B104" t="s">
        <v>964</v>
      </c>
      <c r="C104" t="s">
        <v>966</v>
      </c>
      <c r="D104" t="s">
        <v>967</v>
      </c>
    </row>
    <row r="105" spans="1:4">
      <c r="A105" s="1071">
        <v>104</v>
      </c>
      <c r="B105" t="s">
        <v>964</v>
      </c>
      <c r="C105" t="s">
        <v>968</v>
      </c>
      <c r="D105" t="s">
        <v>969</v>
      </c>
    </row>
    <row r="106" spans="1:4">
      <c r="A106" s="1071">
        <v>105</v>
      </c>
      <c r="B106" t="s">
        <v>964</v>
      </c>
      <c r="C106" t="s">
        <v>970</v>
      </c>
      <c r="D106" t="s">
        <v>971</v>
      </c>
    </row>
    <row r="107" spans="1:4">
      <c r="A107" s="1071">
        <v>106</v>
      </c>
      <c r="B107" t="s">
        <v>964</v>
      </c>
      <c r="C107" t="s">
        <v>972</v>
      </c>
      <c r="D107" t="s">
        <v>973</v>
      </c>
    </row>
    <row r="108" spans="1:4">
      <c r="A108" s="1071">
        <v>107</v>
      </c>
      <c r="B108" t="s">
        <v>964</v>
      </c>
      <c r="C108" t="s">
        <v>974</v>
      </c>
      <c r="D108" t="s">
        <v>975</v>
      </c>
    </row>
    <row r="109" spans="1:4">
      <c r="A109" s="1071">
        <v>108</v>
      </c>
      <c r="B109" t="s">
        <v>964</v>
      </c>
      <c r="C109" t="s">
        <v>976</v>
      </c>
      <c r="D109" t="s">
        <v>977</v>
      </c>
    </row>
    <row r="110" spans="1:4">
      <c r="A110" s="1071">
        <v>109</v>
      </c>
      <c r="B110" t="s">
        <v>964</v>
      </c>
      <c r="C110" t="s">
        <v>978</v>
      </c>
      <c r="D110" t="s">
        <v>979</v>
      </c>
    </row>
    <row r="111" spans="1:4">
      <c r="A111" s="1071">
        <v>110</v>
      </c>
      <c r="B111" t="s">
        <v>964</v>
      </c>
      <c r="C111" t="s">
        <v>980</v>
      </c>
      <c r="D111" t="s">
        <v>981</v>
      </c>
    </row>
    <row r="112" spans="1:4">
      <c r="A112" s="1071">
        <v>111</v>
      </c>
      <c r="B112" t="s">
        <v>964</v>
      </c>
      <c r="C112" t="s">
        <v>982</v>
      </c>
      <c r="D112" t="s">
        <v>983</v>
      </c>
    </row>
    <row r="113" spans="1:4">
      <c r="A113" s="1071">
        <v>112</v>
      </c>
      <c r="B113" t="s">
        <v>964</v>
      </c>
      <c r="C113" t="s">
        <v>984</v>
      </c>
      <c r="D113" t="s">
        <v>985</v>
      </c>
    </row>
    <row r="114" spans="1:4">
      <c r="A114" s="1071">
        <v>113</v>
      </c>
      <c r="B114" t="s">
        <v>964</v>
      </c>
      <c r="C114" t="s">
        <v>986</v>
      </c>
      <c r="D114" t="s">
        <v>987</v>
      </c>
    </row>
    <row r="115" spans="1:4">
      <c r="A115" s="1071">
        <v>114</v>
      </c>
      <c r="B115" t="s">
        <v>964</v>
      </c>
      <c r="C115" t="s">
        <v>988</v>
      </c>
      <c r="D115" t="s">
        <v>989</v>
      </c>
    </row>
    <row r="116" spans="1:4">
      <c r="A116" s="1071">
        <v>115</v>
      </c>
      <c r="B116" t="s">
        <v>964</v>
      </c>
      <c r="C116" t="s">
        <v>990</v>
      </c>
      <c r="D116" t="s">
        <v>991</v>
      </c>
    </row>
    <row r="117" spans="1:4">
      <c r="A117" s="1071">
        <v>116</v>
      </c>
      <c r="B117" t="s">
        <v>964</v>
      </c>
      <c r="C117" t="s">
        <v>992</v>
      </c>
      <c r="D117" t="s">
        <v>993</v>
      </c>
    </row>
    <row r="118" spans="1:4">
      <c r="A118" s="1071">
        <v>117</v>
      </c>
      <c r="B118" t="s">
        <v>964</v>
      </c>
      <c r="C118" t="s">
        <v>994</v>
      </c>
      <c r="D118" t="s">
        <v>995</v>
      </c>
    </row>
    <row r="119" spans="1:4">
      <c r="A119" s="1071">
        <v>118</v>
      </c>
      <c r="B119" t="s">
        <v>964</v>
      </c>
      <c r="C119" t="s">
        <v>996</v>
      </c>
      <c r="D119" t="s">
        <v>997</v>
      </c>
    </row>
    <row r="120" spans="1:4">
      <c r="A120" s="1071">
        <v>119</v>
      </c>
      <c r="B120" t="s">
        <v>964</v>
      </c>
      <c r="C120" t="s">
        <v>998</v>
      </c>
      <c r="D120" t="s">
        <v>999</v>
      </c>
    </row>
    <row r="121" spans="1:4">
      <c r="A121" s="1071">
        <v>120</v>
      </c>
      <c r="B121" t="s">
        <v>964</v>
      </c>
      <c r="C121" t="s">
        <v>1000</v>
      </c>
      <c r="D121" t="s">
        <v>1001</v>
      </c>
    </row>
    <row r="122" spans="1:4">
      <c r="A122" s="1071">
        <v>121</v>
      </c>
      <c r="B122" t="s">
        <v>964</v>
      </c>
      <c r="C122" t="s">
        <v>1002</v>
      </c>
      <c r="D122" t="s">
        <v>1003</v>
      </c>
    </row>
    <row r="123" spans="1:4">
      <c r="A123" s="1071">
        <v>122</v>
      </c>
      <c r="B123" t="s">
        <v>964</v>
      </c>
      <c r="C123" t="s">
        <v>1004</v>
      </c>
      <c r="D123" t="s">
        <v>1005</v>
      </c>
    </row>
    <row r="124" spans="1:4">
      <c r="A124" s="1071">
        <v>123</v>
      </c>
      <c r="B124" t="s">
        <v>1006</v>
      </c>
      <c r="C124" t="s">
        <v>1006</v>
      </c>
      <c r="D124" t="s">
        <v>1007</v>
      </c>
    </row>
    <row r="125" spans="1:4">
      <c r="A125" s="1071">
        <v>124</v>
      </c>
      <c r="B125" t="s">
        <v>1006</v>
      </c>
      <c r="C125" t="s">
        <v>1008</v>
      </c>
      <c r="D125" t="s">
        <v>1009</v>
      </c>
    </row>
    <row r="126" spans="1:4">
      <c r="A126" s="1071">
        <v>125</v>
      </c>
      <c r="B126" t="s">
        <v>1006</v>
      </c>
      <c r="C126" t="s">
        <v>1010</v>
      </c>
      <c r="D126" t="s">
        <v>1011</v>
      </c>
    </row>
    <row r="127" spans="1:4">
      <c r="A127" s="1071">
        <v>126</v>
      </c>
      <c r="B127" t="s">
        <v>1006</v>
      </c>
      <c r="C127" t="s">
        <v>1012</v>
      </c>
      <c r="D127" t="s">
        <v>1013</v>
      </c>
    </row>
    <row r="128" spans="1:4">
      <c r="A128" s="1071">
        <v>127</v>
      </c>
      <c r="B128" t="s">
        <v>1006</v>
      </c>
      <c r="C128" t="s">
        <v>1014</v>
      </c>
      <c r="D128" t="s">
        <v>1015</v>
      </c>
    </row>
    <row r="129" spans="1:4">
      <c r="A129" s="1071">
        <v>128</v>
      </c>
      <c r="B129" t="s">
        <v>1006</v>
      </c>
      <c r="C129" t="s">
        <v>1016</v>
      </c>
      <c r="D129" t="s">
        <v>1017</v>
      </c>
    </row>
    <row r="130" spans="1:4">
      <c r="A130" s="1071">
        <v>129</v>
      </c>
      <c r="B130" t="s">
        <v>1006</v>
      </c>
      <c r="C130" t="s">
        <v>1018</v>
      </c>
      <c r="D130" t="s">
        <v>1019</v>
      </c>
    </row>
    <row r="131" spans="1:4">
      <c r="A131" s="1071">
        <v>130</v>
      </c>
      <c r="B131" t="s">
        <v>1006</v>
      </c>
      <c r="C131" t="s">
        <v>1020</v>
      </c>
      <c r="D131" t="s">
        <v>1021</v>
      </c>
    </row>
    <row r="132" spans="1:4">
      <c r="A132" s="1071">
        <v>131</v>
      </c>
      <c r="B132" t="s">
        <v>1006</v>
      </c>
      <c r="C132" t="s">
        <v>1022</v>
      </c>
      <c r="D132" t="s">
        <v>1023</v>
      </c>
    </row>
    <row r="133" spans="1:4">
      <c r="A133" s="1071">
        <v>132</v>
      </c>
      <c r="B133" t="s">
        <v>1006</v>
      </c>
      <c r="C133" t="s">
        <v>1024</v>
      </c>
      <c r="D133" t="s">
        <v>1025</v>
      </c>
    </row>
    <row r="134" spans="1:4">
      <c r="A134" s="1071">
        <v>133</v>
      </c>
      <c r="B134" t="s">
        <v>1006</v>
      </c>
      <c r="C134" t="s">
        <v>1026</v>
      </c>
      <c r="D134" t="s">
        <v>1027</v>
      </c>
    </row>
    <row r="135" spans="1:4">
      <c r="A135" s="1071">
        <v>134</v>
      </c>
      <c r="B135" t="s">
        <v>1006</v>
      </c>
      <c r="C135" t="s">
        <v>1028</v>
      </c>
      <c r="D135" t="s">
        <v>1029</v>
      </c>
    </row>
    <row r="136" spans="1:4">
      <c r="A136" s="1071">
        <v>135</v>
      </c>
      <c r="B136" t="s">
        <v>1006</v>
      </c>
      <c r="C136" t="s">
        <v>1030</v>
      </c>
      <c r="D136" t="s">
        <v>1031</v>
      </c>
    </row>
    <row r="137" spans="1:4">
      <c r="A137" s="1071">
        <v>136</v>
      </c>
      <c r="B137" t="s">
        <v>1006</v>
      </c>
      <c r="C137" t="s">
        <v>1032</v>
      </c>
      <c r="D137" t="s">
        <v>1033</v>
      </c>
    </row>
    <row r="138" spans="1:4">
      <c r="A138" s="1071">
        <v>137</v>
      </c>
      <c r="B138" t="s">
        <v>1006</v>
      </c>
      <c r="C138" t="s">
        <v>1034</v>
      </c>
      <c r="D138" t="s">
        <v>1035</v>
      </c>
    </row>
    <row r="139" spans="1:4">
      <c r="A139" s="1071">
        <v>138</v>
      </c>
      <c r="B139" t="s">
        <v>1006</v>
      </c>
      <c r="C139" t="s">
        <v>1036</v>
      </c>
      <c r="D139" t="s">
        <v>1037</v>
      </c>
    </row>
    <row r="140" spans="1:4">
      <c r="A140" s="1071">
        <v>139</v>
      </c>
      <c r="B140" t="s">
        <v>1006</v>
      </c>
      <c r="C140" t="s">
        <v>1038</v>
      </c>
      <c r="D140" t="s">
        <v>1039</v>
      </c>
    </row>
    <row r="141" spans="1:4">
      <c r="A141" s="1071">
        <v>140</v>
      </c>
      <c r="B141" t="s">
        <v>1006</v>
      </c>
      <c r="C141" t="s">
        <v>1040</v>
      </c>
      <c r="D141" t="s">
        <v>1041</v>
      </c>
    </row>
    <row r="142" spans="1:4">
      <c r="A142" s="1071">
        <v>141</v>
      </c>
      <c r="B142" t="s">
        <v>1006</v>
      </c>
      <c r="C142" t="s">
        <v>1042</v>
      </c>
      <c r="D142" t="s">
        <v>1043</v>
      </c>
    </row>
    <row r="143" spans="1:4">
      <c r="A143" s="1071">
        <v>142</v>
      </c>
      <c r="B143" t="s">
        <v>1006</v>
      </c>
      <c r="C143" t="s">
        <v>1044</v>
      </c>
      <c r="D143" t="s">
        <v>1045</v>
      </c>
    </row>
    <row r="144" spans="1:4">
      <c r="A144" s="1071">
        <v>143</v>
      </c>
      <c r="B144" t="s">
        <v>1006</v>
      </c>
      <c r="C144" t="s">
        <v>1046</v>
      </c>
      <c r="D144" t="s">
        <v>1047</v>
      </c>
    </row>
    <row r="145" spans="1:4">
      <c r="A145" s="1071">
        <v>144</v>
      </c>
      <c r="B145" t="s">
        <v>1006</v>
      </c>
      <c r="C145" t="s">
        <v>1048</v>
      </c>
      <c r="D145" t="s">
        <v>1049</v>
      </c>
    </row>
    <row r="146" spans="1:4">
      <c r="A146" s="1071">
        <v>145</v>
      </c>
      <c r="B146" t="s">
        <v>1050</v>
      </c>
      <c r="C146" t="s">
        <v>1052</v>
      </c>
      <c r="D146" t="s">
        <v>1053</v>
      </c>
    </row>
    <row r="147" spans="1:4">
      <c r="A147" s="1071">
        <v>146</v>
      </c>
      <c r="B147" t="s">
        <v>1050</v>
      </c>
      <c r="C147" t="s">
        <v>1050</v>
      </c>
      <c r="D147" t="s">
        <v>1051</v>
      </c>
    </row>
    <row r="148" spans="1:4">
      <c r="A148" s="1071">
        <v>147</v>
      </c>
      <c r="B148" t="s">
        <v>1050</v>
      </c>
      <c r="C148" t="s">
        <v>1054</v>
      </c>
      <c r="D148" t="s">
        <v>1055</v>
      </c>
    </row>
    <row r="149" spans="1:4">
      <c r="A149" s="1071">
        <v>148</v>
      </c>
      <c r="B149" t="s">
        <v>1050</v>
      </c>
      <c r="C149" t="s">
        <v>1008</v>
      </c>
      <c r="D149" t="s">
        <v>1056</v>
      </c>
    </row>
    <row r="150" spans="1:4">
      <c r="A150" s="1071">
        <v>149</v>
      </c>
      <c r="B150" t="s">
        <v>1050</v>
      </c>
      <c r="C150" t="s">
        <v>1057</v>
      </c>
      <c r="D150" t="s">
        <v>1058</v>
      </c>
    </row>
    <row r="151" spans="1:4">
      <c r="A151" s="1071">
        <v>150</v>
      </c>
      <c r="B151" t="s">
        <v>1050</v>
      </c>
      <c r="C151" t="s">
        <v>1059</v>
      </c>
      <c r="D151" t="s">
        <v>1060</v>
      </c>
    </row>
    <row r="152" spans="1:4">
      <c r="A152" s="1071">
        <v>151</v>
      </c>
      <c r="B152" t="s">
        <v>1050</v>
      </c>
      <c r="C152" t="s">
        <v>1012</v>
      </c>
      <c r="D152" t="s">
        <v>1061</v>
      </c>
    </row>
    <row r="153" spans="1:4">
      <c r="A153" s="1071">
        <v>152</v>
      </c>
      <c r="B153" t="s">
        <v>1050</v>
      </c>
      <c r="C153" t="s">
        <v>1062</v>
      </c>
      <c r="D153" t="s">
        <v>1063</v>
      </c>
    </row>
    <row r="154" spans="1:4">
      <c r="A154" s="1071">
        <v>153</v>
      </c>
      <c r="B154" t="s">
        <v>1050</v>
      </c>
      <c r="C154" t="s">
        <v>1064</v>
      </c>
      <c r="D154" t="s">
        <v>1065</v>
      </c>
    </row>
    <row r="155" spans="1:4">
      <c r="A155" s="1071">
        <v>154</v>
      </c>
      <c r="B155" t="s">
        <v>1050</v>
      </c>
      <c r="C155" t="s">
        <v>1066</v>
      </c>
      <c r="D155" t="s">
        <v>1067</v>
      </c>
    </row>
    <row r="156" spans="1:4">
      <c r="A156" s="1071">
        <v>155</v>
      </c>
      <c r="B156" t="s">
        <v>1050</v>
      </c>
      <c r="C156" t="s">
        <v>1068</v>
      </c>
      <c r="D156" t="s">
        <v>1069</v>
      </c>
    </row>
    <row r="157" spans="1:4">
      <c r="A157" s="1071">
        <v>156</v>
      </c>
      <c r="B157" t="s">
        <v>1050</v>
      </c>
      <c r="C157" t="s">
        <v>1070</v>
      </c>
      <c r="D157" t="s">
        <v>1071</v>
      </c>
    </row>
    <row r="158" spans="1:4">
      <c r="A158" s="1071">
        <v>157</v>
      </c>
      <c r="B158" t="s">
        <v>1050</v>
      </c>
      <c r="C158" t="s">
        <v>1072</v>
      </c>
      <c r="D158" t="s">
        <v>1073</v>
      </c>
    </row>
    <row r="159" spans="1:4">
      <c r="A159" s="1071">
        <v>158</v>
      </c>
      <c r="B159" t="s">
        <v>1050</v>
      </c>
      <c r="C159" t="s">
        <v>1074</v>
      </c>
      <c r="D159" t="s">
        <v>1075</v>
      </c>
    </row>
    <row r="160" spans="1:4">
      <c r="A160" s="1071">
        <v>159</v>
      </c>
      <c r="B160" t="s">
        <v>1050</v>
      </c>
      <c r="C160" t="s">
        <v>1076</v>
      </c>
      <c r="D160" t="s">
        <v>1077</v>
      </c>
    </row>
    <row r="161" spans="1:4">
      <c r="A161" s="1071">
        <v>160</v>
      </c>
      <c r="B161" t="s">
        <v>1050</v>
      </c>
      <c r="C161" t="s">
        <v>1078</v>
      </c>
      <c r="D161" t="s">
        <v>1079</v>
      </c>
    </row>
    <row r="162" spans="1:4">
      <c r="A162" s="1071">
        <v>161</v>
      </c>
      <c r="B162" t="s">
        <v>1050</v>
      </c>
      <c r="C162" t="s">
        <v>1080</v>
      </c>
      <c r="D162" t="s">
        <v>1081</v>
      </c>
    </row>
    <row r="163" spans="1:4">
      <c r="A163" s="1071">
        <v>162</v>
      </c>
      <c r="B163" t="s">
        <v>1050</v>
      </c>
      <c r="C163" t="s">
        <v>1082</v>
      </c>
      <c r="D163" t="s">
        <v>1083</v>
      </c>
    </row>
    <row r="164" spans="1:4">
      <c r="A164" s="1071">
        <v>163</v>
      </c>
      <c r="B164" t="s">
        <v>1050</v>
      </c>
      <c r="C164" t="s">
        <v>1084</v>
      </c>
      <c r="D164" t="s">
        <v>1085</v>
      </c>
    </row>
    <row r="165" spans="1:4">
      <c r="A165" s="1071">
        <v>164</v>
      </c>
      <c r="B165" t="s">
        <v>1050</v>
      </c>
      <c r="C165" t="s">
        <v>1086</v>
      </c>
      <c r="D165" t="s">
        <v>1087</v>
      </c>
    </row>
    <row r="166" spans="1:4">
      <c r="A166" s="1071">
        <v>165</v>
      </c>
      <c r="B166" t="s">
        <v>1050</v>
      </c>
      <c r="C166" t="s">
        <v>1088</v>
      </c>
      <c r="D166" t="s">
        <v>1089</v>
      </c>
    </row>
    <row r="167" spans="1:4">
      <c r="A167" s="1071">
        <v>166</v>
      </c>
      <c r="B167" t="s">
        <v>1050</v>
      </c>
      <c r="C167" t="s">
        <v>1090</v>
      </c>
      <c r="D167" t="s">
        <v>1091</v>
      </c>
    </row>
    <row r="168" spans="1:4">
      <c r="A168" s="1071">
        <v>167</v>
      </c>
      <c r="B168" t="s">
        <v>1050</v>
      </c>
      <c r="C168" t="s">
        <v>1092</v>
      </c>
      <c r="D168" t="s">
        <v>1093</v>
      </c>
    </row>
    <row r="169" spans="1:4">
      <c r="A169" s="1071">
        <v>168</v>
      </c>
      <c r="B169" t="s">
        <v>1050</v>
      </c>
      <c r="C169" t="s">
        <v>1094</v>
      </c>
      <c r="D169" t="s">
        <v>1095</v>
      </c>
    </row>
    <row r="170" spans="1:4">
      <c r="A170" s="1071">
        <v>169</v>
      </c>
      <c r="B170" t="s">
        <v>1050</v>
      </c>
      <c r="C170" t="s">
        <v>1096</v>
      </c>
      <c r="D170" t="s">
        <v>1097</v>
      </c>
    </row>
    <row r="171" spans="1:4">
      <c r="A171" s="1071">
        <v>170</v>
      </c>
      <c r="B171" t="s">
        <v>1050</v>
      </c>
      <c r="C171" t="s">
        <v>1098</v>
      </c>
      <c r="D171" t="s">
        <v>1099</v>
      </c>
    </row>
    <row r="172" spans="1:4">
      <c r="A172" s="1071">
        <v>171</v>
      </c>
      <c r="B172" t="s">
        <v>1050</v>
      </c>
      <c r="C172" t="s">
        <v>1100</v>
      </c>
      <c r="D172" t="s">
        <v>1101</v>
      </c>
    </row>
    <row r="173" spans="1:4">
      <c r="A173" s="1071">
        <v>172</v>
      </c>
      <c r="B173" t="s">
        <v>1050</v>
      </c>
      <c r="C173" t="s">
        <v>1102</v>
      </c>
      <c r="D173" t="s">
        <v>1103</v>
      </c>
    </row>
    <row r="174" spans="1:4">
      <c r="A174" s="1071">
        <v>173</v>
      </c>
      <c r="B174" t="s">
        <v>1050</v>
      </c>
      <c r="C174" t="s">
        <v>1104</v>
      </c>
      <c r="D174" t="s">
        <v>1105</v>
      </c>
    </row>
    <row r="175" spans="1:4">
      <c r="A175" s="1071">
        <v>174</v>
      </c>
      <c r="B175" t="s">
        <v>1050</v>
      </c>
      <c r="C175" t="s">
        <v>1106</v>
      </c>
      <c r="D175" t="s">
        <v>1107</v>
      </c>
    </row>
    <row r="176" spans="1:4">
      <c r="A176" s="1071">
        <v>175</v>
      </c>
      <c r="B176" t="s">
        <v>1050</v>
      </c>
      <c r="C176" t="s">
        <v>1108</v>
      </c>
      <c r="D176" t="s">
        <v>1109</v>
      </c>
    </row>
    <row r="177" spans="1:4">
      <c r="A177" s="1071">
        <v>176</v>
      </c>
      <c r="B177" t="s">
        <v>1050</v>
      </c>
      <c r="C177" t="s">
        <v>1110</v>
      </c>
      <c r="D177" t="s">
        <v>1111</v>
      </c>
    </row>
    <row r="178" spans="1:4">
      <c r="A178" s="1071">
        <v>177</v>
      </c>
      <c r="B178" t="s">
        <v>1050</v>
      </c>
      <c r="C178" t="s">
        <v>1112</v>
      </c>
      <c r="D178" t="s">
        <v>1113</v>
      </c>
    </row>
    <row r="179" spans="1:4">
      <c r="A179" s="1071">
        <v>178</v>
      </c>
      <c r="B179" t="s">
        <v>1050</v>
      </c>
      <c r="C179" t="s">
        <v>1114</v>
      </c>
      <c r="D179" t="s">
        <v>1115</v>
      </c>
    </row>
    <row r="180" spans="1:4">
      <c r="A180" s="1071">
        <v>179</v>
      </c>
      <c r="B180" t="s">
        <v>1050</v>
      </c>
      <c r="C180" t="s">
        <v>1116</v>
      </c>
      <c r="D180" t="s">
        <v>1117</v>
      </c>
    </row>
    <row r="181" spans="1:4">
      <c r="A181" s="1071">
        <v>180</v>
      </c>
      <c r="B181" t="s">
        <v>1050</v>
      </c>
      <c r="C181" t="s">
        <v>1118</v>
      </c>
      <c r="D181" t="s">
        <v>1119</v>
      </c>
    </row>
    <row r="182" spans="1:4">
      <c r="A182" s="1071">
        <v>181</v>
      </c>
      <c r="B182" t="s">
        <v>1050</v>
      </c>
      <c r="C182" t="s">
        <v>1120</v>
      </c>
      <c r="D182" t="s">
        <v>1121</v>
      </c>
    </row>
    <row r="183" spans="1:4">
      <c r="A183" s="1071">
        <v>182</v>
      </c>
      <c r="B183" t="s">
        <v>1050</v>
      </c>
      <c r="C183" t="s">
        <v>1122</v>
      </c>
      <c r="D183" t="s">
        <v>1123</v>
      </c>
    </row>
    <row r="184" spans="1:4">
      <c r="A184" s="1071">
        <v>183</v>
      </c>
      <c r="B184" t="s">
        <v>1124</v>
      </c>
      <c r="C184" t="s">
        <v>1126</v>
      </c>
      <c r="D184" t="s">
        <v>1127</v>
      </c>
    </row>
    <row r="185" spans="1:4">
      <c r="A185" s="1071">
        <v>184</v>
      </c>
      <c r="B185" t="s">
        <v>1124</v>
      </c>
      <c r="C185" t="s">
        <v>1124</v>
      </c>
      <c r="D185" t="s">
        <v>1125</v>
      </c>
    </row>
    <row r="186" spans="1:4">
      <c r="A186" s="1071">
        <v>185</v>
      </c>
      <c r="B186" t="s">
        <v>1124</v>
      </c>
      <c r="C186" t="s">
        <v>1128</v>
      </c>
      <c r="D186" t="s">
        <v>1129</v>
      </c>
    </row>
    <row r="187" spans="1:4">
      <c r="A187" s="1071">
        <v>186</v>
      </c>
      <c r="B187" t="s">
        <v>1124</v>
      </c>
      <c r="C187" t="s">
        <v>1130</v>
      </c>
      <c r="D187" t="s">
        <v>1131</v>
      </c>
    </row>
    <row r="188" spans="1:4">
      <c r="A188" s="1071">
        <v>187</v>
      </c>
      <c r="B188" t="s">
        <v>1124</v>
      </c>
      <c r="C188" t="s">
        <v>1132</v>
      </c>
      <c r="D188" t="s">
        <v>1133</v>
      </c>
    </row>
    <row r="189" spans="1:4">
      <c r="A189" s="1071">
        <v>188</v>
      </c>
      <c r="B189" t="s">
        <v>1124</v>
      </c>
      <c r="C189" t="s">
        <v>1134</v>
      </c>
      <c r="D189" t="s">
        <v>1135</v>
      </c>
    </row>
    <row r="190" spans="1:4">
      <c r="A190" s="1071">
        <v>189</v>
      </c>
      <c r="B190" t="s">
        <v>1124</v>
      </c>
      <c r="C190" t="s">
        <v>1136</v>
      </c>
      <c r="D190" t="s">
        <v>1137</v>
      </c>
    </row>
    <row r="191" spans="1:4">
      <c r="A191" s="1071">
        <v>190</v>
      </c>
      <c r="B191" t="s">
        <v>1124</v>
      </c>
      <c r="C191" t="s">
        <v>1138</v>
      </c>
      <c r="D191" t="s">
        <v>1139</v>
      </c>
    </row>
    <row r="192" spans="1:4">
      <c r="A192" s="1071">
        <v>191</v>
      </c>
      <c r="B192" t="s">
        <v>1124</v>
      </c>
      <c r="C192" t="s">
        <v>1140</v>
      </c>
      <c r="D192" t="s">
        <v>1141</v>
      </c>
    </row>
    <row r="193" spans="1:4">
      <c r="A193" s="1071">
        <v>192</v>
      </c>
      <c r="B193" t="s">
        <v>1124</v>
      </c>
      <c r="C193" t="s">
        <v>1142</v>
      </c>
      <c r="D193" t="s">
        <v>1143</v>
      </c>
    </row>
    <row r="194" spans="1:4">
      <c r="A194" s="1071">
        <v>193</v>
      </c>
      <c r="B194" t="s">
        <v>1124</v>
      </c>
      <c r="C194" t="s">
        <v>1144</v>
      </c>
      <c r="D194" t="s">
        <v>1145</v>
      </c>
    </row>
    <row r="195" spans="1:4">
      <c r="A195" s="1071">
        <v>194</v>
      </c>
      <c r="B195" t="s">
        <v>1124</v>
      </c>
      <c r="C195" t="s">
        <v>1146</v>
      </c>
      <c r="D195" t="s">
        <v>1147</v>
      </c>
    </row>
    <row r="196" spans="1:4">
      <c r="A196" s="1071">
        <v>195</v>
      </c>
      <c r="B196" t="s">
        <v>1124</v>
      </c>
      <c r="C196" t="s">
        <v>1148</v>
      </c>
      <c r="D196" t="s">
        <v>1149</v>
      </c>
    </row>
    <row r="197" spans="1:4">
      <c r="A197" s="1071">
        <v>196</v>
      </c>
      <c r="B197" t="s">
        <v>1124</v>
      </c>
      <c r="C197" t="s">
        <v>1150</v>
      </c>
      <c r="D197" t="s">
        <v>1151</v>
      </c>
    </row>
    <row r="198" spans="1:4">
      <c r="A198" s="1071">
        <v>197</v>
      </c>
      <c r="B198" t="s">
        <v>1124</v>
      </c>
      <c r="C198" t="s">
        <v>1152</v>
      </c>
      <c r="D198" t="s">
        <v>1153</v>
      </c>
    </row>
    <row r="199" spans="1:4">
      <c r="A199" s="1071">
        <v>198</v>
      </c>
      <c r="B199" t="s">
        <v>1124</v>
      </c>
      <c r="C199" t="s">
        <v>1154</v>
      </c>
      <c r="D199" t="s">
        <v>1155</v>
      </c>
    </row>
    <row r="200" spans="1:4">
      <c r="A200" s="1071">
        <v>199</v>
      </c>
      <c r="B200" t="s">
        <v>1124</v>
      </c>
      <c r="C200" t="s">
        <v>1156</v>
      </c>
      <c r="D200" t="s">
        <v>1157</v>
      </c>
    </row>
    <row r="201" spans="1:4">
      <c r="A201" s="1071">
        <v>200</v>
      </c>
      <c r="B201" t="s">
        <v>1124</v>
      </c>
      <c r="C201" t="s">
        <v>1158</v>
      </c>
      <c r="D201" t="s">
        <v>1159</v>
      </c>
    </row>
    <row r="202" spans="1:4">
      <c r="A202" s="1071">
        <v>201</v>
      </c>
      <c r="B202" t="s">
        <v>1124</v>
      </c>
      <c r="C202" t="s">
        <v>1160</v>
      </c>
      <c r="D202" t="s">
        <v>1161</v>
      </c>
    </row>
    <row r="203" spans="1:4">
      <c r="A203" s="1071">
        <v>202</v>
      </c>
      <c r="B203" t="s">
        <v>1124</v>
      </c>
      <c r="C203" t="s">
        <v>1162</v>
      </c>
      <c r="D203" t="s">
        <v>1163</v>
      </c>
    </row>
    <row r="204" spans="1:4">
      <c r="A204" s="1071">
        <v>203</v>
      </c>
      <c r="B204" t="s">
        <v>1124</v>
      </c>
      <c r="C204" t="s">
        <v>1164</v>
      </c>
      <c r="D204" t="s">
        <v>1165</v>
      </c>
    </row>
    <row r="205" spans="1:4">
      <c r="A205" s="1071">
        <v>204</v>
      </c>
      <c r="B205" t="s">
        <v>1124</v>
      </c>
      <c r="C205" t="s">
        <v>1166</v>
      </c>
      <c r="D205" t="s">
        <v>1167</v>
      </c>
    </row>
    <row r="206" spans="1:4">
      <c r="A206" s="1071">
        <v>205</v>
      </c>
      <c r="B206" t="s">
        <v>1124</v>
      </c>
      <c r="C206" t="s">
        <v>1168</v>
      </c>
      <c r="D206" t="s">
        <v>1169</v>
      </c>
    </row>
    <row r="207" spans="1:4">
      <c r="A207" s="1071">
        <v>206</v>
      </c>
      <c r="B207" t="s">
        <v>1170</v>
      </c>
      <c r="C207" t="s">
        <v>1172</v>
      </c>
      <c r="D207" t="s">
        <v>1173</v>
      </c>
    </row>
    <row r="208" spans="1:4">
      <c r="A208" s="1071">
        <v>207</v>
      </c>
      <c r="B208" t="s">
        <v>1170</v>
      </c>
      <c r="C208" t="s">
        <v>1170</v>
      </c>
      <c r="D208" t="s">
        <v>1171</v>
      </c>
    </row>
    <row r="209" spans="1:4">
      <c r="A209" s="1071">
        <v>208</v>
      </c>
      <c r="B209" t="s">
        <v>1170</v>
      </c>
      <c r="C209" t="s">
        <v>1174</v>
      </c>
      <c r="D209" t="s">
        <v>1175</v>
      </c>
    </row>
    <row r="210" spans="1:4">
      <c r="A210" s="1071">
        <v>209</v>
      </c>
      <c r="B210" t="s">
        <v>1170</v>
      </c>
      <c r="C210" t="s">
        <v>1176</v>
      </c>
      <c r="D210" t="s">
        <v>1177</v>
      </c>
    </row>
    <row r="211" spans="1:4">
      <c r="A211" s="1071">
        <v>210</v>
      </c>
      <c r="B211" t="s">
        <v>1170</v>
      </c>
      <c r="C211" t="s">
        <v>1178</v>
      </c>
      <c r="D211" t="s">
        <v>1179</v>
      </c>
    </row>
    <row r="212" spans="1:4">
      <c r="A212" s="1071">
        <v>211</v>
      </c>
      <c r="B212" t="s">
        <v>1170</v>
      </c>
      <c r="C212" t="s">
        <v>1180</v>
      </c>
      <c r="D212" t="s">
        <v>1181</v>
      </c>
    </row>
    <row r="213" spans="1:4">
      <c r="A213" s="1071">
        <v>212</v>
      </c>
      <c r="B213" t="s">
        <v>1170</v>
      </c>
      <c r="C213" t="s">
        <v>1182</v>
      </c>
      <c r="D213" t="s">
        <v>1183</v>
      </c>
    </row>
    <row r="214" spans="1:4">
      <c r="A214" s="1071">
        <v>213</v>
      </c>
      <c r="B214" t="s">
        <v>1170</v>
      </c>
      <c r="C214" t="s">
        <v>1184</v>
      </c>
      <c r="D214" t="s">
        <v>1185</v>
      </c>
    </row>
    <row r="215" spans="1:4">
      <c r="A215" s="1071">
        <v>214</v>
      </c>
      <c r="B215" t="s">
        <v>1170</v>
      </c>
      <c r="C215" t="s">
        <v>1186</v>
      </c>
      <c r="D215" t="s">
        <v>1187</v>
      </c>
    </row>
    <row r="216" spans="1:4">
      <c r="A216" s="1071">
        <v>215</v>
      </c>
      <c r="B216" t="s">
        <v>1170</v>
      </c>
      <c r="C216" t="s">
        <v>1188</v>
      </c>
      <c r="D216" t="s">
        <v>1189</v>
      </c>
    </row>
    <row r="217" spans="1:4">
      <c r="A217" s="1071">
        <v>216</v>
      </c>
      <c r="B217" t="s">
        <v>1170</v>
      </c>
      <c r="C217" t="s">
        <v>1190</v>
      </c>
      <c r="D217" t="s">
        <v>1191</v>
      </c>
    </row>
    <row r="218" spans="1:4">
      <c r="A218" s="1071">
        <v>217</v>
      </c>
      <c r="B218" t="s">
        <v>1170</v>
      </c>
      <c r="C218" t="s">
        <v>1192</v>
      </c>
      <c r="D218" t="s">
        <v>1193</v>
      </c>
    </row>
    <row r="219" spans="1:4">
      <c r="A219" s="1071">
        <v>218</v>
      </c>
      <c r="B219" t="s">
        <v>1170</v>
      </c>
      <c r="C219" t="s">
        <v>1194</v>
      </c>
      <c r="D219" t="s">
        <v>1195</v>
      </c>
    </row>
    <row r="220" spans="1:4">
      <c r="A220" s="1071">
        <v>219</v>
      </c>
      <c r="B220" t="s">
        <v>1170</v>
      </c>
      <c r="C220" t="s">
        <v>1196</v>
      </c>
      <c r="D220" t="s">
        <v>1197</v>
      </c>
    </row>
    <row r="221" spans="1:4">
      <c r="A221" s="1071">
        <v>220</v>
      </c>
      <c r="B221" t="s">
        <v>1170</v>
      </c>
      <c r="C221" t="s">
        <v>1198</v>
      </c>
      <c r="D221" t="s">
        <v>1199</v>
      </c>
    </row>
    <row r="222" spans="1:4">
      <c r="A222" s="1071">
        <v>221</v>
      </c>
      <c r="B222" t="s">
        <v>1170</v>
      </c>
      <c r="C222" t="s">
        <v>1200</v>
      </c>
      <c r="D222" t="s">
        <v>1201</v>
      </c>
    </row>
    <row r="223" spans="1:4">
      <c r="A223" s="1071">
        <v>222</v>
      </c>
      <c r="B223" t="s">
        <v>1170</v>
      </c>
      <c r="C223" t="s">
        <v>1202</v>
      </c>
      <c r="D223" t="s">
        <v>1203</v>
      </c>
    </row>
    <row r="224" spans="1:4">
      <c r="A224" s="1071">
        <v>223</v>
      </c>
      <c r="B224" t="s">
        <v>1170</v>
      </c>
      <c r="C224" t="s">
        <v>1204</v>
      </c>
      <c r="D224" t="s">
        <v>1205</v>
      </c>
    </row>
    <row r="225" spans="1:4">
      <c r="A225" s="1071">
        <v>224</v>
      </c>
      <c r="B225" t="s">
        <v>1206</v>
      </c>
      <c r="C225" t="s">
        <v>1206</v>
      </c>
      <c r="D225" t="s">
        <v>1207</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1216</v>
      </c>
      <c r="D230" t="s">
        <v>1217</v>
      </c>
    </row>
    <row r="231" spans="1:4">
      <c r="A231" s="1071">
        <v>230</v>
      </c>
      <c r="B231" t="s">
        <v>1206</v>
      </c>
      <c r="C231" t="s">
        <v>1218</v>
      </c>
      <c r="D231" t="s">
        <v>1219</v>
      </c>
    </row>
    <row r="232" spans="1:4">
      <c r="A232" s="1071">
        <v>231</v>
      </c>
      <c r="B232" t="s">
        <v>1206</v>
      </c>
      <c r="C232" t="s">
        <v>1220</v>
      </c>
      <c r="D232" t="s">
        <v>1221</v>
      </c>
    </row>
    <row r="233" spans="1:4">
      <c r="A233" s="1071">
        <v>232</v>
      </c>
      <c r="B233" t="s">
        <v>1206</v>
      </c>
      <c r="C233" t="s">
        <v>1222</v>
      </c>
      <c r="D233" t="s">
        <v>1223</v>
      </c>
    </row>
    <row r="234" spans="1:4">
      <c r="A234" s="1071">
        <v>233</v>
      </c>
      <c r="B234" t="s">
        <v>1206</v>
      </c>
      <c r="C234" t="s">
        <v>1224</v>
      </c>
      <c r="D234" t="s">
        <v>1225</v>
      </c>
    </row>
    <row r="235" spans="1:4">
      <c r="A235" s="1071">
        <v>234</v>
      </c>
      <c r="B235" t="s">
        <v>1206</v>
      </c>
      <c r="C235" t="s">
        <v>1226</v>
      </c>
      <c r="D235" t="s">
        <v>1227</v>
      </c>
    </row>
    <row r="236" spans="1:4">
      <c r="A236" s="1071">
        <v>235</v>
      </c>
      <c r="B236" t="s">
        <v>1206</v>
      </c>
      <c r="C236" t="s">
        <v>1228</v>
      </c>
      <c r="D236" t="s">
        <v>1229</v>
      </c>
    </row>
    <row r="237" spans="1:4">
      <c r="A237" s="1071">
        <v>236</v>
      </c>
      <c r="B237" t="s">
        <v>1206</v>
      </c>
      <c r="C237" t="s">
        <v>1230</v>
      </c>
      <c r="D237" t="s">
        <v>1231</v>
      </c>
    </row>
    <row r="238" spans="1:4">
      <c r="A238" s="1071">
        <v>237</v>
      </c>
      <c r="B238" t="s">
        <v>1232</v>
      </c>
      <c r="C238" t="s">
        <v>1234</v>
      </c>
      <c r="D238" t="s">
        <v>1235</v>
      </c>
    </row>
    <row r="239" spans="1:4">
      <c r="A239" s="1071">
        <v>238</v>
      </c>
      <c r="B239" t="s">
        <v>1232</v>
      </c>
      <c r="C239" t="s">
        <v>1232</v>
      </c>
      <c r="D239" t="s">
        <v>1233</v>
      </c>
    </row>
    <row r="240" spans="1:4">
      <c r="A240" s="1071">
        <v>239</v>
      </c>
      <c r="B240" t="s">
        <v>1232</v>
      </c>
      <c r="C240" t="s">
        <v>1236</v>
      </c>
      <c r="D240" t="s">
        <v>1237</v>
      </c>
    </row>
    <row r="241" spans="1:4">
      <c r="A241" s="1071">
        <v>240</v>
      </c>
      <c r="B241" t="s">
        <v>1232</v>
      </c>
      <c r="C241" t="s">
        <v>1238</v>
      </c>
      <c r="D241" t="s">
        <v>1239</v>
      </c>
    </row>
    <row r="242" spans="1:4">
      <c r="A242" s="1071">
        <v>241</v>
      </c>
      <c r="B242" t="s">
        <v>1232</v>
      </c>
      <c r="C242" t="s">
        <v>1240</v>
      </c>
      <c r="D242" t="s">
        <v>1241</v>
      </c>
    </row>
    <row r="243" spans="1:4">
      <c r="A243" s="1071">
        <v>242</v>
      </c>
      <c r="B243" t="s">
        <v>1232</v>
      </c>
      <c r="C243" t="s">
        <v>1242</v>
      </c>
      <c r="D243" t="s">
        <v>1243</v>
      </c>
    </row>
    <row r="244" spans="1:4">
      <c r="A244" s="1071">
        <v>243</v>
      </c>
      <c r="B244" t="s">
        <v>1232</v>
      </c>
      <c r="C244" t="s">
        <v>1244</v>
      </c>
      <c r="D244" t="s">
        <v>1245</v>
      </c>
    </row>
    <row r="245" spans="1:4">
      <c r="A245" s="1071">
        <v>244</v>
      </c>
      <c r="B245" t="s">
        <v>1232</v>
      </c>
      <c r="C245" t="s">
        <v>1246</v>
      </c>
      <c r="D245" t="s">
        <v>1247</v>
      </c>
    </row>
    <row r="246" spans="1:4">
      <c r="A246" s="1071">
        <v>245</v>
      </c>
      <c r="B246" t="s">
        <v>1232</v>
      </c>
      <c r="C246" t="s">
        <v>1248</v>
      </c>
      <c r="D246" t="s">
        <v>1249</v>
      </c>
    </row>
    <row r="247" spans="1:4">
      <c r="A247" s="1071">
        <v>246</v>
      </c>
      <c r="B247" t="s">
        <v>1232</v>
      </c>
      <c r="C247" t="s">
        <v>1250</v>
      </c>
      <c r="D247" t="s">
        <v>1251</v>
      </c>
    </row>
    <row r="248" spans="1:4">
      <c r="A248" s="1071">
        <v>247</v>
      </c>
      <c r="B248" t="s">
        <v>1232</v>
      </c>
      <c r="C248" t="s">
        <v>1252</v>
      </c>
      <c r="D248" t="s">
        <v>1253</v>
      </c>
    </row>
    <row r="249" spans="1:4">
      <c r="A249" s="1071">
        <v>248</v>
      </c>
      <c r="B249" t="s">
        <v>1232</v>
      </c>
      <c r="C249" t="s">
        <v>1254</v>
      </c>
      <c r="D249" t="s">
        <v>1255</v>
      </c>
    </row>
    <row r="250" spans="1:4">
      <c r="A250" s="1071">
        <v>249</v>
      </c>
      <c r="B250" t="s">
        <v>1232</v>
      </c>
      <c r="C250" t="s">
        <v>1256</v>
      </c>
      <c r="D250" t="s">
        <v>1257</v>
      </c>
    </row>
    <row r="251" spans="1:4">
      <c r="A251" s="1071">
        <v>250</v>
      </c>
      <c r="B251" t="s">
        <v>1232</v>
      </c>
      <c r="C251" t="s">
        <v>1258</v>
      </c>
      <c r="D251" t="s">
        <v>1259</v>
      </c>
    </row>
    <row r="252" spans="1:4">
      <c r="A252" s="1071">
        <v>251</v>
      </c>
      <c r="B252" t="s">
        <v>1232</v>
      </c>
      <c r="C252" t="s">
        <v>1260</v>
      </c>
      <c r="D252" t="s">
        <v>1261</v>
      </c>
    </row>
    <row r="253" spans="1:4">
      <c r="A253" s="1071">
        <v>252</v>
      </c>
      <c r="B253" t="s">
        <v>1262</v>
      </c>
      <c r="C253" t="s">
        <v>1262</v>
      </c>
      <c r="D253" t="s">
        <v>1263</v>
      </c>
    </row>
    <row r="254" spans="1:4">
      <c r="A254" s="1071">
        <v>253</v>
      </c>
      <c r="B254" t="s">
        <v>1262</v>
      </c>
      <c r="C254" t="s">
        <v>1264</v>
      </c>
      <c r="D254" t="s">
        <v>1265</v>
      </c>
    </row>
    <row r="255" spans="1:4">
      <c r="A255" s="1071">
        <v>254</v>
      </c>
      <c r="B255" t="s">
        <v>1262</v>
      </c>
      <c r="C255" t="s">
        <v>1266</v>
      </c>
      <c r="D255" t="s">
        <v>1267</v>
      </c>
    </row>
    <row r="256" spans="1:4">
      <c r="A256" s="1071">
        <v>255</v>
      </c>
      <c r="B256" t="s">
        <v>1262</v>
      </c>
      <c r="C256" t="s">
        <v>1268</v>
      </c>
      <c r="D256" t="s">
        <v>1269</v>
      </c>
    </row>
    <row r="257" spans="1:4">
      <c r="A257" s="1071">
        <v>256</v>
      </c>
      <c r="B257" t="s">
        <v>1262</v>
      </c>
      <c r="C257" t="s">
        <v>1270</v>
      </c>
      <c r="D257" t="s">
        <v>1271</v>
      </c>
    </row>
    <row r="258" spans="1:4">
      <c r="A258" s="1071">
        <v>257</v>
      </c>
      <c r="B258" t="s">
        <v>1262</v>
      </c>
      <c r="C258" t="s">
        <v>1272</v>
      </c>
      <c r="D258" t="s">
        <v>1273</v>
      </c>
    </row>
    <row r="259" spans="1:4">
      <c r="A259" s="1071">
        <v>258</v>
      </c>
      <c r="B259" t="s">
        <v>1262</v>
      </c>
      <c r="C259" t="s">
        <v>1274</v>
      </c>
      <c r="D259" t="s">
        <v>1275</v>
      </c>
    </row>
    <row r="260" spans="1:4">
      <c r="A260" s="1071">
        <v>259</v>
      </c>
      <c r="B260" t="s">
        <v>1262</v>
      </c>
      <c r="C260" t="s">
        <v>1276</v>
      </c>
      <c r="D260" t="s">
        <v>1277</v>
      </c>
    </row>
    <row r="261" spans="1:4">
      <c r="A261" s="1071">
        <v>260</v>
      </c>
      <c r="B261" t="s">
        <v>1262</v>
      </c>
      <c r="C261" t="s">
        <v>1278</v>
      </c>
      <c r="D261" t="s">
        <v>1279</v>
      </c>
    </row>
    <row r="262" spans="1:4">
      <c r="A262" s="1071">
        <v>261</v>
      </c>
      <c r="B262" t="s">
        <v>1262</v>
      </c>
      <c r="C262" t="s">
        <v>1280</v>
      </c>
      <c r="D262" t="s">
        <v>1281</v>
      </c>
    </row>
    <row r="263" spans="1:4">
      <c r="A263" s="1071">
        <v>262</v>
      </c>
      <c r="B263" t="s">
        <v>1262</v>
      </c>
      <c r="C263" t="s">
        <v>1282</v>
      </c>
      <c r="D263" t="s">
        <v>1283</v>
      </c>
    </row>
    <row r="264" spans="1:4">
      <c r="A264" s="1071">
        <v>263</v>
      </c>
      <c r="B264" t="s">
        <v>1262</v>
      </c>
      <c r="C264" t="s">
        <v>1284</v>
      </c>
      <c r="D264" t="s">
        <v>1285</v>
      </c>
    </row>
    <row r="265" spans="1:4">
      <c r="A265" s="1071">
        <v>264</v>
      </c>
      <c r="B265" t="s">
        <v>1262</v>
      </c>
      <c r="C265" t="s">
        <v>1286</v>
      </c>
      <c r="D265" t="s">
        <v>1287</v>
      </c>
    </row>
    <row r="266" spans="1:4">
      <c r="A266" s="1071">
        <v>265</v>
      </c>
      <c r="B266" t="s">
        <v>1262</v>
      </c>
      <c r="C266" t="s">
        <v>1288</v>
      </c>
      <c r="D266" t="s">
        <v>1289</v>
      </c>
    </row>
    <row r="267" spans="1:4">
      <c r="A267" s="1071">
        <v>266</v>
      </c>
      <c r="B267" t="s">
        <v>1262</v>
      </c>
      <c r="C267" t="s">
        <v>1290</v>
      </c>
      <c r="D267" t="s">
        <v>1291</v>
      </c>
    </row>
    <row r="268" spans="1:4">
      <c r="A268" s="1071">
        <v>267</v>
      </c>
      <c r="B268" t="s">
        <v>1262</v>
      </c>
      <c r="C268" t="s">
        <v>1292</v>
      </c>
      <c r="D268" t="s">
        <v>1293</v>
      </c>
    </row>
    <row r="269" spans="1:4">
      <c r="A269" s="1071">
        <v>268</v>
      </c>
      <c r="B269" t="s">
        <v>1262</v>
      </c>
      <c r="C269" t="s">
        <v>1294</v>
      </c>
      <c r="D269" t="s">
        <v>1295</v>
      </c>
    </row>
    <row r="270" spans="1:4">
      <c r="A270" s="1071">
        <v>269</v>
      </c>
      <c r="B270" t="s">
        <v>1262</v>
      </c>
      <c r="C270" t="s">
        <v>1296</v>
      </c>
      <c r="D270" t="s">
        <v>1297</v>
      </c>
    </row>
    <row r="271" spans="1:4">
      <c r="A271" s="1071">
        <v>270</v>
      </c>
      <c r="B271" t="s">
        <v>1262</v>
      </c>
      <c r="C271" t="s">
        <v>1298</v>
      </c>
      <c r="D271" t="s">
        <v>1299</v>
      </c>
    </row>
    <row r="272" spans="1:4">
      <c r="A272" s="1071">
        <v>271</v>
      </c>
      <c r="B272" t="s">
        <v>1300</v>
      </c>
      <c r="C272" t="s">
        <v>1302</v>
      </c>
      <c r="D272" t="s">
        <v>1303</v>
      </c>
    </row>
    <row r="273" spans="1:4">
      <c r="A273" s="1071">
        <v>272</v>
      </c>
      <c r="B273" t="s">
        <v>1300</v>
      </c>
      <c r="C273" t="s">
        <v>1304</v>
      </c>
      <c r="D273" t="s">
        <v>1305</v>
      </c>
    </row>
    <row r="274" spans="1:4">
      <c r="A274" s="1071">
        <v>273</v>
      </c>
      <c r="B274" t="s">
        <v>1300</v>
      </c>
      <c r="C274" t="s">
        <v>1306</v>
      </c>
      <c r="D274" t="s">
        <v>1307</v>
      </c>
    </row>
    <row r="275" spans="1:4">
      <c r="A275" s="1071">
        <v>274</v>
      </c>
      <c r="B275" t="s">
        <v>1300</v>
      </c>
      <c r="C275" t="s">
        <v>1300</v>
      </c>
      <c r="D275" t="s">
        <v>1301</v>
      </c>
    </row>
    <row r="276" spans="1:4">
      <c r="A276" s="1071">
        <v>275</v>
      </c>
      <c r="B276" t="s">
        <v>1300</v>
      </c>
      <c r="C276" t="s">
        <v>1308</v>
      </c>
      <c r="D276" t="s">
        <v>1309</v>
      </c>
    </row>
    <row r="277" spans="1:4">
      <c r="A277" s="1071">
        <v>276</v>
      </c>
      <c r="B277" t="s">
        <v>1300</v>
      </c>
      <c r="C277" t="s">
        <v>1310</v>
      </c>
      <c r="D277" t="s">
        <v>1311</v>
      </c>
    </row>
    <row r="278" spans="1:4">
      <c r="A278" s="1071">
        <v>277</v>
      </c>
      <c r="B278" t="s">
        <v>1300</v>
      </c>
      <c r="C278" t="s">
        <v>1312</v>
      </c>
      <c r="D278" t="s">
        <v>1313</v>
      </c>
    </row>
    <row r="279" spans="1:4">
      <c r="A279" s="1071">
        <v>278</v>
      </c>
      <c r="B279" t="s">
        <v>1300</v>
      </c>
      <c r="C279" t="s">
        <v>1314</v>
      </c>
      <c r="D279" t="s">
        <v>1315</v>
      </c>
    </row>
    <row r="280" spans="1:4">
      <c r="A280" s="1071">
        <v>279</v>
      </c>
      <c r="B280" t="s">
        <v>1300</v>
      </c>
      <c r="C280" t="s">
        <v>1316</v>
      </c>
      <c r="D280" t="s">
        <v>1317</v>
      </c>
    </row>
    <row r="281" spans="1:4">
      <c r="A281" s="1071">
        <v>280</v>
      </c>
      <c r="B281" t="s">
        <v>1300</v>
      </c>
      <c r="C281" t="s">
        <v>787</v>
      </c>
      <c r="D281" t="s">
        <v>1318</v>
      </c>
    </row>
    <row r="282" spans="1:4">
      <c r="A282" s="1071">
        <v>281</v>
      </c>
      <c r="B282" t="s">
        <v>1300</v>
      </c>
      <c r="C282" t="s">
        <v>1319</v>
      </c>
      <c r="D282" t="s">
        <v>1320</v>
      </c>
    </row>
    <row r="283" spans="1:4">
      <c r="A283" s="1071">
        <v>282</v>
      </c>
      <c r="B283" t="s">
        <v>1300</v>
      </c>
      <c r="C283" t="s">
        <v>1321</v>
      </c>
      <c r="D283" t="s">
        <v>1322</v>
      </c>
    </row>
    <row r="284" spans="1:4">
      <c r="A284" s="1071">
        <v>283</v>
      </c>
      <c r="B284" t="s">
        <v>1300</v>
      </c>
      <c r="C284" t="s">
        <v>1323</v>
      </c>
      <c r="D284" t="s">
        <v>1324</v>
      </c>
    </row>
    <row r="285" spans="1:4">
      <c r="A285" s="1071">
        <v>284</v>
      </c>
      <c r="B285" t="s">
        <v>1300</v>
      </c>
      <c r="C285" t="s">
        <v>1325</v>
      </c>
      <c r="D285" t="s">
        <v>1326</v>
      </c>
    </row>
    <row r="286" spans="1:4">
      <c r="A286" s="1071">
        <v>285</v>
      </c>
      <c r="B286" t="s">
        <v>1300</v>
      </c>
      <c r="C286" t="s">
        <v>1327</v>
      </c>
      <c r="D286" t="s">
        <v>1328</v>
      </c>
    </row>
    <row r="287" spans="1:4">
      <c r="A287" s="1071">
        <v>286</v>
      </c>
      <c r="B287" t="s">
        <v>1300</v>
      </c>
      <c r="C287" t="s">
        <v>1329</v>
      </c>
      <c r="D287" t="s">
        <v>1330</v>
      </c>
    </row>
    <row r="288" spans="1:4">
      <c r="A288" s="1071">
        <v>287</v>
      </c>
      <c r="B288" t="s">
        <v>1300</v>
      </c>
      <c r="C288" t="s">
        <v>1331</v>
      </c>
      <c r="D288" t="s">
        <v>1332</v>
      </c>
    </row>
    <row r="289" spans="1:4">
      <c r="A289" s="1071">
        <v>288</v>
      </c>
      <c r="B289" t="s">
        <v>1300</v>
      </c>
      <c r="C289" t="s">
        <v>1333</v>
      </c>
      <c r="D289" t="s">
        <v>1334</v>
      </c>
    </row>
    <row r="290" spans="1:4">
      <c r="A290" s="1071">
        <v>289</v>
      </c>
      <c r="B290" t="s">
        <v>1300</v>
      </c>
      <c r="C290" t="s">
        <v>1335</v>
      </c>
      <c r="D290" t="s">
        <v>1336</v>
      </c>
    </row>
    <row r="291" spans="1:4">
      <c r="A291" s="1071">
        <v>290</v>
      </c>
      <c r="B291" t="s">
        <v>1300</v>
      </c>
      <c r="C291" t="s">
        <v>1337</v>
      </c>
      <c r="D291" t="s">
        <v>1338</v>
      </c>
    </row>
    <row r="292" spans="1:4">
      <c r="A292" s="1071">
        <v>291</v>
      </c>
      <c r="B292" t="s">
        <v>1339</v>
      </c>
      <c r="C292" t="s">
        <v>1341</v>
      </c>
      <c r="D292" t="s">
        <v>1342</v>
      </c>
    </row>
    <row r="293" spans="1:4">
      <c r="A293" s="1071">
        <v>292</v>
      </c>
      <c r="B293" t="s">
        <v>1339</v>
      </c>
      <c r="C293" t="s">
        <v>1343</v>
      </c>
      <c r="D293" t="s">
        <v>1344</v>
      </c>
    </row>
    <row r="294" spans="1:4">
      <c r="A294" s="1071">
        <v>293</v>
      </c>
      <c r="B294" t="s">
        <v>1339</v>
      </c>
      <c r="C294" t="s">
        <v>1345</v>
      </c>
      <c r="D294" t="s">
        <v>1346</v>
      </c>
    </row>
    <row r="295" spans="1:4">
      <c r="A295" s="1071">
        <v>294</v>
      </c>
      <c r="B295" t="s">
        <v>1339</v>
      </c>
      <c r="C295" t="s">
        <v>1347</v>
      </c>
      <c r="D295" t="s">
        <v>1348</v>
      </c>
    </row>
    <row r="296" spans="1:4">
      <c r="A296" s="1071">
        <v>295</v>
      </c>
      <c r="B296" t="s">
        <v>1339</v>
      </c>
      <c r="C296" t="s">
        <v>1349</v>
      </c>
      <c r="D296" t="s">
        <v>1350</v>
      </c>
    </row>
    <row r="297" spans="1:4">
      <c r="A297" s="1071">
        <v>296</v>
      </c>
      <c r="B297" t="s">
        <v>1339</v>
      </c>
      <c r="C297" t="s">
        <v>1351</v>
      </c>
      <c r="D297" t="s">
        <v>1352</v>
      </c>
    </row>
    <row r="298" spans="1:4">
      <c r="A298" s="1071">
        <v>297</v>
      </c>
      <c r="B298" t="s">
        <v>1339</v>
      </c>
      <c r="C298" t="s">
        <v>1339</v>
      </c>
      <c r="D298" t="s">
        <v>1340</v>
      </c>
    </row>
    <row r="299" spans="1:4">
      <c r="A299" s="1071">
        <v>298</v>
      </c>
      <c r="B299" t="s">
        <v>1339</v>
      </c>
      <c r="C299" t="s">
        <v>1353</v>
      </c>
      <c r="D299" t="s">
        <v>1354</v>
      </c>
    </row>
    <row r="300" spans="1:4">
      <c r="A300" s="1071">
        <v>299</v>
      </c>
      <c r="B300" t="s">
        <v>1339</v>
      </c>
      <c r="C300" t="s">
        <v>1355</v>
      </c>
      <c r="D300" t="s">
        <v>1356</v>
      </c>
    </row>
    <row r="301" spans="1:4">
      <c r="A301" s="1071">
        <v>300</v>
      </c>
      <c r="B301" t="s">
        <v>1339</v>
      </c>
      <c r="C301" t="s">
        <v>1357</v>
      </c>
      <c r="D301" t="s">
        <v>1358</v>
      </c>
    </row>
    <row r="302" spans="1:4">
      <c r="A302" s="1071">
        <v>301</v>
      </c>
      <c r="B302" t="s">
        <v>1339</v>
      </c>
      <c r="C302" t="s">
        <v>1359</v>
      </c>
      <c r="D302" t="s">
        <v>1360</v>
      </c>
    </row>
    <row r="303" spans="1:4">
      <c r="A303" s="1071">
        <v>302</v>
      </c>
      <c r="B303" t="s">
        <v>1339</v>
      </c>
      <c r="C303" t="s">
        <v>1361</v>
      </c>
      <c r="D303" t="s">
        <v>1362</v>
      </c>
    </row>
    <row r="304" spans="1:4">
      <c r="A304" s="1071">
        <v>303</v>
      </c>
      <c r="B304" t="s">
        <v>1339</v>
      </c>
      <c r="C304" t="s">
        <v>1363</v>
      </c>
      <c r="D304" t="s">
        <v>1364</v>
      </c>
    </row>
    <row r="305" spans="1:4">
      <c r="A305" s="1071">
        <v>304</v>
      </c>
      <c r="B305" t="s">
        <v>1339</v>
      </c>
      <c r="C305" t="s">
        <v>1365</v>
      </c>
      <c r="D305" t="s">
        <v>1366</v>
      </c>
    </row>
    <row r="306" spans="1:4">
      <c r="A306" s="1071">
        <v>305</v>
      </c>
      <c r="B306" t="s">
        <v>1339</v>
      </c>
      <c r="C306" t="s">
        <v>1367</v>
      </c>
      <c r="D306" t="s">
        <v>1368</v>
      </c>
    </row>
    <row r="307" spans="1:4">
      <c r="A307" s="1071">
        <v>306</v>
      </c>
      <c r="B307" t="s">
        <v>1339</v>
      </c>
      <c r="C307" t="s">
        <v>1369</v>
      </c>
      <c r="D307" t="s">
        <v>1370</v>
      </c>
    </row>
    <row r="308" spans="1:4">
      <c r="A308" s="1071">
        <v>307</v>
      </c>
      <c r="B308" t="s">
        <v>1339</v>
      </c>
      <c r="C308" t="s">
        <v>1371</v>
      </c>
      <c r="D308" t="s">
        <v>1372</v>
      </c>
    </row>
    <row r="309" spans="1:4">
      <c r="A309" s="1071">
        <v>308</v>
      </c>
      <c r="B309" t="s">
        <v>1339</v>
      </c>
      <c r="C309" t="s">
        <v>1373</v>
      </c>
      <c r="D309" t="s">
        <v>1374</v>
      </c>
    </row>
    <row r="310" spans="1:4">
      <c r="A310" s="1071">
        <v>309</v>
      </c>
      <c r="B310" t="s">
        <v>1339</v>
      </c>
      <c r="C310" t="s">
        <v>1375</v>
      </c>
      <c r="D310" t="s">
        <v>1376</v>
      </c>
    </row>
    <row r="311" spans="1:4">
      <c r="A311" s="1071">
        <v>310</v>
      </c>
      <c r="B311" t="s">
        <v>1339</v>
      </c>
      <c r="C311" t="s">
        <v>1377</v>
      </c>
      <c r="D311" t="s">
        <v>1378</v>
      </c>
    </row>
    <row r="312" spans="1:4">
      <c r="A312" s="1071">
        <v>311</v>
      </c>
      <c r="B312" t="s">
        <v>1339</v>
      </c>
      <c r="C312" t="s">
        <v>1379</v>
      </c>
      <c r="D312" t="s">
        <v>1380</v>
      </c>
    </row>
    <row r="313" spans="1:4">
      <c r="A313" s="1071">
        <v>312</v>
      </c>
      <c r="B313" t="s">
        <v>1339</v>
      </c>
      <c r="C313" t="s">
        <v>1381</v>
      </c>
      <c r="D313" t="s">
        <v>1382</v>
      </c>
    </row>
    <row r="314" spans="1:4">
      <c r="A314" s="1071">
        <v>313</v>
      </c>
      <c r="B314" t="s">
        <v>1339</v>
      </c>
      <c r="C314" t="s">
        <v>1383</v>
      </c>
      <c r="D314" t="s">
        <v>1384</v>
      </c>
    </row>
    <row r="315" spans="1:4">
      <c r="A315" s="1071">
        <v>314</v>
      </c>
      <c r="B315" t="s">
        <v>1339</v>
      </c>
      <c r="C315" t="s">
        <v>1385</v>
      </c>
      <c r="D315" t="s">
        <v>1386</v>
      </c>
    </row>
    <row r="316" spans="1:4">
      <c r="A316" s="1071">
        <v>315</v>
      </c>
      <c r="B316" t="s">
        <v>1339</v>
      </c>
      <c r="C316" t="s">
        <v>1387</v>
      </c>
      <c r="D316" t="s">
        <v>1388</v>
      </c>
    </row>
    <row r="317" spans="1:4">
      <c r="A317" s="1071">
        <v>316</v>
      </c>
      <c r="B317" t="s">
        <v>1339</v>
      </c>
      <c r="C317" t="s">
        <v>1389</v>
      </c>
      <c r="D317" t="s">
        <v>1390</v>
      </c>
    </row>
    <row r="318" spans="1:4">
      <c r="A318" s="1071">
        <v>317</v>
      </c>
      <c r="B318" t="s">
        <v>1339</v>
      </c>
      <c r="C318" t="s">
        <v>1391</v>
      </c>
      <c r="D318" t="s">
        <v>1392</v>
      </c>
    </row>
    <row r="319" spans="1:4">
      <c r="A319" s="1071">
        <v>318</v>
      </c>
      <c r="B319" t="s">
        <v>1339</v>
      </c>
      <c r="C319" t="s">
        <v>1393</v>
      </c>
      <c r="D319" t="s">
        <v>1394</v>
      </c>
    </row>
    <row r="320" spans="1:4">
      <c r="A320" s="1071">
        <v>319</v>
      </c>
      <c r="B320" t="s">
        <v>1339</v>
      </c>
      <c r="C320" t="s">
        <v>1395</v>
      </c>
      <c r="D320" t="s">
        <v>1396</v>
      </c>
    </row>
    <row r="321" spans="1:4">
      <c r="A321" s="1071">
        <v>320</v>
      </c>
      <c r="B321" t="s">
        <v>1339</v>
      </c>
      <c r="C321" t="s">
        <v>1397</v>
      </c>
      <c r="D321" t="s">
        <v>1398</v>
      </c>
    </row>
    <row r="322" spans="1:4">
      <c r="A322" s="1071">
        <v>321</v>
      </c>
      <c r="B322" t="s">
        <v>1339</v>
      </c>
      <c r="C322" t="s">
        <v>1399</v>
      </c>
      <c r="D322" t="s">
        <v>1400</v>
      </c>
    </row>
    <row r="323" spans="1:4">
      <c r="A323" s="1071">
        <v>322</v>
      </c>
      <c r="B323" t="s">
        <v>1339</v>
      </c>
      <c r="C323" t="s">
        <v>1401</v>
      </c>
      <c r="D323" t="s">
        <v>1402</v>
      </c>
    </row>
    <row r="324" spans="1:4">
      <c r="A324" s="1071">
        <v>323</v>
      </c>
      <c r="B324" t="s">
        <v>1403</v>
      </c>
      <c r="C324" t="s">
        <v>1405</v>
      </c>
      <c r="D324" t="s">
        <v>1406</v>
      </c>
    </row>
    <row r="325" spans="1:4">
      <c r="A325" s="1071">
        <v>324</v>
      </c>
      <c r="B325" t="s">
        <v>1403</v>
      </c>
      <c r="C325" t="s">
        <v>1407</v>
      </c>
      <c r="D325" t="s">
        <v>1408</v>
      </c>
    </row>
    <row r="326" spans="1:4">
      <c r="A326" s="1071">
        <v>325</v>
      </c>
      <c r="B326" t="s">
        <v>1403</v>
      </c>
      <c r="C326" t="s">
        <v>821</v>
      </c>
      <c r="D326" t="s">
        <v>1409</v>
      </c>
    </row>
    <row r="327" spans="1:4">
      <c r="A327" s="1071">
        <v>326</v>
      </c>
      <c r="B327" t="s">
        <v>1403</v>
      </c>
      <c r="C327" t="s">
        <v>1410</v>
      </c>
      <c r="D327" t="s">
        <v>1411</v>
      </c>
    </row>
    <row r="328" spans="1:4">
      <c r="A328" s="1071">
        <v>327</v>
      </c>
      <c r="B328" t="s">
        <v>1403</v>
      </c>
      <c r="C328" t="s">
        <v>1403</v>
      </c>
      <c r="D328" t="s">
        <v>1404</v>
      </c>
    </row>
    <row r="329" spans="1:4">
      <c r="A329" s="1071">
        <v>328</v>
      </c>
      <c r="B329" t="s">
        <v>1403</v>
      </c>
      <c r="C329" t="s">
        <v>1412</v>
      </c>
      <c r="D329" t="s">
        <v>1413</v>
      </c>
    </row>
    <row r="330" spans="1:4">
      <c r="A330" s="1071">
        <v>329</v>
      </c>
      <c r="B330" t="s">
        <v>1403</v>
      </c>
      <c r="C330" t="s">
        <v>1414</v>
      </c>
      <c r="D330" t="s">
        <v>1415</v>
      </c>
    </row>
    <row r="331" spans="1:4">
      <c r="A331" s="1071">
        <v>330</v>
      </c>
      <c r="B331" t="s">
        <v>1403</v>
      </c>
      <c r="C331" t="s">
        <v>1416</v>
      </c>
      <c r="D331" t="s">
        <v>1417</v>
      </c>
    </row>
    <row r="332" spans="1:4">
      <c r="A332" s="1071">
        <v>331</v>
      </c>
      <c r="B332" t="s">
        <v>1403</v>
      </c>
      <c r="C332" t="s">
        <v>1418</v>
      </c>
      <c r="D332" t="s">
        <v>1419</v>
      </c>
    </row>
    <row r="333" spans="1:4">
      <c r="A333" s="1071">
        <v>332</v>
      </c>
      <c r="B333" t="s">
        <v>1403</v>
      </c>
      <c r="C333" t="s">
        <v>1420</v>
      </c>
      <c r="D333" t="s">
        <v>1421</v>
      </c>
    </row>
    <row r="334" spans="1:4">
      <c r="A334" s="1071">
        <v>333</v>
      </c>
      <c r="B334" t="s">
        <v>1403</v>
      </c>
      <c r="C334" t="s">
        <v>1422</v>
      </c>
      <c r="D334" t="s">
        <v>1423</v>
      </c>
    </row>
    <row r="335" spans="1:4">
      <c r="A335" s="1071">
        <v>334</v>
      </c>
      <c r="B335" t="s">
        <v>1403</v>
      </c>
      <c r="C335" t="s">
        <v>1424</v>
      </c>
      <c r="D335" t="s">
        <v>1425</v>
      </c>
    </row>
    <row r="336" spans="1:4">
      <c r="A336" s="1071">
        <v>335</v>
      </c>
      <c r="B336" t="s">
        <v>1403</v>
      </c>
      <c r="C336" t="s">
        <v>1426</v>
      </c>
      <c r="D336" t="s">
        <v>1427</v>
      </c>
    </row>
    <row r="337" spans="1:4">
      <c r="A337" s="1071">
        <v>336</v>
      </c>
      <c r="B337" t="s">
        <v>1403</v>
      </c>
      <c r="C337" t="s">
        <v>1428</v>
      </c>
      <c r="D337" t="s">
        <v>1429</v>
      </c>
    </row>
    <row r="338" spans="1:4">
      <c r="A338" s="1071">
        <v>337</v>
      </c>
      <c r="B338" t="s">
        <v>1403</v>
      </c>
      <c r="C338" t="s">
        <v>1430</v>
      </c>
      <c r="D338" t="s">
        <v>1431</v>
      </c>
    </row>
    <row r="339" spans="1:4">
      <c r="A339" s="1071">
        <v>338</v>
      </c>
      <c r="B339" t="s">
        <v>1403</v>
      </c>
      <c r="C339" t="s">
        <v>1432</v>
      </c>
      <c r="D339" t="s">
        <v>1433</v>
      </c>
    </row>
    <row r="340" spans="1:4">
      <c r="A340" s="1071">
        <v>339</v>
      </c>
      <c r="B340" t="s">
        <v>1403</v>
      </c>
      <c r="C340" t="s">
        <v>1434</v>
      </c>
      <c r="D340" t="s">
        <v>1435</v>
      </c>
    </row>
    <row r="341" spans="1:4">
      <c r="A341" s="1071">
        <v>340</v>
      </c>
      <c r="B341" t="s">
        <v>1403</v>
      </c>
      <c r="C341" t="s">
        <v>1436</v>
      </c>
      <c r="D341" t="s">
        <v>1437</v>
      </c>
    </row>
    <row r="342" spans="1:4">
      <c r="A342" s="1071">
        <v>341</v>
      </c>
      <c r="B342" t="s">
        <v>1403</v>
      </c>
      <c r="C342" t="s">
        <v>1438</v>
      </c>
      <c r="D342" t="s">
        <v>1439</v>
      </c>
    </row>
    <row r="343" spans="1:4">
      <c r="A343" s="1071">
        <v>342</v>
      </c>
      <c r="B343" t="s">
        <v>1403</v>
      </c>
      <c r="C343" t="s">
        <v>1440</v>
      </c>
      <c r="D343" t="s">
        <v>1441</v>
      </c>
    </row>
    <row r="344" spans="1:4">
      <c r="A344" s="1071">
        <v>343</v>
      </c>
      <c r="B344" t="s">
        <v>1403</v>
      </c>
      <c r="C344" t="s">
        <v>1442</v>
      </c>
      <c r="D344" t="s">
        <v>1443</v>
      </c>
    </row>
    <row r="345" spans="1:4">
      <c r="A345" s="1071">
        <v>344</v>
      </c>
      <c r="B345" t="s">
        <v>1444</v>
      </c>
      <c r="C345" t="s">
        <v>1446</v>
      </c>
      <c r="D345" t="s">
        <v>1447</v>
      </c>
    </row>
    <row r="346" spans="1:4">
      <c r="A346" s="1071">
        <v>345</v>
      </c>
      <c r="B346" t="s">
        <v>1444</v>
      </c>
      <c r="C346" t="s">
        <v>1448</v>
      </c>
      <c r="D346" t="s">
        <v>1449</v>
      </c>
    </row>
    <row r="347" spans="1:4">
      <c r="A347" s="1071">
        <v>346</v>
      </c>
      <c r="B347" t="s">
        <v>1444</v>
      </c>
      <c r="C347" t="s">
        <v>1450</v>
      </c>
      <c r="D347" t="s">
        <v>1451</v>
      </c>
    </row>
    <row r="348" spans="1:4">
      <c r="A348" s="1071">
        <v>347</v>
      </c>
      <c r="B348" t="s">
        <v>1444</v>
      </c>
      <c r="C348" t="s">
        <v>1452</v>
      </c>
      <c r="D348" t="s">
        <v>1453</v>
      </c>
    </row>
    <row r="349" spans="1:4">
      <c r="A349" s="1071">
        <v>348</v>
      </c>
      <c r="B349" t="s">
        <v>1444</v>
      </c>
      <c r="C349" t="s">
        <v>1454</v>
      </c>
      <c r="D349" t="s">
        <v>1455</v>
      </c>
    </row>
    <row r="350" spans="1:4">
      <c r="A350" s="1071">
        <v>349</v>
      </c>
      <c r="B350" t="s">
        <v>1444</v>
      </c>
      <c r="C350" t="s">
        <v>1456</v>
      </c>
      <c r="D350" t="s">
        <v>1457</v>
      </c>
    </row>
    <row r="351" spans="1:4">
      <c r="A351" s="1071">
        <v>350</v>
      </c>
      <c r="B351" t="s">
        <v>1444</v>
      </c>
      <c r="C351" t="s">
        <v>1458</v>
      </c>
      <c r="D351" t="s">
        <v>1459</v>
      </c>
    </row>
    <row r="352" spans="1:4">
      <c r="A352" s="1071">
        <v>351</v>
      </c>
      <c r="B352" t="s">
        <v>1444</v>
      </c>
      <c r="C352" t="s">
        <v>1444</v>
      </c>
      <c r="D352" t="s">
        <v>1445</v>
      </c>
    </row>
    <row r="353" spans="1:4">
      <c r="A353" s="1071">
        <v>352</v>
      </c>
      <c r="B353" t="s">
        <v>1444</v>
      </c>
      <c r="C353" t="s">
        <v>1460</v>
      </c>
      <c r="D353" t="s">
        <v>1461</v>
      </c>
    </row>
    <row r="354" spans="1:4">
      <c r="A354" s="1071">
        <v>353</v>
      </c>
      <c r="B354" t="s">
        <v>1444</v>
      </c>
      <c r="C354" t="s">
        <v>1462</v>
      </c>
      <c r="D354" t="s">
        <v>1463</v>
      </c>
    </row>
    <row r="355" spans="1:4">
      <c r="A355" s="1071">
        <v>354</v>
      </c>
      <c r="B355" t="s">
        <v>1444</v>
      </c>
      <c r="C355" t="s">
        <v>1464</v>
      </c>
      <c r="D355" t="s">
        <v>1465</v>
      </c>
    </row>
    <row r="356" spans="1:4">
      <c r="A356" s="1071">
        <v>355</v>
      </c>
      <c r="B356" t="s">
        <v>1444</v>
      </c>
      <c r="C356" t="s">
        <v>1466</v>
      </c>
      <c r="D356" t="s">
        <v>1467</v>
      </c>
    </row>
    <row r="357" spans="1:4">
      <c r="A357" s="1071">
        <v>356</v>
      </c>
      <c r="B357" t="s">
        <v>1444</v>
      </c>
      <c r="C357" t="s">
        <v>1468</v>
      </c>
      <c r="D357" t="s">
        <v>1469</v>
      </c>
    </row>
    <row r="358" spans="1:4">
      <c r="A358" s="1071">
        <v>357</v>
      </c>
      <c r="B358" t="s">
        <v>1444</v>
      </c>
      <c r="C358" t="s">
        <v>1470</v>
      </c>
      <c r="D358" t="s">
        <v>1471</v>
      </c>
    </row>
    <row r="359" spans="1:4">
      <c r="A359" s="1071">
        <v>358</v>
      </c>
      <c r="B359" t="s">
        <v>1444</v>
      </c>
      <c r="C359" t="s">
        <v>1472</v>
      </c>
      <c r="D359" t="s">
        <v>1473</v>
      </c>
    </row>
    <row r="360" spans="1:4">
      <c r="A360" s="1071">
        <v>359</v>
      </c>
      <c r="B360" t="s">
        <v>1444</v>
      </c>
      <c r="C360" t="s">
        <v>1474</v>
      </c>
      <c r="D360" t="s">
        <v>1475</v>
      </c>
    </row>
    <row r="361" spans="1:4">
      <c r="A361" s="1071">
        <v>360</v>
      </c>
      <c r="B361" t="s">
        <v>1444</v>
      </c>
      <c r="C361" t="s">
        <v>1476</v>
      </c>
      <c r="D361" t="s">
        <v>1477</v>
      </c>
    </row>
    <row r="362" spans="1:4">
      <c r="A362" s="1071">
        <v>361</v>
      </c>
      <c r="B362" t="s">
        <v>1444</v>
      </c>
      <c r="C362" t="s">
        <v>1478</v>
      </c>
      <c r="D362" t="s">
        <v>1479</v>
      </c>
    </row>
    <row r="363" spans="1:4">
      <c r="A363" s="1071">
        <v>362</v>
      </c>
      <c r="B363" t="s">
        <v>1444</v>
      </c>
      <c r="C363" t="s">
        <v>1480</v>
      </c>
      <c r="D363" t="s">
        <v>1481</v>
      </c>
    </row>
    <row r="364" spans="1:4">
      <c r="A364" s="1071">
        <v>363</v>
      </c>
      <c r="B364" t="s">
        <v>1444</v>
      </c>
      <c r="C364" t="s">
        <v>1482</v>
      </c>
      <c r="D364" t="s">
        <v>1483</v>
      </c>
    </row>
    <row r="365" spans="1:4">
      <c r="A365" s="1071">
        <v>364</v>
      </c>
      <c r="B365" t="s">
        <v>1444</v>
      </c>
      <c r="C365" t="s">
        <v>1484</v>
      </c>
      <c r="D365" t="s">
        <v>1485</v>
      </c>
    </row>
    <row r="366" spans="1:4">
      <c r="A366" s="1071">
        <v>365</v>
      </c>
      <c r="B366" t="s">
        <v>1444</v>
      </c>
      <c r="C366" t="s">
        <v>1486</v>
      </c>
      <c r="D366" t="s">
        <v>1487</v>
      </c>
    </row>
    <row r="367" spans="1:4">
      <c r="A367" s="1071">
        <v>366</v>
      </c>
      <c r="B367" t="s">
        <v>1444</v>
      </c>
      <c r="C367" t="s">
        <v>1488</v>
      </c>
      <c r="D367" t="s">
        <v>1489</v>
      </c>
    </row>
    <row r="368" spans="1:4">
      <c r="A368" s="1071">
        <v>367</v>
      </c>
      <c r="B368" t="s">
        <v>1444</v>
      </c>
      <c r="C368" t="s">
        <v>1490</v>
      </c>
      <c r="D368" t="s">
        <v>1491</v>
      </c>
    </row>
    <row r="369" spans="1:4">
      <c r="A369" s="1071">
        <v>368</v>
      </c>
      <c r="B369" t="s">
        <v>1444</v>
      </c>
      <c r="C369" t="s">
        <v>1492</v>
      </c>
      <c r="D369" t="s">
        <v>1493</v>
      </c>
    </row>
    <row r="370" spans="1:4">
      <c r="A370" s="1071">
        <v>369</v>
      </c>
      <c r="B370" t="s">
        <v>1444</v>
      </c>
      <c r="C370" t="s">
        <v>1494</v>
      </c>
      <c r="D370" t="s">
        <v>1495</v>
      </c>
    </row>
    <row r="371" spans="1:4">
      <c r="A371" s="1071">
        <v>370</v>
      </c>
      <c r="B371" t="s">
        <v>1496</v>
      </c>
      <c r="C371" t="s">
        <v>1496</v>
      </c>
      <c r="D371" t="s">
        <v>1497</v>
      </c>
    </row>
    <row r="372" spans="1:4">
      <c r="A372" s="1071">
        <v>371</v>
      </c>
      <c r="B372" t="s">
        <v>1498</v>
      </c>
      <c r="C372" t="s">
        <v>1498</v>
      </c>
      <c r="D372" t="s">
        <v>1499</v>
      </c>
    </row>
    <row r="373" spans="1:4">
      <c r="A373" s="1071">
        <v>372</v>
      </c>
      <c r="B373" t="s">
        <v>1500</v>
      </c>
      <c r="C373" t="s">
        <v>1502</v>
      </c>
      <c r="D373" t="s">
        <v>1503</v>
      </c>
    </row>
    <row r="374" spans="1:4">
      <c r="A374" s="1071">
        <v>373</v>
      </c>
      <c r="B374" t="s">
        <v>1500</v>
      </c>
      <c r="C374" t="s">
        <v>1504</v>
      </c>
      <c r="D374" t="s">
        <v>1505</v>
      </c>
    </row>
    <row r="375" spans="1:4">
      <c r="A375" s="1071">
        <v>374</v>
      </c>
      <c r="B375" t="s">
        <v>1500</v>
      </c>
      <c r="C375" t="s">
        <v>1506</v>
      </c>
      <c r="D375" t="s">
        <v>1507</v>
      </c>
    </row>
    <row r="376" spans="1:4">
      <c r="A376" s="1071">
        <v>375</v>
      </c>
      <c r="B376" t="s">
        <v>1500</v>
      </c>
      <c r="C376" t="s">
        <v>1508</v>
      </c>
      <c r="D376" t="s">
        <v>1509</v>
      </c>
    </row>
    <row r="377" spans="1:4">
      <c r="A377" s="1071">
        <v>376</v>
      </c>
      <c r="B377" t="s">
        <v>1500</v>
      </c>
      <c r="C377" t="s">
        <v>1500</v>
      </c>
      <c r="D377" t="s">
        <v>1501</v>
      </c>
    </row>
    <row r="378" spans="1:4">
      <c r="A378" s="1071">
        <v>377</v>
      </c>
      <c r="B378" t="s">
        <v>1500</v>
      </c>
      <c r="C378" t="s">
        <v>1510</v>
      </c>
      <c r="D378" t="s">
        <v>1511</v>
      </c>
    </row>
    <row r="379" spans="1:4">
      <c r="A379" s="1071">
        <v>378</v>
      </c>
      <c r="B379" t="s">
        <v>1500</v>
      </c>
      <c r="C379" t="s">
        <v>1512</v>
      </c>
      <c r="D379" t="s">
        <v>1513</v>
      </c>
    </row>
    <row r="380" spans="1:4">
      <c r="A380" s="1071">
        <v>379</v>
      </c>
      <c r="B380" t="s">
        <v>1500</v>
      </c>
      <c r="C380" t="s">
        <v>1514</v>
      </c>
      <c r="D380" t="s">
        <v>1515</v>
      </c>
    </row>
    <row r="381" spans="1:4">
      <c r="A381" s="1071">
        <v>380</v>
      </c>
      <c r="B381" t="s">
        <v>1500</v>
      </c>
      <c r="C381" t="s">
        <v>1516</v>
      </c>
      <c r="D381" t="s">
        <v>1517</v>
      </c>
    </row>
    <row r="382" spans="1:4">
      <c r="A382" s="1071">
        <v>381</v>
      </c>
      <c r="B382" t="s">
        <v>1500</v>
      </c>
      <c r="C382" t="s">
        <v>1518</v>
      </c>
      <c r="D382" t="s">
        <v>1519</v>
      </c>
    </row>
    <row r="383" spans="1:4">
      <c r="A383" s="1071">
        <v>382</v>
      </c>
      <c r="B383" t="s">
        <v>1500</v>
      </c>
      <c r="C383" t="s">
        <v>1520</v>
      </c>
      <c r="D383" t="s">
        <v>1521</v>
      </c>
    </row>
    <row r="384" spans="1:4">
      <c r="A384" s="1071">
        <v>383</v>
      </c>
      <c r="B384" t="s">
        <v>1500</v>
      </c>
      <c r="C384" t="s">
        <v>1522</v>
      </c>
      <c r="D384" t="s">
        <v>1523</v>
      </c>
    </row>
    <row r="385" spans="1:4">
      <c r="A385" s="1071">
        <v>384</v>
      </c>
      <c r="B385" t="s">
        <v>1500</v>
      </c>
      <c r="C385" t="s">
        <v>1524</v>
      </c>
      <c r="D385" t="s">
        <v>1525</v>
      </c>
    </row>
    <row r="386" spans="1:4">
      <c r="A386" s="1071">
        <v>385</v>
      </c>
      <c r="B386" t="s">
        <v>1500</v>
      </c>
      <c r="C386" t="s">
        <v>1526</v>
      </c>
      <c r="D386" t="s">
        <v>1527</v>
      </c>
    </row>
    <row r="387" spans="1:4">
      <c r="A387" s="1071">
        <v>386</v>
      </c>
      <c r="B387" t="s">
        <v>1500</v>
      </c>
      <c r="C387" t="s">
        <v>1528</v>
      </c>
      <c r="D387" t="s">
        <v>1529</v>
      </c>
    </row>
    <row r="388" spans="1:4">
      <c r="A388" s="1071">
        <v>387</v>
      </c>
      <c r="B388" t="s">
        <v>1500</v>
      </c>
      <c r="C388" t="s">
        <v>1530</v>
      </c>
      <c r="D388" t="s">
        <v>1531</v>
      </c>
    </row>
    <row r="389" spans="1:4">
      <c r="A389" s="1071">
        <v>388</v>
      </c>
      <c r="B389" t="s">
        <v>1500</v>
      </c>
      <c r="C389" t="s">
        <v>1532</v>
      </c>
      <c r="D389" t="s">
        <v>1533</v>
      </c>
    </row>
    <row r="390" spans="1:4">
      <c r="A390" s="1071">
        <v>389</v>
      </c>
      <c r="B390" t="s">
        <v>1500</v>
      </c>
      <c r="C390" t="s">
        <v>1534</v>
      </c>
      <c r="D390" t="s">
        <v>1535</v>
      </c>
    </row>
    <row r="391" spans="1:4">
      <c r="A391" s="1071">
        <v>390</v>
      </c>
      <c r="B391" t="s">
        <v>1500</v>
      </c>
      <c r="C391" t="s">
        <v>1536</v>
      </c>
      <c r="D391" t="s">
        <v>1537</v>
      </c>
    </row>
    <row r="392" spans="1:4">
      <c r="A392" s="1071">
        <v>391</v>
      </c>
      <c r="B392" t="s">
        <v>1500</v>
      </c>
      <c r="C392" t="s">
        <v>1538</v>
      </c>
      <c r="D392" t="s">
        <v>1539</v>
      </c>
    </row>
    <row r="393" spans="1:4">
      <c r="A393" s="1071">
        <v>392</v>
      </c>
      <c r="B393" t="s">
        <v>1540</v>
      </c>
      <c r="C393" t="s">
        <v>1054</v>
      </c>
      <c r="D393" t="s">
        <v>1542</v>
      </c>
    </row>
    <row r="394" spans="1:4">
      <c r="A394" s="1071">
        <v>393</v>
      </c>
      <c r="B394" t="s">
        <v>1540</v>
      </c>
      <c r="C394" t="s">
        <v>1543</v>
      </c>
      <c r="D394" t="s">
        <v>1544</v>
      </c>
    </row>
    <row r="395" spans="1:4">
      <c r="A395" s="1071">
        <v>394</v>
      </c>
      <c r="B395" t="s">
        <v>1540</v>
      </c>
      <c r="C395" t="s">
        <v>1545</v>
      </c>
      <c r="D395" t="s">
        <v>1546</v>
      </c>
    </row>
    <row r="396" spans="1:4">
      <c r="A396" s="1071">
        <v>395</v>
      </c>
      <c r="B396" t="s">
        <v>1540</v>
      </c>
      <c r="C396" t="s">
        <v>1547</v>
      </c>
      <c r="D396" t="s">
        <v>1548</v>
      </c>
    </row>
    <row r="397" spans="1:4">
      <c r="A397" s="1071">
        <v>396</v>
      </c>
      <c r="B397" t="s">
        <v>1540</v>
      </c>
      <c r="C397" t="s">
        <v>1549</v>
      </c>
      <c r="D397" t="s">
        <v>1550</v>
      </c>
    </row>
    <row r="398" spans="1:4">
      <c r="A398" s="1071">
        <v>397</v>
      </c>
      <c r="B398" t="s">
        <v>1540</v>
      </c>
      <c r="C398" t="s">
        <v>1551</v>
      </c>
      <c r="D398" t="s">
        <v>1552</v>
      </c>
    </row>
    <row r="399" spans="1:4">
      <c r="A399" s="1071">
        <v>398</v>
      </c>
      <c r="B399" t="s">
        <v>1540</v>
      </c>
      <c r="C399" t="s">
        <v>1540</v>
      </c>
      <c r="D399" t="s">
        <v>1541</v>
      </c>
    </row>
    <row r="400" spans="1:4">
      <c r="A400" s="1071">
        <v>399</v>
      </c>
      <c r="B400" t="s">
        <v>1540</v>
      </c>
      <c r="C400" t="s">
        <v>1553</v>
      </c>
      <c r="D400" t="s">
        <v>1554</v>
      </c>
    </row>
    <row r="401" spans="1:4">
      <c r="A401" s="1071">
        <v>400</v>
      </c>
      <c r="B401" t="s">
        <v>1540</v>
      </c>
      <c r="C401" t="s">
        <v>1555</v>
      </c>
      <c r="D401" t="s">
        <v>1556</v>
      </c>
    </row>
    <row r="402" spans="1:4">
      <c r="A402" s="1071">
        <v>401</v>
      </c>
      <c r="B402" t="s">
        <v>1540</v>
      </c>
      <c r="C402" t="s">
        <v>1557</v>
      </c>
      <c r="D402" t="s">
        <v>1558</v>
      </c>
    </row>
    <row r="403" spans="1:4">
      <c r="A403" s="1071">
        <v>402</v>
      </c>
      <c r="B403" t="s">
        <v>1540</v>
      </c>
      <c r="C403" t="s">
        <v>1559</v>
      </c>
      <c r="D403" t="s">
        <v>1560</v>
      </c>
    </row>
    <row r="404" spans="1:4">
      <c r="A404" s="1071">
        <v>403</v>
      </c>
      <c r="B404" t="s">
        <v>1540</v>
      </c>
      <c r="C404" t="s">
        <v>1561</v>
      </c>
      <c r="D404" t="s">
        <v>1562</v>
      </c>
    </row>
    <row r="405" spans="1:4">
      <c r="A405" s="1071">
        <v>404</v>
      </c>
      <c r="B405" t="s">
        <v>1540</v>
      </c>
      <c r="C405" t="s">
        <v>1563</v>
      </c>
      <c r="D405" t="s">
        <v>1564</v>
      </c>
    </row>
    <row r="406" spans="1:4">
      <c r="A406" s="1071">
        <v>405</v>
      </c>
      <c r="B406" t="s">
        <v>1540</v>
      </c>
      <c r="C406" t="s">
        <v>1565</v>
      </c>
      <c r="D406" t="s">
        <v>1566</v>
      </c>
    </row>
    <row r="407" spans="1:4">
      <c r="A407" s="1071">
        <v>406</v>
      </c>
      <c r="B407" t="s">
        <v>1540</v>
      </c>
      <c r="C407" t="s">
        <v>1567</v>
      </c>
      <c r="D407" t="s">
        <v>1568</v>
      </c>
    </row>
    <row r="408" spans="1:4">
      <c r="A408" s="1071">
        <v>407</v>
      </c>
      <c r="B408" t="s">
        <v>1540</v>
      </c>
      <c r="C408" t="s">
        <v>1569</v>
      </c>
      <c r="D408" t="s">
        <v>1570</v>
      </c>
    </row>
    <row r="409" spans="1:4">
      <c r="A409" s="1071">
        <v>408</v>
      </c>
      <c r="B409" t="s">
        <v>1540</v>
      </c>
      <c r="C409" t="s">
        <v>1571</v>
      </c>
      <c r="D409" t="s">
        <v>1572</v>
      </c>
    </row>
    <row r="410" spans="1:4">
      <c r="A410" s="1071">
        <v>409</v>
      </c>
      <c r="B410" t="s">
        <v>1573</v>
      </c>
      <c r="C410" t="s">
        <v>1575</v>
      </c>
      <c r="D410" t="s">
        <v>1576</v>
      </c>
    </row>
    <row r="411" spans="1:4">
      <c r="A411" s="1071">
        <v>410</v>
      </c>
      <c r="B411" t="s">
        <v>1573</v>
      </c>
      <c r="C411" t="s">
        <v>1577</v>
      </c>
      <c r="D411" t="s">
        <v>1578</v>
      </c>
    </row>
    <row r="412" spans="1:4">
      <c r="A412" s="1071">
        <v>411</v>
      </c>
      <c r="B412" t="s">
        <v>1573</v>
      </c>
      <c r="C412" t="s">
        <v>1579</v>
      </c>
      <c r="D412" t="s">
        <v>1580</v>
      </c>
    </row>
    <row r="413" spans="1:4">
      <c r="A413" s="1071">
        <v>412</v>
      </c>
      <c r="B413" t="s">
        <v>1573</v>
      </c>
      <c r="C413" t="s">
        <v>1581</v>
      </c>
      <c r="D413" t="s">
        <v>1582</v>
      </c>
    </row>
    <row r="414" spans="1:4">
      <c r="A414" s="1071">
        <v>413</v>
      </c>
      <c r="B414" t="s">
        <v>1573</v>
      </c>
      <c r="C414" t="s">
        <v>1583</v>
      </c>
      <c r="D414" t="s">
        <v>1584</v>
      </c>
    </row>
    <row r="415" spans="1:4">
      <c r="A415" s="1071">
        <v>414</v>
      </c>
      <c r="B415" t="s">
        <v>1573</v>
      </c>
      <c r="C415" t="s">
        <v>1585</v>
      </c>
      <c r="D415" t="s">
        <v>1586</v>
      </c>
    </row>
    <row r="416" spans="1:4">
      <c r="A416" s="1071">
        <v>415</v>
      </c>
      <c r="B416" t="s">
        <v>1573</v>
      </c>
      <c r="C416" t="s">
        <v>1587</v>
      </c>
      <c r="D416" t="s">
        <v>1588</v>
      </c>
    </row>
    <row r="417" spans="1:4">
      <c r="A417" s="1071">
        <v>416</v>
      </c>
      <c r="B417" t="s">
        <v>1573</v>
      </c>
      <c r="C417" t="s">
        <v>1589</v>
      </c>
      <c r="D417" t="s">
        <v>1590</v>
      </c>
    </row>
    <row r="418" spans="1:4">
      <c r="A418" s="1071">
        <v>417</v>
      </c>
      <c r="B418" t="s">
        <v>1573</v>
      </c>
      <c r="C418" t="s">
        <v>1591</v>
      </c>
      <c r="D418" t="s">
        <v>1592</v>
      </c>
    </row>
    <row r="419" spans="1:4">
      <c r="A419" s="1071">
        <v>418</v>
      </c>
      <c r="B419" t="s">
        <v>1573</v>
      </c>
      <c r="C419" t="s">
        <v>1593</v>
      </c>
      <c r="D419" t="s">
        <v>1594</v>
      </c>
    </row>
    <row r="420" spans="1:4">
      <c r="A420" s="1071">
        <v>419</v>
      </c>
      <c r="B420" t="s">
        <v>1573</v>
      </c>
      <c r="C420" t="s">
        <v>1595</v>
      </c>
      <c r="D420" t="s">
        <v>1596</v>
      </c>
    </row>
    <row r="421" spans="1:4">
      <c r="A421" s="1071">
        <v>420</v>
      </c>
      <c r="B421" t="s">
        <v>1573</v>
      </c>
      <c r="C421" t="s">
        <v>1573</v>
      </c>
      <c r="D421" t="s">
        <v>1574</v>
      </c>
    </row>
    <row r="422" spans="1:4">
      <c r="A422" s="1071">
        <v>421</v>
      </c>
      <c r="B422" t="s">
        <v>1573</v>
      </c>
      <c r="C422" t="s">
        <v>1597</v>
      </c>
      <c r="D422" t="s">
        <v>1598</v>
      </c>
    </row>
    <row r="423" spans="1:4">
      <c r="A423" s="1071">
        <v>422</v>
      </c>
      <c r="B423" t="s">
        <v>1573</v>
      </c>
      <c r="C423" t="s">
        <v>1599</v>
      </c>
      <c r="D423" t="s">
        <v>1600</v>
      </c>
    </row>
    <row r="424" spans="1:4">
      <c r="A424" s="1071">
        <v>423</v>
      </c>
      <c r="B424" t="s">
        <v>1573</v>
      </c>
      <c r="C424" t="s">
        <v>1601</v>
      </c>
      <c r="D424" t="s">
        <v>1602</v>
      </c>
    </row>
    <row r="425" spans="1:4">
      <c r="A425" s="1071">
        <v>424</v>
      </c>
      <c r="B425" t="s">
        <v>1573</v>
      </c>
      <c r="C425" t="s">
        <v>1248</v>
      </c>
      <c r="D425" t="s">
        <v>1603</v>
      </c>
    </row>
    <row r="426" spans="1:4">
      <c r="A426" s="1071">
        <v>425</v>
      </c>
      <c r="B426" t="s">
        <v>1573</v>
      </c>
      <c r="C426" t="s">
        <v>1604</v>
      </c>
      <c r="D426" t="s">
        <v>1605</v>
      </c>
    </row>
    <row r="427" spans="1:4">
      <c r="A427" s="1071">
        <v>426</v>
      </c>
      <c r="B427" t="s">
        <v>1573</v>
      </c>
      <c r="C427" t="s">
        <v>1606</v>
      </c>
      <c r="D427" t="s">
        <v>1607</v>
      </c>
    </row>
    <row r="428" spans="1:4">
      <c r="A428" s="1071">
        <v>427</v>
      </c>
      <c r="B428" t="s">
        <v>1573</v>
      </c>
      <c r="C428" t="s">
        <v>1608</v>
      </c>
      <c r="D428" t="s">
        <v>1609</v>
      </c>
    </row>
    <row r="429" spans="1:4">
      <c r="A429" s="1071">
        <v>428</v>
      </c>
      <c r="B429" t="s">
        <v>1573</v>
      </c>
      <c r="C429" t="s">
        <v>1610</v>
      </c>
      <c r="D429" t="s">
        <v>1611</v>
      </c>
    </row>
    <row r="430" spans="1:4">
      <c r="A430" s="1071">
        <v>429</v>
      </c>
      <c r="B430" t="s">
        <v>1573</v>
      </c>
      <c r="C430" t="s">
        <v>1612</v>
      </c>
      <c r="D430" t="s">
        <v>1613</v>
      </c>
    </row>
    <row r="431" spans="1:4">
      <c r="A431" s="1071">
        <v>430</v>
      </c>
      <c r="B431" t="s">
        <v>1573</v>
      </c>
      <c r="C431" t="s">
        <v>1614</v>
      </c>
      <c r="D431" t="s">
        <v>1615</v>
      </c>
    </row>
    <row r="432" spans="1:4">
      <c r="A432" s="1071">
        <v>431</v>
      </c>
      <c r="B432" t="s">
        <v>1573</v>
      </c>
      <c r="C432" t="s">
        <v>855</v>
      </c>
      <c r="D432" t="s">
        <v>1616</v>
      </c>
    </row>
    <row r="433" spans="1:4">
      <c r="A433" s="1071">
        <v>432</v>
      </c>
      <c r="B433" t="s">
        <v>1573</v>
      </c>
      <c r="C433" t="s">
        <v>1617</v>
      </c>
      <c r="D433" t="s">
        <v>1618</v>
      </c>
    </row>
    <row r="434" spans="1:4">
      <c r="A434" s="1071">
        <v>433</v>
      </c>
      <c r="B434" t="s">
        <v>1619</v>
      </c>
      <c r="C434" t="s">
        <v>1621</v>
      </c>
      <c r="D434" t="s">
        <v>1622</v>
      </c>
    </row>
    <row r="435" spans="1:4">
      <c r="A435" s="1071">
        <v>434</v>
      </c>
      <c r="B435" t="s">
        <v>1619</v>
      </c>
      <c r="C435" t="s">
        <v>1623</v>
      </c>
      <c r="D435" t="s">
        <v>1624</v>
      </c>
    </row>
    <row r="436" spans="1:4">
      <c r="A436" s="1071">
        <v>435</v>
      </c>
      <c r="B436" t="s">
        <v>1619</v>
      </c>
      <c r="C436" t="s">
        <v>1625</v>
      </c>
      <c r="D436" t="s">
        <v>1626</v>
      </c>
    </row>
    <row r="437" spans="1:4">
      <c r="A437" s="1071">
        <v>436</v>
      </c>
      <c r="B437" t="s">
        <v>1619</v>
      </c>
      <c r="C437" t="s">
        <v>1627</v>
      </c>
      <c r="D437" t="s">
        <v>1628</v>
      </c>
    </row>
    <row r="438" spans="1:4">
      <c r="A438" s="1071">
        <v>437</v>
      </c>
      <c r="B438" t="s">
        <v>1619</v>
      </c>
      <c r="C438" t="s">
        <v>1629</v>
      </c>
      <c r="D438" t="s">
        <v>1630</v>
      </c>
    </row>
    <row r="439" spans="1:4">
      <c r="A439" s="1071">
        <v>438</v>
      </c>
      <c r="B439" t="s">
        <v>1619</v>
      </c>
      <c r="C439" t="s">
        <v>1631</v>
      </c>
      <c r="D439" t="s">
        <v>1632</v>
      </c>
    </row>
    <row r="440" spans="1:4">
      <c r="A440" s="1071">
        <v>439</v>
      </c>
      <c r="B440" t="s">
        <v>1619</v>
      </c>
      <c r="C440" t="s">
        <v>1633</v>
      </c>
      <c r="D440" t="s">
        <v>1634</v>
      </c>
    </row>
    <row r="441" spans="1:4">
      <c r="A441" s="1071">
        <v>440</v>
      </c>
      <c r="B441" t="s">
        <v>1619</v>
      </c>
      <c r="C441" t="s">
        <v>1635</v>
      </c>
      <c r="D441" t="s">
        <v>1636</v>
      </c>
    </row>
    <row r="442" spans="1:4">
      <c r="A442" s="1071">
        <v>441</v>
      </c>
      <c r="B442" t="s">
        <v>1619</v>
      </c>
      <c r="C442" t="s">
        <v>1637</v>
      </c>
      <c r="D442" t="s">
        <v>1638</v>
      </c>
    </row>
    <row r="443" spans="1:4">
      <c r="A443" s="1071">
        <v>442</v>
      </c>
      <c r="B443" t="s">
        <v>1619</v>
      </c>
      <c r="C443" t="s">
        <v>1619</v>
      </c>
      <c r="D443" t="s">
        <v>1620</v>
      </c>
    </row>
    <row r="444" spans="1:4">
      <c r="A444" s="1071">
        <v>443</v>
      </c>
      <c r="B444" t="s">
        <v>1619</v>
      </c>
      <c r="C444" t="s">
        <v>1639</v>
      </c>
      <c r="D444" t="s">
        <v>1640</v>
      </c>
    </row>
    <row r="445" spans="1:4">
      <c r="A445" s="1071">
        <v>444</v>
      </c>
      <c r="B445" t="s">
        <v>1619</v>
      </c>
      <c r="C445" t="s">
        <v>1641</v>
      </c>
      <c r="D445" t="s">
        <v>1642</v>
      </c>
    </row>
    <row r="446" spans="1:4">
      <c r="A446" s="1071">
        <v>445</v>
      </c>
      <c r="B446" t="s">
        <v>1619</v>
      </c>
      <c r="C446" t="s">
        <v>1643</v>
      </c>
      <c r="D446" t="s">
        <v>1644</v>
      </c>
    </row>
    <row r="447" spans="1:4">
      <c r="A447" s="1071">
        <v>446</v>
      </c>
      <c r="B447" t="s">
        <v>1619</v>
      </c>
      <c r="C447" t="s">
        <v>1645</v>
      </c>
      <c r="D447" t="s">
        <v>1646</v>
      </c>
    </row>
    <row r="448" spans="1:4">
      <c r="A448" s="1071">
        <v>447</v>
      </c>
      <c r="B448" t="s">
        <v>1619</v>
      </c>
      <c r="C448" t="s">
        <v>1647</v>
      </c>
      <c r="D448" t="s">
        <v>1648</v>
      </c>
    </row>
    <row r="449" spans="1:4">
      <c r="A449" s="1071">
        <v>448</v>
      </c>
      <c r="B449" t="s">
        <v>1619</v>
      </c>
      <c r="C449" t="s">
        <v>1649</v>
      </c>
      <c r="D449" t="s">
        <v>1650</v>
      </c>
    </row>
    <row r="450" spans="1:4">
      <c r="A450" s="1071">
        <v>449</v>
      </c>
      <c r="B450" t="s">
        <v>1619</v>
      </c>
      <c r="C450" t="s">
        <v>1381</v>
      </c>
      <c r="D450" t="s">
        <v>1651</v>
      </c>
    </row>
    <row r="451" spans="1:4">
      <c r="A451" s="1071">
        <v>450</v>
      </c>
      <c r="B451" t="s">
        <v>1619</v>
      </c>
      <c r="C451" t="s">
        <v>1432</v>
      </c>
      <c r="D451" t="s">
        <v>1652</v>
      </c>
    </row>
    <row r="452" spans="1:4">
      <c r="A452" s="1071">
        <v>451</v>
      </c>
      <c r="B452" t="s">
        <v>1619</v>
      </c>
      <c r="C452" t="s">
        <v>1653</v>
      </c>
      <c r="D452" t="s">
        <v>1654</v>
      </c>
    </row>
    <row r="453" spans="1:4">
      <c r="A453" s="1071">
        <v>452</v>
      </c>
      <c r="B453" t="s">
        <v>1619</v>
      </c>
      <c r="C453" t="s">
        <v>1655</v>
      </c>
      <c r="D453" t="s">
        <v>1656</v>
      </c>
    </row>
    <row r="454" spans="1:4">
      <c r="A454" s="1071">
        <v>453</v>
      </c>
      <c r="B454" t="s">
        <v>1619</v>
      </c>
      <c r="C454" t="s">
        <v>1657</v>
      </c>
      <c r="D454" t="s">
        <v>1658</v>
      </c>
    </row>
    <row r="455" spans="1:4">
      <c r="A455" s="1071">
        <v>454</v>
      </c>
      <c r="B455" t="s">
        <v>1619</v>
      </c>
      <c r="C455" t="s">
        <v>1659</v>
      </c>
      <c r="D455" t="s">
        <v>1660</v>
      </c>
    </row>
    <row r="456" spans="1:4">
      <c r="A456" s="1071">
        <v>455</v>
      </c>
      <c r="B456" t="s">
        <v>1619</v>
      </c>
      <c r="C456" t="s">
        <v>1661</v>
      </c>
      <c r="D456" t="s">
        <v>1662</v>
      </c>
    </row>
    <row r="457" spans="1:4">
      <c r="A457" s="1071">
        <v>456</v>
      </c>
      <c r="B457" t="s">
        <v>1619</v>
      </c>
      <c r="C457" t="s">
        <v>1663</v>
      </c>
      <c r="D457" t="s">
        <v>1664</v>
      </c>
    </row>
    <row r="458" spans="1:4">
      <c r="A458" s="1071">
        <v>457</v>
      </c>
      <c r="B458" t="s">
        <v>1619</v>
      </c>
      <c r="C458" t="s">
        <v>1665</v>
      </c>
      <c r="D458" t="s">
        <v>1666</v>
      </c>
    </row>
    <row r="459" spans="1:4">
      <c r="A459" s="1071">
        <v>458</v>
      </c>
      <c r="B459" t="s">
        <v>1667</v>
      </c>
      <c r="C459" t="s">
        <v>1669</v>
      </c>
      <c r="D459" t="s">
        <v>1670</v>
      </c>
    </row>
    <row r="460" spans="1:4">
      <c r="A460" s="1071">
        <v>459</v>
      </c>
      <c r="B460" t="s">
        <v>1667</v>
      </c>
      <c r="C460" t="s">
        <v>1671</v>
      </c>
      <c r="D460" t="s">
        <v>1672</v>
      </c>
    </row>
    <row r="461" spans="1:4">
      <c r="A461" s="1071">
        <v>460</v>
      </c>
      <c r="B461" t="s">
        <v>1667</v>
      </c>
      <c r="C461" t="s">
        <v>1673</v>
      </c>
      <c r="D461" t="s">
        <v>1674</v>
      </c>
    </row>
    <row r="462" spans="1:4">
      <c r="A462" s="1071">
        <v>461</v>
      </c>
      <c r="B462" t="s">
        <v>1667</v>
      </c>
      <c r="C462" t="s">
        <v>1675</v>
      </c>
      <c r="D462" t="s">
        <v>1676</v>
      </c>
    </row>
    <row r="463" spans="1:4">
      <c r="A463" s="1071">
        <v>462</v>
      </c>
      <c r="B463" t="s">
        <v>1667</v>
      </c>
      <c r="C463" t="s">
        <v>1677</v>
      </c>
      <c r="D463" t="s">
        <v>1678</v>
      </c>
    </row>
    <row r="464" spans="1:4">
      <c r="A464" s="1071">
        <v>463</v>
      </c>
      <c r="B464" t="s">
        <v>1667</v>
      </c>
      <c r="C464" t="s">
        <v>1667</v>
      </c>
      <c r="D464" t="s">
        <v>1668</v>
      </c>
    </row>
    <row r="465" spans="1:4">
      <c r="A465" s="1071">
        <v>464</v>
      </c>
      <c r="B465" t="s">
        <v>1667</v>
      </c>
      <c r="C465" t="s">
        <v>1679</v>
      </c>
      <c r="D465" t="s">
        <v>1680</v>
      </c>
    </row>
    <row r="466" spans="1:4">
      <c r="A466" s="1071">
        <v>465</v>
      </c>
      <c r="B466" t="s">
        <v>1667</v>
      </c>
      <c r="C466" t="s">
        <v>1681</v>
      </c>
      <c r="D466" t="s">
        <v>1682</v>
      </c>
    </row>
    <row r="467" spans="1:4">
      <c r="A467" s="1071">
        <v>466</v>
      </c>
      <c r="B467" t="s">
        <v>1667</v>
      </c>
      <c r="C467" t="s">
        <v>1683</v>
      </c>
      <c r="D467" t="s">
        <v>1684</v>
      </c>
    </row>
    <row r="468" spans="1:4">
      <c r="A468" s="1071">
        <v>467</v>
      </c>
      <c r="B468" t="s">
        <v>1667</v>
      </c>
      <c r="C468" t="s">
        <v>1685</v>
      </c>
      <c r="D468" t="s">
        <v>1686</v>
      </c>
    </row>
    <row r="469" spans="1:4">
      <c r="A469" s="1071">
        <v>468</v>
      </c>
      <c r="B469" t="s">
        <v>1667</v>
      </c>
      <c r="C469" t="s">
        <v>1687</v>
      </c>
      <c r="D469" t="s">
        <v>1688</v>
      </c>
    </row>
    <row r="470" spans="1:4">
      <c r="A470" s="1071">
        <v>469</v>
      </c>
      <c r="B470" t="s">
        <v>1667</v>
      </c>
      <c r="C470" t="s">
        <v>1689</v>
      </c>
      <c r="D470" t="s">
        <v>1690</v>
      </c>
    </row>
    <row r="471" spans="1:4">
      <c r="A471" s="1071">
        <v>470</v>
      </c>
      <c r="B471" t="s">
        <v>1667</v>
      </c>
      <c r="C471" t="s">
        <v>1691</v>
      </c>
      <c r="D471" t="s">
        <v>1692</v>
      </c>
    </row>
    <row r="472" spans="1:4">
      <c r="A472" s="1071">
        <v>471</v>
      </c>
      <c r="B472" t="s">
        <v>1667</v>
      </c>
      <c r="C472" t="s">
        <v>1693</v>
      </c>
      <c r="D472" t="s">
        <v>1694</v>
      </c>
    </row>
    <row r="473" spans="1:4">
      <c r="A473" s="1071">
        <v>472</v>
      </c>
      <c r="B473" t="s">
        <v>1667</v>
      </c>
      <c r="C473" t="s">
        <v>1695</v>
      </c>
      <c r="D473" t="s">
        <v>1696</v>
      </c>
    </row>
    <row r="474" spans="1:4">
      <c r="A474" s="1071">
        <v>473</v>
      </c>
      <c r="B474" t="s">
        <v>1667</v>
      </c>
      <c r="C474" t="s">
        <v>1697</v>
      </c>
      <c r="D474" t="s">
        <v>1698</v>
      </c>
    </row>
    <row r="475" spans="1:4">
      <c r="A475" s="1071">
        <v>474</v>
      </c>
      <c r="B475" t="s">
        <v>1667</v>
      </c>
      <c r="C475" t="s">
        <v>1699</v>
      </c>
      <c r="D475" t="s">
        <v>1700</v>
      </c>
    </row>
    <row r="476" spans="1:4">
      <c r="A476" s="1071">
        <v>475</v>
      </c>
      <c r="B476" t="s">
        <v>1667</v>
      </c>
      <c r="C476" t="s">
        <v>1701</v>
      </c>
      <c r="D476" t="s">
        <v>1702</v>
      </c>
    </row>
    <row r="477" spans="1:4">
      <c r="A477" s="1071">
        <v>476</v>
      </c>
      <c r="B477" t="s">
        <v>1703</v>
      </c>
      <c r="C477" t="s">
        <v>817</v>
      </c>
      <c r="D477" t="s">
        <v>1705</v>
      </c>
    </row>
    <row r="478" spans="1:4">
      <c r="A478" s="1071">
        <v>477</v>
      </c>
      <c r="B478" t="s">
        <v>1703</v>
      </c>
      <c r="C478" t="s">
        <v>1706</v>
      </c>
      <c r="D478" t="s">
        <v>1707</v>
      </c>
    </row>
    <row r="479" spans="1:4">
      <c r="A479" s="1071">
        <v>478</v>
      </c>
      <c r="B479" t="s">
        <v>1703</v>
      </c>
      <c r="C479" t="s">
        <v>1708</v>
      </c>
      <c r="D479" t="s">
        <v>1709</v>
      </c>
    </row>
    <row r="480" spans="1:4">
      <c r="A480" s="1071">
        <v>479</v>
      </c>
      <c r="B480" t="s">
        <v>1703</v>
      </c>
      <c r="C480" t="s">
        <v>1710</v>
      </c>
      <c r="D480" t="s">
        <v>1711</v>
      </c>
    </row>
    <row r="481" spans="1:4">
      <c r="A481" s="1071">
        <v>480</v>
      </c>
      <c r="B481" t="s">
        <v>1703</v>
      </c>
      <c r="C481" t="s">
        <v>1712</v>
      </c>
      <c r="D481" t="s">
        <v>1713</v>
      </c>
    </row>
    <row r="482" spans="1:4">
      <c r="A482" s="1071">
        <v>481</v>
      </c>
      <c r="B482" t="s">
        <v>1703</v>
      </c>
      <c r="C482" t="s">
        <v>1714</v>
      </c>
      <c r="D482" t="s">
        <v>1715</v>
      </c>
    </row>
    <row r="483" spans="1:4">
      <c r="A483" s="1071">
        <v>482</v>
      </c>
      <c r="B483" t="s">
        <v>1703</v>
      </c>
      <c r="C483" t="s">
        <v>1703</v>
      </c>
      <c r="D483" t="s">
        <v>1704</v>
      </c>
    </row>
    <row r="484" spans="1:4">
      <c r="A484" s="1071">
        <v>483</v>
      </c>
      <c r="B484" t="s">
        <v>1703</v>
      </c>
      <c r="C484" t="s">
        <v>1716</v>
      </c>
      <c r="D484" t="s">
        <v>1717</v>
      </c>
    </row>
    <row r="485" spans="1:4">
      <c r="A485" s="1071">
        <v>484</v>
      </c>
      <c r="B485" t="s">
        <v>1703</v>
      </c>
      <c r="C485" t="s">
        <v>1718</v>
      </c>
      <c r="D485" t="s">
        <v>1719</v>
      </c>
    </row>
    <row r="486" spans="1:4">
      <c r="A486" s="1071">
        <v>485</v>
      </c>
      <c r="B486" t="s">
        <v>1703</v>
      </c>
      <c r="C486" t="s">
        <v>1720</v>
      </c>
      <c r="D486" t="s">
        <v>1721</v>
      </c>
    </row>
    <row r="487" spans="1:4">
      <c r="A487" s="1071">
        <v>486</v>
      </c>
      <c r="B487" t="s">
        <v>1703</v>
      </c>
      <c r="C487" t="s">
        <v>1722</v>
      </c>
      <c r="D487" t="s">
        <v>1723</v>
      </c>
    </row>
    <row r="488" spans="1:4">
      <c r="A488" s="1071">
        <v>487</v>
      </c>
      <c r="B488" t="s">
        <v>1703</v>
      </c>
      <c r="C488" t="s">
        <v>1724</v>
      </c>
      <c r="D488" t="s">
        <v>1725</v>
      </c>
    </row>
    <row r="489" spans="1:4">
      <c r="A489" s="1071">
        <v>488</v>
      </c>
      <c r="B489" t="s">
        <v>1703</v>
      </c>
      <c r="C489" t="s">
        <v>1726</v>
      </c>
      <c r="D489" t="s">
        <v>1727</v>
      </c>
    </row>
    <row r="490" spans="1:4">
      <c r="A490" s="1071">
        <v>489</v>
      </c>
      <c r="B490" t="s">
        <v>1703</v>
      </c>
      <c r="C490" t="s">
        <v>1728</v>
      </c>
      <c r="D490" t="s">
        <v>1729</v>
      </c>
    </row>
    <row r="491" spans="1:4">
      <c r="A491" s="1071">
        <v>490</v>
      </c>
      <c r="B491" t="s">
        <v>1703</v>
      </c>
      <c r="C491" t="s">
        <v>1730</v>
      </c>
      <c r="D491" t="s">
        <v>1731</v>
      </c>
    </row>
    <row r="492" spans="1:4">
      <c r="A492" s="1071">
        <v>491</v>
      </c>
      <c r="B492" t="s">
        <v>1703</v>
      </c>
      <c r="C492" t="s">
        <v>1732</v>
      </c>
      <c r="D492" t="s">
        <v>1733</v>
      </c>
    </row>
    <row r="493" spans="1:4">
      <c r="A493" s="1071">
        <v>492</v>
      </c>
      <c r="B493" t="s">
        <v>1703</v>
      </c>
      <c r="C493" t="s">
        <v>1734</v>
      </c>
      <c r="D493" t="s">
        <v>1735</v>
      </c>
    </row>
    <row r="494" spans="1:4">
      <c r="A494" s="1071">
        <v>493</v>
      </c>
      <c r="B494" t="s">
        <v>1703</v>
      </c>
      <c r="C494" t="s">
        <v>1736</v>
      </c>
      <c r="D494" t="s">
        <v>1737</v>
      </c>
    </row>
    <row r="495" spans="1:4">
      <c r="A495" s="1071">
        <v>494</v>
      </c>
      <c r="B495" t="s">
        <v>1703</v>
      </c>
      <c r="C495" t="s">
        <v>1738</v>
      </c>
      <c r="D495" t="s">
        <v>1739</v>
      </c>
    </row>
    <row r="496" spans="1:4">
      <c r="A496" s="1071">
        <v>495</v>
      </c>
      <c r="B496" t="s">
        <v>1703</v>
      </c>
      <c r="C496" t="s">
        <v>1740</v>
      </c>
      <c r="D496" t="s">
        <v>1741</v>
      </c>
    </row>
    <row r="497" spans="1:4">
      <c r="A497" s="1071">
        <v>496</v>
      </c>
      <c r="B497" t="s">
        <v>1703</v>
      </c>
      <c r="C497" t="s">
        <v>1742</v>
      </c>
      <c r="D497" t="s">
        <v>1743</v>
      </c>
    </row>
    <row r="498" spans="1:4">
      <c r="A498" s="1071">
        <v>497</v>
      </c>
      <c r="B498" t="s">
        <v>1744</v>
      </c>
      <c r="C498" t="s">
        <v>1746</v>
      </c>
      <c r="D498" t="s">
        <v>1747</v>
      </c>
    </row>
    <row r="499" spans="1:4">
      <c r="A499" s="1071">
        <v>498</v>
      </c>
      <c r="B499" t="s">
        <v>1744</v>
      </c>
      <c r="C499" t="s">
        <v>1748</v>
      </c>
      <c r="D499" t="s">
        <v>1749</v>
      </c>
    </row>
    <row r="500" spans="1:4">
      <c r="A500" s="1071">
        <v>499</v>
      </c>
      <c r="B500" t="s">
        <v>1744</v>
      </c>
      <c r="C500" t="s">
        <v>1750</v>
      </c>
      <c r="D500" t="s">
        <v>1751</v>
      </c>
    </row>
    <row r="501" spans="1:4">
      <c r="A501" s="1071">
        <v>500</v>
      </c>
      <c r="B501" t="s">
        <v>1744</v>
      </c>
      <c r="C501" t="s">
        <v>1752</v>
      </c>
      <c r="D501" t="s">
        <v>1753</v>
      </c>
    </row>
    <row r="502" spans="1:4">
      <c r="A502" s="1071">
        <v>501</v>
      </c>
      <c r="B502" t="s">
        <v>1744</v>
      </c>
      <c r="C502" t="s">
        <v>1754</v>
      </c>
      <c r="D502" t="s">
        <v>1755</v>
      </c>
    </row>
    <row r="503" spans="1:4">
      <c r="A503" s="1071">
        <v>502</v>
      </c>
      <c r="B503" t="s">
        <v>1744</v>
      </c>
      <c r="C503" t="s">
        <v>1756</v>
      </c>
      <c r="D503" t="s">
        <v>1757</v>
      </c>
    </row>
    <row r="504" spans="1:4">
      <c r="A504" s="1071">
        <v>503</v>
      </c>
      <c r="B504" t="s">
        <v>1744</v>
      </c>
      <c r="C504" t="s">
        <v>1758</v>
      </c>
      <c r="D504" t="s">
        <v>1759</v>
      </c>
    </row>
    <row r="505" spans="1:4">
      <c r="A505" s="1071">
        <v>504</v>
      </c>
      <c r="B505" t="s">
        <v>1744</v>
      </c>
      <c r="C505" t="s">
        <v>1018</v>
      </c>
      <c r="D505" t="s">
        <v>1760</v>
      </c>
    </row>
    <row r="506" spans="1:4">
      <c r="A506" s="1071">
        <v>505</v>
      </c>
      <c r="B506" t="s">
        <v>1744</v>
      </c>
      <c r="C506" t="s">
        <v>1744</v>
      </c>
      <c r="D506" t="s">
        <v>1745</v>
      </c>
    </row>
    <row r="507" spans="1:4">
      <c r="A507" s="1071">
        <v>506</v>
      </c>
      <c r="B507" t="s">
        <v>1744</v>
      </c>
      <c r="C507" t="s">
        <v>1761</v>
      </c>
      <c r="D507" t="s">
        <v>1762</v>
      </c>
    </row>
    <row r="508" spans="1:4">
      <c r="A508" s="1071">
        <v>507</v>
      </c>
      <c r="B508" t="s">
        <v>1744</v>
      </c>
      <c r="C508" t="s">
        <v>1763</v>
      </c>
      <c r="D508" t="s">
        <v>1764</v>
      </c>
    </row>
    <row r="509" spans="1:4">
      <c r="A509" s="1071">
        <v>508</v>
      </c>
      <c r="B509" t="s">
        <v>1744</v>
      </c>
      <c r="C509" t="s">
        <v>1765</v>
      </c>
      <c r="D509" t="s">
        <v>1766</v>
      </c>
    </row>
    <row r="510" spans="1:4">
      <c r="A510" s="1071">
        <v>509</v>
      </c>
      <c r="B510" t="s">
        <v>1744</v>
      </c>
      <c r="C510" t="s">
        <v>1767</v>
      </c>
      <c r="D510" t="s">
        <v>1768</v>
      </c>
    </row>
    <row r="511" spans="1:4">
      <c r="A511" s="1071">
        <v>510</v>
      </c>
      <c r="B511" t="s">
        <v>1744</v>
      </c>
      <c r="C511" t="s">
        <v>1769</v>
      </c>
      <c r="D511" t="s">
        <v>1770</v>
      </c>
    </row>
    <row r="512" spans="1:4">
      <c r="A512" s="1071">
        <v>511</v>
      </c>
      <c r="B512" t="s">
        <v>1744</v>
      </c>
      <c r="C512" t="s">
        <v>1771</v>
      </c>
      <c r="D512" t="s">
        <v>1772</v>
      </c>
    </row>
    <row r="513" spans="1:4">
      <c r="A513" s="1071">
        <v>512</v>
      </c>
      <c r="B513" t="s">
        <v>1744</v>
      </c>
      <c r="C513" t="s">
        <v>1773</v>
      </c>
      <c r="D513" t="s">
        <v>1774</v>
      </c>
    </row>
    <row r="514" spans="1:4">
      <c r="A514" s="1071">
        <v>513</v>
      </c>
      <c r="B514" t="s">
        <v>1744</v>
      </c>
      <c r="C514" t="s">
        <v>1775</v>
      </c>
      <c r="D514" t="s">
        <v>1776</v>
      </c>
    </row>
    <row r="515" spans="1:4">
      <c r="A515" s="1071">
        <v>514</v>
      </c>
      <c r="B515" t="s">
        <v>1744</v>
      </c>
      <c r="C515" t="s">
        <v>1777</v>
      </c>
      <c r="D515" t="s">
        <v>1778</v>
      </c>
    </row>
    <row r="516" spans="1:4">
      <c r="A516" s="1071">
        <v>515</v>
      </c>
      <c r="B516" t="s">
        <v>1744</v>
      </c>
      <c r="C516" t="s">
        <v>1779</v>
      </c>
      <c r="D516" t="s">
        <v>1780</v>
      </c>
    </row>
    <row r="517" spans="1:4">
      <c r="A517" s="1071">
        <v>516</v>
      </c>
      <c r="B517" t="s">
        <v>1744</v>
      </c>
      <c r="C517" t="s">
        <v>1781</v>
      </c>
      <c r="D517" t="s">
        <v>1782</v>
      </c>
    </row>
    <row r="518" spans="1:4">
      <c r="A518" s="1071">
        <v>517</v>
      </c>
      <c r="B518" t="s">
        <v>1744</v>
      </c>
      <c r="C518" t="s">
        <v>1783</v>
      </c>
      <c r="D518" t="s">
        <v>1784</v>
      </c>
    </row>
    <row r="519" spans="1:4">
      <c r="A519" s="1071">
        <v>518</v>
      </c>
      <c r="B519" t="s">
        <v>1744</v>
      </c>
      <c r="C519" t="s">
        <v>1785</v>
      </c>
      <c r="D519" t="s">
        <v>1786</v>
      </c>
    </row>
    <row r="520" spans="1:4">
      <c r="A520" s="1071">
        <v>519</v>
      </c>
      <c r="B520" t="s">
        <v>1744</v>
      </c>
      <c r="C520" t="s">
        <v>1787</v>
      </c>
      <c r="D520" t="s">
        <v>1788</v>
      </c>
    </row>
    <row r="521" spans="1:4">
      <c r="A521" s="1071">
        <v>520</v>
      </c>
      <c r="B521" t="s">
        <v>1744</v>
      </c>
      <c r="C521" t="s">
        <v>1789</v>
      </c>
      <c r="D521" t="s">
        <v>1790</v>
      </c>
    </row>
    <row r="522" spans="1:4">
      <c r="A522" s="1071">
        <v>521</v>
      </c>
      <c r="B522" t="s">
        <v>1744</v>
      </c>
      <c r="C522" t="s">
        <v>1791</v>
      </c>
      <c r="D522" t="s">
        <v>1792</v>
      </c>
    </row>
    <row r="523" spans="1:4">
      <c r="A523" s="1071">
        <v>522</v>
      </c>
      <c r="B523" t="s">
        <v>1744</v>
      </c>
      <c r="C523" t="s">
        <v>1793</v>
      </c>
      <c r="D523" t="s">
        <v>1794</v>
      </c>
    </row>
    <row r="524" spans="1:4">
      <c r="A524" s="1071">
        <v>523</v>
      </c>
      <c r="B524" t="s">
        <v>1744</v>
      </c>
      <c r="C524" t="s">
        <v>1795</v>
      </c>
      <c r="D524" t="s">
        <v>1796</v>
      </c>
    </row>
    <row r="525" spans="1:4">
      <c r="A525" s="1071">
        <v>524</v>
      </c>
      <c r="B525" t="s">
        <v>1744</v>
      </c>
      <c r="C525" t="s">
        <v>1797</v>
      </c>
      <c r="D525" t="s">
        <v>1798</v>
      </c>
    </row>
    <row r="526" spans="1:4">
      <c r="A526" s="1071">
        <v>525</v>
      </c>
      <c r="B526" t="s">
        <v>1744</v>
      </c>
      <c r="C526" t="s">
        <v>1799</v>
      </c>
      <c r="D526" t="s">
        <v>1800</v>
      </c>
    </row>
    <row r="527" spans="1:4">
      <c r="A527" s="1071">
        <v>526</v>
      </c>
      <c r="B527" t="s">
        <v>1744</v>
      </c>
      <c r="C527" t="s">
        <v>1801</v>
      </c>
      <c r="D527" t="s">
        <v>1802</v>
      </c>
    </row>
    <row r="528" spans="1:4">
      <c r="A528" s="1071">
        <v>527</v>
      </c>
      <c r="B528" t="s">
        <v>1744</v>
      </c>
      <c r="C528" t="s">
        <v>1803</v>
      </c>
      <c r="D528" t="s">
        <v>1804</v>
      </c>
    </row>
    <row r="529" spans="1:4">
      <c r="A529" s="1071">
        <v>528</v>
      </c>
      <c r="B529" t="s">
        <v>1805</v>
      </c>
      <c r="C529" t="s">
        <v>1234</v>
      </c>
      <c r="D529" t="s">
        <v>1807</v>
      </c>
    </row>
    <row r="530" spans="1:4">
      <c r="A530" s="1071">
        <v>529</v>
      </c>
      <c r="B530" t="s">
        <v>1805</v>
      </c>
      <c r="C530" t="s">
        <v>1808</v>
      </c>
      <c r="D530" t="s">
        <v>1809</v>
      </c>
    </row>
    <row r="531" spans="1:4">
      <c r="A531" s="1071">
        <v>530</v>
      </c>
      <c r="B531" t="s">
        <v>1805</v>
      </c>
      <c r="C531" t="s">
        <v>1810</v>
      </c>
      <c r="D531" t="s">
        <v>1811</v>
      </c>
    </row>
    <row r="532" spans="1:4">
      <c r="A532" s="1071">
        <v>531</v>
      </c>
      <c r="B532" t="s">
        <v>1805</v>
      </c>
      <c r="C532" t="s">
        <v>1812</v>
      </c>
      <c r="D532" t="s">
        <v>1813</v>
      </c>
    </row>
    <row r="533" spans="1:4">
      <c r="A533" s="1071">
        <v>532</v>
      </c>
      <c r="B533" t="s">
        <v>1805</v>
      </c>
      <c r="C533" t="s">
        <v>1814</v>
      </c>
      <c r="D533" t="s">
        <v>1815</v>
      </c>
    </row>
    <row r="534" spans="1:4">
      <c r="A534" s="1071">
        <v>533</v>
      </c>
      <c r="B534" t="s">
        <v>1805</v>
      </c>
      <c r="C534" t="s">
        <v>1816</v>
      </c>
      <c r="D534" t="s">
        <v>1817</v>
      </c>
    </row>
    <row r="535" spans="1:4">
      <c r="A535" s="1071">
        <v>534</v>
      </c>
      <c r="B535" t="s">
        <v>1805</v>
      </c>
      <c r="C535" t="s">
        <v>1818</v>
      </c>
      <c r="D535" t="s">
        <v>1819</v>
      </c>
    </row>
    <row r="536" spans="1:4">
      <c r="A536" s="1071">
        <v>535</v>
      </c>
      <c r="B536" t="s">
        <v>1805</v>
      </c>
      <c r="C536" t="s">
        <v>1820</v>
      </c>
      <c r="D536" t="s">
        <v>1821</v>
      </c>
    </row>
    <row r="537" spans="1:4">
      <c r="A537" s="1071">
        <v>536</v>
      </c>
      <c r="B537" t="s">
        <v>1805</v>
      </c>
      <c r="C537" t="s">
        <v>1822</v>
      </c>
      <c r="D537" t="s">
        <v>1823</v>
      </c>
    </row>
    <row r="538" spans="1:4">
      <c r="A538" s="1071">
        <v>537</v>
      </c>
      <c r="B538" t="s">
        <v>1805</v>
      </c>
      <c r="C538" t="s">
        <v>1805</v>
      </c>
      <c r="D538" t="s">
        <v>1806</v>
      </c>
    </row>
    <row r="539" spans="1:4">
      <c r="A539" s="1071">
        <v>538</v>
      </c>
      <c r="B539" t="s">
        <v>1805</v>
      </c>
      <c r="C539" t="s">
        <v>1824</v>
      </c>
      <c r="D539" t="s">
        <v>1825</v>
      </c>
    </row>
    <row r="540" spans="1:4">
      <c r="A540" s="1071">
        <v>539</v>
      </c>
      <c r="B540" t="s">
        <v>1805</v>
      </c>
      <c r="C540" t="s">
        <v>1826</v>
      </c>
      <c r="D540" t="s">
        <v>1827</v>
      </c>
    </row>
    <row r="541" spans="1:4">
      <c r="A541" s="1071">
        <v>540</v>
      </c>
      <c r="B541" t="s">
        <v>1805</v>
      </c>
      <c r="C541" t="s">
        <v>1828</v>
      </c>
      <c r="D541" t="s">
        <v>1829</v>
      </c>
    </row>
    <row r="542" spans="1:4">
      <c r="A542" s="1071">
        <v>541</v>
      </c>
      <c r="B542" t="s">
        <v>1805</v>
      </c>
      <c r="C542" t="s">
        <v>1830</v>
      </c>
      <c r="D542" t="s">
        <v>1831</v>
      </c>
    </row>
    <row r="543" spans="1:4">
      <c r="A543" s="1071">
        <v>542</v>
      </c>
      <c r="B543" t="s">
        <v>1805</v>
      </c>
      <c r="C543" t="s">
        <v>1832</v>
      </c>
      <c r="D543" t="s">
        <v>1833</v>
      </c>
    </row>
    <row r="544" spans="1:4">
      <c r="A544" s="1071">
        <v>543</v>
      </c>
      <c r="B544" t="s">
        <v>1805</v>
      </c>
      <c r="C544" t="s">
        <v>1834</v>
      </c>
      <c r="D544" t="s">
        <v>1835</v>
      </c>
    </row>
    <row r="545" spans="1:4">
      <c r="A545" s="1071">
        <v>544</v>
      </c>
      <c r="B545" t="s">
        <v>1805</v>
      </c>
      <c r="C545" t="s">
        <v>1836</v>
      </c>
      <c r="D545" t="s">
        <v>1837</v>
      </c>
    </row>
    <row r="546" spans="1:4">
      <c r="A546" s="1071">
        <v>545</v>
      </c>
      <c r="B546" t="s">
        <v>1805</v>
      </c>
      <c r="C546" t="s">
        <v>1838</v>
      </c>
      <c r="D546" t="s">
        <v>1839</v>
      </c>
    </row>
    <row r="547" spans="1:4">
      <c r="A547" s="1071">
        <v>546</v>
      </c>
      <c r="B547" t="s">
        <v>1805</v>
      </c>
      <c r="C547" t="s">
        <v>1840</v>
      </c>
      <c r="D547" t="s">
        <v>1841</v>
      </c>
    </row>
    <row r="548" spans="1:4">
      <c r="A548" s="1071">
        <v>547</v>
      </c>
      <c r="B548" t="s">
        <v>1805</v>
      </c>
      <c r="C548" t="s">
        <v>1842</v>
      </c>
      <c r="D548" t="s">
        <v>1843</v>
      </c>
    </row>
    <row r="549" spans="1:4">
      <c r="A549" s="1071">
        <v>548</v>
      </c>
      <c r="B549" t="s">
        <v>1805</v>
      </c>
      <c r="C549" t="s">
        <v>1844</v>
      </c>
      <c r="D549" t="s">
        <v>1845</v>
      </c>
    </row>
    <row r="550" spans="1:4">
      <c r="A550" s="1071">
        <v>549</v>
      </c>
      <c r="B550" t="s">
        <v>1805</v>
      </c>
      <c r="C550" t="s">
        <v>1846</v>
      </c>
      <c r="D550" t="s">
        <v>1847</v>
      </c>
    </row>
    <row r="551" spans="1:4">
      <c r="A551" s="1071">
        <v>550</v>
      </c>
      <c r="B551" t="s">
        <v>1805</v>
      </c>
      <c r="C551" t="s">
        <v>1848</v>
      </c>
      <c r="D551" t="s">
        <v>1849</v>
      </c>
    </row>
    <row r="552" spans="1:4">
      <c r="A552" s="1071">
        <v>551</v>
      </c>
      <c r="B552" t="s">
        <v>1805</v>
      </c>
      <c r="C552" t="s">
        <v>1850</v>
      </c>
      <c r="D552" t="s">
        <v>1851</v>
      </c>
    </row>
    <row r="553" spans="1:4">
      <c r="A553" s="1071">
        <v>552</v>
      </c>
      <c r="B553" t="s">
        <v>1805</v>
      </c>
      <c r="C553" t="s">
        <v>1852</v>
      </c>
      <c r="D553" t="s">
        <v>1853</v>
      </c>
    </row>
    <row r="554" spans="1:4">
      <c r="A554" s="1071">
        <v>553</v>
      </c>
      <c r="B554" t="s">
        <v>1854</v>
      </c>
      <c r="C554" t="s">
        <v>1856</v>
      </c>
      <c r="D554" t="s">
        <v>1857</v>
      </c>
    </row>
    <row r="555" spans="1:4">
      <c r="A555" s="1071">
        <v>554</v>
      </c>
      <c r="B555" t="s">
        <v>1854</v>
      </c>
      <c r="C555" t="s">
        <v>1858</v>
      </c>
      <c r="D555" t="s">
        <v>1859</v>
      </c>
    </row>
    <row r="556" spans="1:4">
      <c r="A556" s="1071">
        <v>555</v>
      </c>
      <c r="B556" t="s">
        <v>1854</v>
      </c>
      <c r="C556" t="s">
        <v>1860</v>
      </c>
      <c r="D556" t="s">
        <v>1861</v>
      </c>
    </row>
    <row r="557" spans="1:4">
      <c r="A557" s="1071">
        <v>556</v>
      </c>
      <c r="B557" t="s">
        <v>1854</v>
      </c>
      <c r="C557" t="s">
        <v>1314</v>
      </c>
      <c r="D557" t="s">
        <v>1862</v>
      </c>
    </row>
    <row r="558" spans="1:4">
      <c r="A558" s="1071">
        <v>557</v>
      </c>
      <c r="B558" t="s">
        <v>1854</v>
      </c>
      <c r="C558" t="s">
        <v>1863</v>
      </c>
      <c r="D558" t="s">
        <v>1864</v>
      </c>
    </row>
    <row r="559" spans="1:4">
      <c r="A559" s="1071">
        <v>558</v>
      </c>
      <c r="B559" t="s">
        <v>1854</v>
      </c>
      <c r="C559" t="s">
        <v>1865</v>
      </c>
      <c r="D559" t="s">
        <v>1866</v>
      </c>
    </row>
    <row r="560" spans="1:4">
      <c r="A560" s="1071">
        <v>559</v>
      </c>
      <c r="B560" t="s">
        <v>1854</v>
      </c>
      <c r="C560" t="s">
        <v>1867</v>
      </c>
      <c r="D560" t="s">
        <v>1868</v>
      </c>
    </row>
    <row r="561" spans="1:4">
      <c r="A561" s="1071">
        <v>560</v>
      </c>
      <c r="B561" t="s">
        <v>1854</v>
      </c>
      <c r="C561" t="s">
        <v>1869</v>
      </c>
      <c r="D561" t="s">
        <v>1870</v>
      </c>
    </row>
    <row r="562" spans="1:4">
      <c r="A562" s="1071">
        <v>561</v>
      </c>
      <c r="B562" t="s">
        <v>1854</v>
      </c>
      <c r="C562" t="s">
        <v>1871</v>
      </c>
      <c r="D562" t="s">
        <v>1872</v>
      </c>
    </row>
    <row r="563" spans="1:4">
      <c r="A563" s="1071">
        <v>562</v>
      </c>
      <c r="B563" t="s">
        <v>1854</v>
      </c>
      <c r="C563" t="s">
        <v>1854</v>
      </c>
      <c r="D563" t="s">
        <v>1855</v>
      </c>
    </row>
    <row r="564" spans="1:4">
      <c r="A564" s="1071">
        <v>563</v>
      </c>
      <c r="B564" t="s">
        <v>1854</v>
      </c>
      <c r="C564" t="s">
        <v>1873</v>
      </c>
      <c r="D564" t="s">
        <v>1874</v>
      </c>
    </row>
    <row r="565" spans="1:4">
      <c r="A565" s="1071">
        <v>564</v>
      </c>
      <c r="B565" t="s">
        <v>1854</v>
      </c>
      <c r="C565" t="s">
        <v>1875</v>
      </c>
      <c r="D565" t="s">
        <v>1876</v>
      </c>
    </row>
    <row r="566" spans="1:4">
      <c r="A566" s="1071">
        <v>565</v>
      </c>
      <c r="B566" t="s">
        <v>1854</v>
      </c>
      <c r="C566" t="s">
        <v>1877</v>
      </c>
      <c r="D566" t="s">
        <v>1878</v>
      </c>
    </row>
    <row r="567" spans="1:4">
      <c r="A567" s="1071">
        <v>566</v>
      </c>
      <c r="B567" t="s">
        <v>1854</v>
      </c>
      <c r="C567" t="s">
        <v>1879</v>
      </c>
      <c r="D567" t="s">
        <v>1880</v>
      </c>
    </row>
    <row r="568" spans="1:4">
      <c r="A568" s="1071">
        <v>567</v>
      </c>
      <c r="B568" t="s">
        <v>1854</v>
      </c>
      <c r="C568" t="s">
        <v>1881</v>
      </c>
      <c r="D568" t="s">
        <v>1882</v>
      </c>
    </row>
    <row r="569" spans="1:4">
      <c r="A569" s="1071">
        <v>568</v>
      </c>
      <c r="B569" t="s">
        <v>1854</v>
      </c>
      <c r="C569" t="s">
        <v>1883</v>
      </c>
      <c r="D569" t="s">
        <v>1884</v>
      </c>
    </row>
    <row r="570" spans="1:4">
      <c r="A570" s="1071">
        <v>569</v>
      </c>
      <c r="B570" t="s">
        <v>1854</v>
      </c>
      <c r="C570" t="s">
        <v>1885</v>
      </c>
      <c r="D570" t="s">
        <v>1886</v>
      </c>
    </row>
    <row r="571" spans="1:4">
      <c r="A571" s="1071">
        <v>570</v>
      </c>
      <c r="B571" t="s">
        <v>1854</v>
      </c>
      <c r="C571" t="s">
        <v>1887</v>
      </c>
      <c r="D571" t="s">
        <v>1888</v>
      </c>
    </row>
    <row r="572" spans="1:4">
      <c r="A572" s="1071">
        <v>571</v>
      </c>
      <c r="B572" t="s">
        <v>1854</v>
      </c>
      <c r="C572" t="s">
        <v>1889</v>
      </c>
      <c r="D572" t="s">
        <v>1890</v>
      </c>
    </row>
    <row r="573" spans="1:4">
      <c r="A573" s="1071">
        <v>572</v>
      </c>
      <c r="B573" t="s">
        <v>1854</v>
      </c>
      <c r="C573" t="s">
        <v>1891</v>
      </c>
      <c r="D573" t="s">
        <v>1892</v>
      </c>
    </row>
    <row r="574" spans="1:4">
      <c r="A574" s="1071">
        <v>573</v>
      </c>
      <c r="B574" t="s">
        <v>1854</v>
      </c>
      <c r="C574" t="s">
        <v>1893</v>
      </c>
      <c r="D574" t="s">
        <v>1894</v>
      </c>
    </row>
    <row r="575" spans="1:4">
      <c r="A575" s="1071">
        <v>574</v>
      </c>
      <c r="B575" t="s">
        <v>1854</v>
      </c>
      <c r="C575" t="s">
        <v>1895</v>
      </c>
      <c r="D575" t="s">
        <v>1896</v>
      </c>
    </row>
    <row r="576" spans="1:4">
      <c r="A576" s="1071">
        <v>575</v>
      </c>
      <c r="B576" t="s">
        <v>1854</v>
      </c>
      <c r="C576" t="s">
        <v>1897</v>
      </c>
      <c r="D576" t="s">
        <v>1898</v>
      </c>
    </row>
    <row r="577" spans="1:4">
      <c r="A577" s="1071">
        <v>576</v>
      </c>
      <c r="B577" t="s">
        <v>1854</v>
      </c>
      <c r="C577" t="s">
        <v>1899</v>
      </c>
      <c r="D577" t="s">
        <v>1900</v>
      </c>
    </row>
    <row r="578" spans="1:4">
      <c r="A578" s="1071">
        <v>577</v>
      </c>
      <c r="B578" t="s">
        <v>1854</v>
      </c>
      <c r="C578" t="s">
        <v>1901</v>
      </c>
      <c r="D578" t="s">
        <v>1902</v>
      </c>
    </row>
    <row r="579" spans="1:4">
      <c r="A579" s="1071">
        <v>578</v>
      </c>
      <c r="B579" t="s">
        <v>1854</v>
      </c>
      <c r="C579" t="s">
        <v>1903</v>
      </c>
      <c r="D579" t="s">
        <v>1904</v>
      </c>
    </row>
    <row r="580" spans="1:4">
      <c r="A580" s="1071">
        <v>579</v>
      </c>
      <c r="B580" t="s">
        <v>1905</v>
      </c>
      <c r="C580" t="s">
        <v>1907</v>
      </c>
      <c r="D580" t="s">
        <v>1908</v>
      </c>
    </row>
    <row r="581" spans="1:4">
      <c r="A581" s="1071">
        <v>580</v>
      </c>
      <c r="B581" t="s">
        <v>1905</v>
      </c>
      <c r="C581" t="s">
        <v>1909</v>
      </c>
      <c r="D581" t="s">
        <v>1910</v>
      </c>
    </row>
    <row r="582" spans="1:4">
      <c r="A582" s="1071">
        <v>581</v>
      </c>
      <c r="B582" t="s">
        <v>1905</v>
      </c>
      <c r="C582" t="s">
        <v>1911</v>
      </c>
      <c r="D582" t="s">
        <v>1912</v>
      </c>
    </row>
    <row r="583" spans="1:4">
      <c r="A583" s="1071">
        <v>582</v>
      </c>
      <c r="B583" t="s">
        <v>1905</v>
      </c>
      <c r="C583" t="s">
        <v>1913</v>
      </c>
      <c r="D583" t="s">
        <v>1914</v>
      </c>
    </row>
    <row r="584" spans="1:4">
      <c r="A584" s="1071">
        <v>583</v>
      </c>
      <c r="B584" t="s">
        <v>1905</v>
      </c>
      <c r="C584" t="s">
        <v>1915</v>
      </c>
      <c r="D584" t="s">
        <v>1916</v>
      </c>
    </row>
    <row r="585" spans="1:4">
      <c r="A585" s="1071">
        <v>584</v>
      </c>
      <c r="B585" t="s">
        <v>1905</v>
      </c>
      <c r="C585" t="s">
        <v>1917</v>
      </c>
      <c r="D585" t="s">
        <v>1918</v>
      </c>
    </row>
    <row r="586" spans="1:4">
      <c r="A586" s="1071">
        <v>585</v>
      </c>
      <c r="B586" t="s">
        <v>1905</v>
      </c>
      <c r="C586" t="s">
        <v>1919</v>
      </c>
      <c r="D586" t="s">
        <v>1920</v>
      </c>
    </row>
    <row r="587" spans="1:4">
      <c r="A587" s="1071">
        <v>586</v>
      </c>
      <c r="B587" t="s">
        <v>1905</v>
      </c>
      <c r="C587" t="s">
        <v>1921</v>
      </c>
      <c r="D587" t="s">
        <v>1922</v>
      </c>
    </row>
    <row r="588" spans="1:4">
      <c r="A588" s="1071">
        <v>587</v>
      </c>
      <c r="B588" t="s">
        <v>1905</v>
      </c>
      <c r="C588" t="s">
        <v>1923</v>
      </c>
      <c r="D588" t="s">
        <v>1924</v>
      </c>
    </row>
    <row r="589" spans="1:4">
      <c r="A589" s="1071">
        <v>588</v>
      </c>
      <c r="B589" t="s">
        <v>1905</v>
      </c>
      <c r="C589" t="s">
        <v>1925</v>
      </c>
      <c r="D589" t="s">
        <v>1926</v>
      </c>
    </row>
    <row r="590" spans="1:4">
      <c r="A590" s="1071">
        <v>589</v>
      </c>
      <c r="B590" t="s">
        <v>1905</v>
      </c>
      <c r="C590" t="s">
        <v>1927</v>
      </c>
      <c r="D590" t="s">
        <v>1928</v>
      </c>
    </row>
    <row r="591" spans="1:4">
      <c r="A591" s="1071">
        <v>590</v>
      </c>
      <c r="B591" t="s">
        <v>1905</v>
      </c>
      <c r="C591" t="s">
        <v>1905</v>
      </c>
      <c r="D591" t="s">
        <v>1906</v>
      </c>
    </row>
    <row r="592" spans="1:4">
      <c r="A592" s="1071">
        <v>591</v>
      </c>
      <c r="B592" t="s">
        <v>1905</v>
      </c>
      <c r="C592" t="s">
        <v>1929</v>
      </c>
      <c r="D592" t="s">
        <v>1930</v>
      </c>
    </row>
    <row r="593" spans="1:4">
      <c r="A593" s="1071">
        <v>592</v>
      </c>
      <c r="B593" t="s">
        <v>1905</v>
      </c>
      <c r="C593" t="s">
        <v>1931</v>
      </c>
      <c r="D593" t="s">
        <v>1932</v>
      </c>
    </row>
    <row r="594" spans="1:4">
      <c r="A594" s="1071">
        <v>593</v>
      </c>
      <c r="B594" t="s">
        <v>1905</v>
      </c>
      <c r="C594" t="s">
        <v>1933</v>
      </c>
      <c r="D594" t="s">
        <v>1934</v>
      </c>
    </row>
    <row r="595" spans="1:4">
      <c r="A595" s="1071">
        <v>594</v>
      </c>
      <c r="B595" t="s">
        <v>1905</v>
      </c>
      <c r="C595" t="s">
        <v>1935</v>
      </c>
      <c r="D595" t="s">
        <v>1936</v>
      </c>
    </row>
    <row r="596" spans="1:4">
      <c r="A596" s="1071">
        <v>595</v>
      </c>
      <c r="B596" t="s">
        <v>1905</v>
      </c>
      <c r="C596" t="s">
        <v>1937</v>
      </c>
      <c r="D596" t="s">
        <v>1938</v>
      </c>
    </row>
    <row r="597" spans="1:4">
      <c r="A597" s="1071">
        <v>596</v>
      </c>
      <c r="B597" t="s">
        <v>1905</v>
      </c>
      <c r="C597" t="s">
        <v>1777</v>
      </c>
      <c r="D597" t="s">
        <v>1939</v>
      </c>
    </row>
    <row r="598" spans="1:4">
      <c r="A598" s="1071">
        <v>597</v>
      </c>
      <c r="B598" t="s">
        <v>1905</v>
      </c>
      <c r="C598" t="s">
        <v>1940</v>
      </c>
      <c r="D598" t="s">
        <v>1941</v>
      </c>
    </row>
    <row r="599" spans="1:4">
      <c r="A599" s="1071">
        <v>598</v>
      </c>
      <c r="B599" t="s">
        <v>1905</v>
      </c>
      <c r="C599" t="s">
        <v>1942</v>
      </c>
      <c r="D599" t="s">
        <v>1943</v>
      </c>
    </row>
    <row r="600" spans="1:4">
      <c r="A600" s="1071">
        <v>599</v>
      </c>
      <c r="B600" t="s">
        <v>1905</v>
      </c>
      <c r="C600" t="s">
        <v>1944</v>
      </c>
      <c r="D600" t="s">
        <v>1945</v>
      </c>
    </row>
    <row r="601" spans="1:4">
      <c r="A601" s="1071">
        <v>600</v>
      </c>
      <c r="B601" t="s">
        <v>1905</v>
      </c>
      <c r="C601" t="s">
        <v>1946</v>
      </c>
      <c r="D601" t="s">
        <v>1947</v>
      </c>
    </row>
    <row r="602" spans="1:4">
      <c r="A602" s="1071">
        <v>601</v>
      </c>
      <c r="B602" t="s">
        <v>1905</v>
      </c>
      <c r="C602" t="s">
        <v>1948</v>
      </c>
      <c r="D602" t="s">
        <v>1949</v>
      </c>
    </row>
    <row r="603" spans="1:4">
      <c r="A603" s="1071">
        <v>602</v>
      </c>
      <c r="B603" t="s">
        <v>1905</v>
      </c>
      <c r="C603" t="s">
        <v>1950</v>
      </c>
      <c r="D603" t="s">
        <v>1951</v>
      </c>
    </row>
    <row r="604" spans="1:4">
      <c r="A604" s="1071">
        <v>603</v>
      </c>
      <c r="B604" t="s">
        <v>1905</v>
      </c>
      <c r="C604" t="s">
        <v>1952</v>
      </c>
      <c r="D604" t="s">
        <v>1953</v>
      </c>
    </row>
    <row r="605" spans="1:4">
      <c r="A605" s="1071">
        <v>604</v>
      </c>
      <c r="B605" t="s">
        <v>1905</v>
      </c>
      <c r="C605" t="s">
        <v>1954</v>
      </c>
      <c r="D605" t="s">
        <v>1955</v>
      </c>
    </row>
    <row r="606" spans="1:4">
      <c r="A606" s="1071">
        <v>605</v>
      </c>
      <c r="B606" t="s">
        <v>1905</v>
      </c>
      <c r="C606" t="s">
        <v>1956</v>
      </c>
      <c r="D606" t="s">
        <v>1957</v>
      </c>
    </row>
    <row r="607" spans="1:4">
      <c r="A607" s="1071">
        <v>606</v>
      </c>
      <c r="B607" t="s">
        <v>1905</v>
      </c>
      <c r="C607" t="s">
        <v>1958</v>
      </c>
      <c r="D607" t="s">
        <v>1959</v>
      </c>
    </row>
    <row r="608" spans="1:4">
      <c r="A608" s="1071">
        <v>607</v>
      </c>
      <c r="B608" t="s">
        <v>1905</v>
      </c>
      <c r="C608" t="s">
        <v>1960</v>
      </c>
      <c r="D608" t="s">
        <v>1961</v>
      </c>
    </row>
    <row r="609" spans="1:4">
      <c r="A609" s="1071">
        <v>608</v>
      </c>
      <c r="B609" t="s">
        <v>1905</v>
      </c>
      <c r="C609" t="s">
        <v>1962</v>
      </c>
      <c r="D609" t="s">
        <v>1963</v>
      </c>
    </row>
    <row r="610" spans="1:4">
      <c r="A610" s="1071">
        <v>609</v>
      </c>
      <c r="B610" t="s">
        <v>1964</v>
      </c>
      <c r="C610" t="s">
        <v>1966</v>
      </c>
      <c r="D610" t="s">
        <v>1967</v>
      </c>
    </row>
    <row r="611" spans="1:4">
      <c r="A611" s="1071">
        <v>610</v>
      </c>
      <c r="B611" t="s">
        <v>1964</v>
      </c>
      <c r="C611" t="s">
        <v>1968</v>
      </c>
      <c r="D611" t="s">
        <v>1969</v>
      </c>
    </row>
    <row r="612" spans="1:4">
      <c r="A612" s="1071">
        <v>611</v>
      </c>
      <c r="B612" t="s">
        <v>1964</v>
      </c>
      <c r="C612" t="s">
        <v>1970</v>
      </c>
      <c r="D612" t="s">
        <v>1971</v>
      </c>
    </row>
    <row r="613" spans="1:4">
      <c r="A613" s="1071">
        <v>612</v>
      </c>
      <c r="B613" t="s">
        <v>1964</v>
      </c>
      <c r="C613" t="s">
        <v>1972</v>
      </c>
      <c r="D613" t="s">
        <v>1973</v>
      </c>
    </row>
    <row r="614" spans="1:4">
      <c r="A614" s="1071">
        <v>613</v>
      </c>
      <c r="B614" t="s">
        <v>1964</v>
      </c>
      <c r="C614" t="s">
        <v>1974</v>
      </c>
      <c r="D614" t="s">
        <v>1975</v>
      </c>
    </row>
    <row r="615" spans="1:4">
      <c r="A615" s="1071">
        <v>614</v>
      </c>
      <c r="B615" t="s">
        <v>1964</v>
      </c>
      <c r="C615" t="s">
        <v>1976</v>
      </c>
      <c r="D615" t="s">
        <v>1977</v>
      </c>
    </row>
    <row r="616" spans="1:4">
      <c r="A616" s="1071">
        <v>615</v>
      </c>
      <c r="B616" t="s">
        <v>1964</v>
      </c>
      <c r="C616" t="s">
        <v>1978</v>
      </c>
      <c r="D616" t="s">
        <v>1979</v>
      </c>
    </row>
    <row r="617" spans="1:4">
      <c r="A617" s="1071">
        <v>616</v>
      </c>
      <c r="B617" t="s">
        <v>1964</v>
      </c>
      <c r="C617" t="s">
        <v>1964</v>
      </c>
      <c r="D617" t="s">
        <v>1965</v>
      </c>
    </row>
    <row r="618" spans="1:4">
      <c r="A618" s="1071">
        <v>617</v>
      </c>
      <c r="B618" t="s">
        <v>1964</v>
      </c>
      <c r="C618" t="s">
        <v>1980</v>
      </c>
      <c r="D618" t="s">
        <v>1981</v>
      </c>
    </row>
    <row r="619" spans="1:4">
      <c r="A619" s="1071">
        <v>618</v>
      </c>
      <c r="B619" t="s">
        <v>1964</v>
      </c>
      <c r="C619" t="s">
        <v>1982</v>
      </c>
      <c r="D619" t="s">
        <v>1983</v>
      </c>
    </row>
    <row r="620" spans="1:4">
      <c r="A620" s="1071">
        <v>619</v>
      </c>
      <c r="B620" t="s">
        <v>1964</v>
      </c>
      <c r="C620" t="s">
        <v>1984</v>
      </c>
      <c r="D620" t="s">
        <v>1985</v>
      </c>
    </row>
    <row r="621" spans="1:4">
      <c r="A621" s="1071">
        <v>620</v>
      </c>
      <c r="B621" t="s">
        <v>1964</v>
      </c>
      <c r="C621" t="s">
        <v>1986</v>
      </c>
      <c r="D621" t="s">
        <v>1987</v>
      </c>
    </row>
    <row r="622" spans="1:4">
      <c r="A622" s="1071">
        <v>621</v>
      </c>
      <c r="B622" t="s">
        <v>1964</v>
      </c>
      <c r="C622" t="s">
        <v>1988</v>
      </c>
      <c r="D622" t="s">
        <v>1989</v>
      </c>
    </row>
    <row r="623" spans="1:4">
      <c r="A623" s="1071">
        <v>622</v>
      </c>
      <c r="B623" t="s">
        <v>1964</v>
      </c>
      <c r="C623" t="s">
        <v>1990</v>
      </c>
      <c r="D623" t="s">
        <v>1991</v>
      </c>
    </row>
    <row r="624" spans="1:4">
      <c r="A624" s="1071">
        <v>623</v>
      </c>
      <c r="B624" t="s">
        <v>1964</v>
      </c>
      <c r="C624" t="s">
        <v>1992</v>
      </c>
      <c r="D624" t="s">
        <v>1993</v>
      </c>
    </row>
    <row r="625" spans="1:4">
      <c r="A625" s="1071">
        <v>624</v>
      </c>
      <c r="B625" t="s">
        <v>1964</v>
      </c>
      <c r="C625" t="s">
        <v>1994</v>
      </c>
      <c r="D625" t="s">
        <v>1995</v>
      </c>
    </row>
    <row r="626" spans="1:4">
      <c r="A626" s="1071">
        <v>625</v>
      </c>
      <c r="B626" t="s">
        <v>1996</v>
      </c>
      <c r="C626" t="s">
        <v>1998</v>
      </c>
      <c r="D626" t="s">
        <v>1999</v>
      </c>
    </row>
    <row r="627" spans="1:4">
      <c r="A627" s="1071">
        <v>626</v>
      </c>
      <c r="B627" t="s">
        <v>1996</v>
      </c>
      <c r="C627" t="s">
        <v>2000</v>
      </c>
      <c r="D627" t="s">
        <v>2001</v>
      </c>
    </row>
    <row r="628" spans="1:4">
      <c r="A628" s="1071">
        <v>627</v>
      </c>
      <c r="B628" t="s">
        <v>1996</v>
      </c>
      <c r="C628" t="s">
        <v>2002</v>
      </c>
      <c r="D628" t="s">
        <v>2003</v>
      </c>
    </row>
    <row r="629" spans="1:4">
      <c r="A629" s="1071">
        <v>628</v>
      </c>
      <c r="B629" t="s">
        <v>1996</v>
      </c>
      <c r="C629" t="s">
        <v>2004</v>
      </c>
      <c r="D629" t="s">
        <v>2005</v>
      </c>
    </row>
    <row r="630" spans="1:4">
      <c r="A630" s="1071">
        <v>629</v>
      </c>
      <c r="B630" t="s">
        <v>1996</v>
      </c>
      <c r="C630" t="s">
        <v>2006</v>
      </c>
      <c r="D630" t="s">
        <v>2007</v>
      </c>
    </row>
    <row r="631" spans="1:4">
      <c r="A631" s="1071">
        <v>630</v>
      </c>
      <c r="B631" t="s">
        <v>1996</v>
      </c>
      <c r="C631" t="s">
        <v>2008</v>
      </c>
      <c r="D631" t="s">
        <v>2009</v>
      </c>
    </row>
    <row r="632" spans="1:4">
      <c r="A632" s="1071">
        <v>631</v>
      </c>
      <c r="B632" t="s">
        <v>1996</v>
      </c>
      <c r="C632" t="s">
        <v>777</v>
      </c>
      <c r="D632" t="s">
        <v>2010</v>
      </c>
    </row>
    <row r="633" spans="1:4">
      <c r="A633" s="1071">
        <v>632</v>
      </c>
      <c r="B633" t="s">
        <v>1996</v>
      </c>
      <c r="C633" t="s">
        <v>2011</v>
      </c>
      <c r="D633" t="s">
        <v>2012</v>
      </c>
    </row>
    <row r="634" spans="1:4">
      <c r="A634" s="1071">
        <v>633</v>
      </c>
      <c r="B634" t="s">
        <v>1996</v>
      </c>
      <c r="C634" t="s">
        <v>2013</v>
      </c>
      <c r="D634" t="s">
        <v>2014</v>
      </c>
    </row>
    <row r="635" spans="1:4">
      <c r="A635" s="1071">
        <v>634</v>
      </c>
      <c r="B635" t="s">
        <v>1996</v>
      </c>
      <c r="C635" t="s">
        <v>1996</v>
      </c>
      <c r="D635" t="s">
        <v>1997</v>
      </c>
    </row>
    <row r="636" spans="1:4">
      <c r="A636" s="1071">
        <v>635</v>
      </c>
      <c r="B636" t="s">
        <v>1996</v>
      </c>
      <c r="C636" t="s">
        <v>2015</v>
      </c>
      <c r="D636" t="s">
        <v>2016</v>
      </c>
    </row>
    <row r="637" spans="1:4">
      <c r="A637" s="1071">
        <v>636</v>
      </c>
      <c r="B637" t="s">
        <v>1996</v>
      </c>
      <c r="C637" t="s">
        <v>2017</v>
      </c>
      <c r="D637" t="s">
        <v>2018</v>
      </c>
    </row>
    <row r="638" spans="1:4">
      <c r="A638" s="1071">
        <v>637</v>
      </c>
      <c r="B638" t="s">
        <v>1996</v>
      </c>
      <c r="C638" t="s">
        <v>2019</v>
      </c>
      <c r="D638" t="s">
        <v>2020</v>
      </c>
    </row>
    <row r="639" spans="1:4">
      <c r="A639" s="1071">
        <v>638</v>
      </c>
      <c r="B639" t="s">
        <v>1996</v>
      </c>
      <c r="C639" t="s">
        <v>2021</v>
      </c>
      <c r="D639" t="s">
        <v>2022</v>
      </c>
    </row>
    <row r="640" spans="1:4">
      <c r="A640" s="1071">
        <v>639</v>
      </c>
      <c r="B640" t="s">
        <v>1996</v>
      </c>
      <c r="C640" t="s">
        <v>2023</v>
      </c>
      <c r="D640" t="s">
        <v>2024</v>
      </c>
    </row>
    <row r="641" spans="1:4">
      <c r="A641" s="1071">
        <v>640</v>
      </c>
      <c r="B641" t="s">
        <v>1996</v>
      </c>
      <c r="C641" t="s">
        <v>2025</v>
      </c>
      <c r="D641" t="s">
        <v>2026</v>
      </c>
    </row>
    <row r="642" spans="1:4">
      <c r="A642" s="1071">
        <v>641</v>
      </c>
      <c r="B642" t="s">
        <v>1996</v>
      </c>
      <c r="C642" t="s">
        <v>2027</v>
      </c>
      <c r="D642" t="s">
        <v>2028</v>
      </c>
    </row>
    <row r="643" spans="1:4">
      <c r="A643" s="1071">
        <v>642</v>
      </c>
      <c r="B643" t="s">
        <v>1996</v>
      </c>
      <c r="C643" t="s">
        <v>2029</v>
      </c>
      <c r="D643" t="s">
        <v>2030</v>
      </c>
    </row>
    <row r="644" spans="1:4">
      <c r="A644" s="1071">
        <v>643</v>
      </c>
      <c r="B644" t="s">
        <v>1996</v>
      </c>
      <c r="C644" t="s">
        <v>2031</v>
      </c>
      <c r="D644" t="s">
        <v>2032</v>
      </c>
    </row>
    <row r="645" spans="1:4">
      <c r="A645" s="1071">
        <v>644</v>
      </c>
      <c r="B645" t="s">
        <v>1996</v>
      </c>
      <c r="C645" t="s">
        <v>2033</v>
      </c>
      <c r="D645" t="s">
        <v>2034</v>
      </c>
    </row>
    <row r="646" spans="1:4">
      <c r="A646" s="1071">
        <v>645</v>
      </c>
      <c r="B646" t="s">
        <v>1996</v>
      </c>
      <c r="C646" t="s">
        <v>2035</v>
      </c>
      <c r="D646" t="s">
        <v>2036</v>
      </c>
    </row>
    <row r="647" spans="1:4">
      <c r="A647" s="1071">
        <v>646</v>
      </c>
      <c r="B647" t="s">
        <v>2037</v>
      </c>
      <c r="C647" t="s">
        <v>2039</v>
      </c>
      <c r="D647" t="s">
        <v>2040</v>
      </c>
    </row>
    <row r="648" spans="1:4">
      <c r="A648" s="1071">
        <v>647</v>
      </c>
      <c r="B648" t="s">
        <v>2037</v>
      </c>
      <c r="C648" t="s">
        <v>2041</v>
      </c>
      <c r="D648" t="s">
        <v>2042</v>
      </c>
    </row>
    <row r="649" spans="1:4">
      <c r="A649" s="1071">
        <v>648</v>
      </c>
      <c r="B649" t="s">
        <v>2037</v>
      </c>
      <c r="C649" t="s">
        <v>2043</v>
      </c>
      <c r="D649" t="s">
        <v>2044</v>
      </c>
    </row>
    <row r="650" spans="1:4">
      <c r="A650" s="1071">
        <v>649</v>
      </c>
      <c r="B650" t="s">
        <v>2037</v>
      </c>
      <c r="C650" t="s">
        <v>2045</v>
      </c>
      <c r="D650" t="s">
        <v>2046</v>
      </c>
    </row>
    <row r="651" spans="1:4">
      <c r="A651" s="1071">
        <v>650</v>
      </c>
      <c r="B651" t="s">
        <v>2037</v>
      </c>
      <c r="C651" t="s">
        <v>2047</v>
      </c>
      <c r="D651" t="s">
        <v>2048</v>
      </c>
    </row>
    <row r="652" spans="1:4">
      <c r="A652" s="1071">
        <v>651</v>
      </c>
      <c r="B652" t="s">
        <v>2037</v>
      </c>
      <c r="C652" t="s">
        <v>2049</v>
      </c>
      <c r="D652" t="s">
        <v>2050</v>
      </c>
    </row>
    <row r="653" spans="1:4">
      <c r="A653" s="1071">
        <v>652</v>
      </c>
      <c r="B653" t="s">
        <v>2037</v>
      </c>
      <c r="C653" t="s">
        <v>2051</v>
      </c>
      <c r="D653" t="s">
        <v>2052</v>
      </c>
    </row>
    <row r="654" spans="1:4">
      <c r="A654" s="1071">
        <v>653</v>
      </c>
      <c r="B654" t="s">
        <v>2037</v>
      </c>
      <c r="C654" t="s">
        <v>2053</v>
      </c>
      <c r="D654" t="s">
        <v>2054</v>
      </c>
    </row>
    <row r="655" spans="1:4">
      <c r="A655" s="1071">
        <v>654</v>
      </c>
      <c r="B655" t="s">
        <v>2037</v>
      </c>
      <c r="C655" t="s">
        <v>2055</v>
      </c>
      <c r="D655" t="s">
        <v>2056</v>
      </c>
    </row>
    <row r="656" spans="1:4">
      <c r="A656" s="1071">
        <v>655</v>
      </c>
      <c r="B656" t="s">
        <v>2037</v>
      </c>
      <c r="C656" t="s">
        <v>2057</v>
      </c>
      <c r="D656" t="s">
        <v>2058</v>
      </c>
    </row>
    <row r="657" spans="1:4">
      <c r="A657" s="1071">
        <v>656</v>
      </c>
      <c r="B657" t="s">
        <v>2037</v>
      </c>
      <c r="C657" t="s">
        <v>2037</v>
      </c>
      <c r="D657" t="s">
        <v>2038</v>
      </c>
    </row>
    <row r="658" spans="1:4">
      <c r="A658" s="1071">
        <v>657</v>
      </c>
      <c r="B658" t="s">
        <v>2037</v>
      </c>
      <c r="C658" t="s">
        <v>2059</v>
      </c>
      <c r="D658" t="s">
        <v>2060</v>
      </c>
    </row>
    <row r="659" spans="1:4">
      <c r="A659" s="1071">
        <v>658</v>
      </c>
      <c r="B659" t="s">
        <v>2037</v>
      </c>
      <c r="C659" t="s">
        <v>2061</v>
      </c>
      <c r="D659" t="s">
        <v>2062</v>
      </c>
    </row>
    <row r="660" spans="1:4">
      <c r="A660" s="1071">
        <v>659</v>
      </c>
      <c r="B660" t="s">
        <v>2037</v>
      </c>
      <c r="C660" t="s">
        <v>2063</v>
      </c>
      <c r="D660" t="s">
        <v>2064</v>
      </c>
    </row>
    <row r="661" spans="1:4">
      <c r="A661" s="1071">
        <v>660</v>
      </c>
      <c r="B661" t="s">
        <v>2037</v>
      </c>
      <c r="C661" t="s">
        <v>1432</v>
      </c>
      <c r="D661" t="s">
        <v>2065</v>
      </c>
    </row>
    <row r="662" spans="1:4">
      <c r="A662" s="1071">
        <v>661</v>
      </c>
      <c r="B662" t="s">
        <v>2037</v>
      </c>
      <c r="C662" t="s">
        <v>2066</v>
      </c>
      <c r="D662" t="s">
        <v>2067</v>
      </c>
    </row>
    <row r="663" spans="1:4">
      <c r="A663" s="1071">
        <v>662</v>
      </c>
      <c r="B663" t="s">
        <v>2037</v>
      </c>
      <c r="C663" t="s">
        <v>2068</v>
      </c>
      <c r="D663" t="s">
        <v>2069</v>
      </c>
    </row>
    <row r="664" spans="1:4">
      <c r="A664" s="1071">
        <v>663</v>
      </c>
      <c r="B664" t="s">
        <v>2037</v>
      </c>
      <c r="C664" t="s">
        <v>2070</v>
      </c>
      <c r="D664" t="s">
        <v>2071</v>
      </c>
    </row>
    <row r="665" spans="1:4">
      <c r="A665" s="1071">
        <v>664</v>
      </c>
      <c r="B665" t="s">
        <v>2037</v>
      </c>
      <c r="C665" t="s">
        <v>2072</v>
      </c>
      <c r="D665" t="s">
        <v>2073</v>
      </c>
    </row>
    <row r="666" spans="1:4">
      <c r="A666" s="1071">
        <v>665</v>
      </c>
      <c r="B666" t="s">
        <v>2037</v>
      </c>
      <c r="C666" t="s">
        <v>2074</v>
      </c>
      <c r="D666" t="s">
        <v>2075</v>
      </c>
    </row>
    <row r="667" spans="1:4">
      <c r="A667" s="1071">
        <v>666</v>
      </c>
      <c r="B667" t="s">
        <v>2076</v>
      </c>
      <c r="C667" t="s">
        <v>2078</v>
      </c>
      <c r="D667" t="s">
        <v>2079</v>
      </c>
    </row>
    <row r="668" spans="1:4">
      <c r="A668" s="1071">
        <v>667</v>
      </c>
      <c r="B668" t="s">
        <v>2076</v>
      </c>
      <c r="C668" t="s">
        <v>2080</v>
      </c>
      <c r="D668" t="s">
        <v>2081</v>
      </c>
    </row>
    <row r="669" spans="1:4">
      <c r="A669" s="1071">
        <v>668</v>
      </c>
      <c r="B669" t="s">
        <v>2076</v>
      </c>
      <c r="C669" t="s">
        <v>2082</v>
      </c>
      <c r="D669" t="s">
        <v>2083</v>
      </c>
    </row>
    <row r="670" spans="1:4">
      <c r="A670" s="1071">
        <v>669</v>
      </c>
      <c r="B670" t="s">
        <v>2076</v>
      </c>
      <c r="C670" t="s">
        <v>2084</v>
      </c>
      <c r="D670" t="s">
        <v>2085</v>
      </c>
    </row>
    <row r="671" spans="1:4">
      <c r="A671" s="1071">
        <v>670</v>
      </c>
      <c r="B671" t="s">
        <v>2076</v>
      </c>
      <c r="C671" t="s">
        <v>2086</v>
      </c>
      <c r="D671" t="s">
        <v>2087</v>
      </c>
    </row>
    <row r="672" spans="1:4">
      <c r="A672" s="1071">
        <v>671</v>
      </c>
      <c r="B672" t="s">
        <v>2076</v>
      </c>
      <c r="C672" t="s">
        <v>2088</v>
      </c>
      <c r="D672" t="s">
        <v>2089</v>
      </c>
    </row>
    <row r="673" spans="1:4">
      <c r="A673" s="1071">
        <v>672</v>
      </c>
      <c r="B673" t="s">
        <v>2076</v>
      </c>
      <c r="C673" t="s">
        <v>2090</v>
      </c>
      <c r="D673" t="s">
        <v>2091</v>
      </c>
    </row>
    <row r="674" spans="1:4">
      <c r="A674" s="1071">
        <v>673</v>
      </c>
      <c r="B674" t="s">
        <v>2076</v>
      </c>
      <c r="C674" t="s">
        <v>2092</v>
      </c>
      <c r="D674" t="s">
        <v>2093</v>
      </c>
    </row>
    <row r="675" spans="1:4">
      <c r="A675" s="1071">
        <v>674</v>
      </c>
      <c r="B675" t="s">
        <v>2076</v>
      </c>
      <c r="C675" t="s">
        <v>1824</v>
      </c>
      <c r="D675" t="s">
        <v>2094</v>
      </c>
    </row>
    <row r="676" spans="1:4">
      <c r="A676" s="1071">
        <v>675</v>
      </c>
      <c r="B676" t="s">
        <v>2076</v>
      </c>
      <c r="C676" t="s">
        <v>2076</v>
      </c>
      <c r="D676" t="s">
        <v>2077</v>
      </c>
    </row>
    <row r="677" spans="1:4">
      <c r="A677" s="1071">
        <v>676</v>
      </c>
      <c r="B677" t="s">
        <v>2076</v>
      </c>
      <c r="C677" t="s">
        <v>2095</v>
      </c>
      <c r="D677" t="s">
        <v>2096</v>
      </c>
    </row>
    <row r="678" spans="1:4">
      <c r="A678" s="1071">
        <v>677</v>
      </c>
      <c r="B678" t="s">
        <v>2076</v>
      </c>
      <c r="C678" t="s">
        <v>2097</v>
      </c>
      <c r="D678" t="s">
        <v>2098</v>
      </c>
    </row>
    <row r="679" spans="1:4">
      <c r="A679" s="1071">
        <v>678</v>
      </c>
      <c r="B679" t="s">
        <v>2076</v>
      </c>
      <c r="C679" t="s">
        <v>1286</v>
      </c>
      <c r="D679" t="s">
        <v>2099</v>
      </c>
    </row>
    <row r="680" spans="1:4">
      <c r="A680" s="1071">
        <v>679</v>
      </c>
      <c r="B680" t="s">
        <v>2076</v>
      </c>
      <c r="C680" t="s">
        <v>2100</v>
      </c>
      <c r="D680" t="s">
        <v>2101</v>
      </c>
    </row>
    <row r="681" spans="1:4">
      <c r="A681" s="1071">
        <v>680</v>
      </c>
      <c r="B681" t="s">
        <v>2076</v>
      </c>
      <c r="C681" t="s">
        <v>2102</v>
      </c>
      <c r="D681" t="s">
        <v>2103</v>
      </c>
    </row>
    <row r="682" spans="1:4">
      <c r="A682" s="1071">
        <v>681</v>
      </c>
      <c r="B682" t="s">
        <v>2076</v>
      </c>
      <c r="C682" t="s">
        <v>2104</v>
      </c>
      <c r="D682" t="s">
        <v>2105</v>
      </c>
    </row>
    <row r="683" spans="1:4">
      <c r="A683" s="1071">
        <v>682</v>
      </c>
      <c r="B683" t="s">
        <v>2076</v>
      </c>
      <c r="C683" t="s">
        <v>2106</v>
      </c>
      <c r="D683" t="s">
        <v>2107</v>
      </c>
    </row>
    <row r="684" spans="1:4">
      <c r="A684" s="1071">
        <v>683</v>
      </c>
      <c r="B684" t="s">
        <v>2076</v>
      </c>
      <c r="C684" t="s">
        <v>2108</v>
      </c>
      <c r="D684" t="s">
        <v>2109</v>
      </c>
    </row>
    <row r="685" spans="1:4">
      <c r="A685" s="1071">
        <v>684</v>
      </c>
      <c r="B685" t="s">
        <v>2110</v>
      </c>
      <c r="C685" t="s">
        <v>2112</v>
      </c>
      <c r="D685" t="s">
        <v>2113</v>
      </c>
    </row>
    <row r="686" spans="1:4">
      <c r="A686" s="1071">
        <v>685</v>
      </c>
      <c r="B686" t="s">
        <v>2110</v>
      </c>
      <c r="C686" t="s">
        <v>2114</v>
      </c>
      <c r="D686" t="s">
        <v>2115</v>
      </c>
    </row>
    <row r="687" spans="1:4">
      <c r="A687" s="1071">
        <v>686</v>
      </c>
      <c r="B687" t="s">
        <v>2110</v>
      </c>
      <c r="C687" t="s">
        <v>2116</v>
      </c>
      <c r="D687" t="s">
        <v>2117</v>
      </c>
    </row>
    <row r="688" spans="1:4">
      <c r="A688" s="1071">
        <v>687</v>
      </c>
      <c r="B688" t="s">
        <v>2110</v>
      </c>
      <c r="C688" t="s">
        <v>2118</v>
      </c>
      <c r="D688" t="s">
        <v>2119</v>
      </c>
    </row>
    <row r="689" spans="1:4">
      <c r="A689" s="1071">
        <v>688</v>
      </c>
      <c r="B689" t="s">
        <v>2110</v>
      </c>
      <c r="C689" t="s">
        <v>2120</v>
      </c>
      <c r="D689" t="s">
        <v>2121</v>
      </c>
    </row>
    <row r="690" spans="1:4">
      <c r="A690" s="1071">
        <v>689</v>
      </c>
      <c r="B690" t="s">
        <v>2110</v>
      </c>
      <c r="C690" t="s">
        <v>2122</v>
      </c>
      <c r="D690" t="s">
        <v>2123</v>
      </c>
    </row>
    <row r="691" spans="1:4">
      <c r="A691" s="1071">
        <v>690</v>
      </c>
      <c r="B691" t="s">
        <v>2110</v>
      </c>
      <c r="C691" t="s">
        <v>2124</v>
      </c>
      <c r="D691" t="s">
        <v>2125</v>
      </c>
    </row>
    <row r="692" spans="1:4">
      <c r="A692" s="1071">
        <v>691</v>
      </c>
      <c r="B692" t="s">
        <v>2110</v>
      </c>
      <c r="C692" t="s">
        <v>2126</v>
      </c>
      <c r="D692" t="s">
        <v>2127</v>
      </c>
    </row>
    <row r="693" spans="1:4">
      <c r="A693" s="1071">
        <v>692</v>
      </c>
      <c r="B693" t="s">
        <v>2110</v>
      </c>
      <c r="C693" t="s">
        <v>2110</v>
      </c>
      <c r="D693" t="s">
        <v>2111</v>
      </c>
    </row>
    <row r="694" spans="1:4">
      <c r="A694" s="1071">
        <v>693</v>
      </c>
      <c r="B694" t="s">
        <v>2110</v>
      </c>
      <c r="C694" t="s">
        <v>2128</v>
      </c>
      <c r="D694" t="s">
        <v>2129</v>
      </c>
    </row>
    <row r="695" spans="1:4">
      <c r="A695" s="1071">
        <v>694</v>
      </c>
      <c r="B695" t="s">
        <v>2110</v>
      </c>
      <c r="C695" t="s">
        <v>2130</v>
      </c>
      <c r="D695" t="s">
        <v>2131</v>
      </c>
    </row>
    <row r="696" spans="1:4">
      <c r="A696" s="1071">
        <v>695</v>
      </c>
      <c r="B696" t="s">
        <v>2110</v>
      </c>
      <c r="C696" t="s">
        <v>2132</v>
      </c>
      <c r="D696" t="s">
        <v>2133</v>
      </c>
    </row>
    <row r="697" spans="1:4">
      <c r="A697" s="1071">
        <v>696</v>
      </c>
      <c r="B697" t="s">
        <v>2110</v>
      </c>
      <c r="C697" t="s">
        <v>1661</v>
      </c>
      <c r="D697" t="s">
        <v>2134</v>
      </c>
    </row>
    <row r="698" spans="1:4">
      <c r="A698" s="1071">
        <v>697</v>
      </c>
      <c r="B698" t="s">
        <v>2110</v>
      </c>
      <c r="C698" t="s">
        <v>2135</v>
      </c>
      <c r="D698" t="s">
        <v>2136</v>
      </c>
    </row>
    <row r="699" spans="1:4">
      <c r="A699" s="1071">
        <v>698</v>
      </c>
      <c r="B699" t="s">
        <v>2110</v>
      </c>
      <c r="C699" t="s">
        <v>2137</v>
      </c>
      <c r="D699" t="s">
        <v>2138</v>
      </c>
    </row>
    <row r="700" spans="1:4">
      <c r="A700" s="1071">
        <v>699</v>
      </c>
      <c r="B700" t="s">
        <v>2110</v>
      </c>
      <c r="C700" t="s">
        <v>2139</v>
      </c>
      <c r="D700" t="s">
        <v>2140</v>
      </c>
    </row>
    <row r="701" spans="1:4">
      <c r="A701" s="1071">
        <v>700</v>
      </c>
      <c r="B701" t="s">
        <v>2141</v>
      </c>
      <c r="C701" t="s">
        <v>2143</v>
      </c>
      <c r="D701" t="s">
        <v>2144</v>
      </c>
    </row>
    <row r="702" spans="1:4">
      <c r="A702" s="1071">
        <v>701</v>
      </c>
      <c r="B702" t="s">
        <v>2141</v>
      </c>
      <c r="C702" t="s">
        <v>2145</v>
      </c>
      <c r="D702" t="s">
        <v>2146</v>
      </c>
    </row>
    <row r="703" spans="1:4">
      <c r="A703" s="1071">
        <v>702</v>
      </c>
      <c r="B703" t="s">
        <v>2141</v>
      </c>
      <c r="C703" t="s">
        <v>2147</v>
      </c>
      <c r="D703" t="s">
        <v>2148</v>
      </c>
    </row>
    <row r="704" spans="1:4">
      <c r="A704" s="1071">
        <v>703</v>
      </c>
      <c r="B704" t="s">
        <v>2141</v>
      </c>
      <c r="C704" t="s">
        <v>2149</v>
      </c>
      <c r="D704" t="s">
        <v>2150</v>
      </c>
    </row>
    <row r="705" spans="1:4">
      <c r="A705" s="1071">
        <v>704</v>
      </c>
      <c r="B705" t="s">
        <v>2141</v>
      </c>
      <c r="C705" t="s">
        <v>2151</v>
      </c>
      <c r="D705" t="s">
        <v>2152</v>
      </c>
    </row>
    <row r="706" spans="1:4">
      <c r="A706" s="1071">
        <v>705</v>
      </c>
      <c r="B706" t="s">
        <v>2141</v>
      </c>
      <c r="C706" t="s">
        <v>2153</v>
      </c>
      <c r="D706" t="s">
        <v>2154</v>
      </c>
    </row>
    <row r="707" spans="1:4">
      <c r="A707" s="1071">
        <v>706</v>
      </c>
      <c r="B707" t="s">
        <v>2141</v>
      </c>
      <c r="C707" t="s">
        <v>2155</v>
      </c>
      <c r="D707" t="s">
        <v>2156</v>
      </c>
    </row>
    <row r="708" spans="1:4">
      <c r="A708" s="1071">
        <v>707</v>
      </c>
      <c r="B708" t="s">
        <v>2141</v>
      </c>
      <c r="C708" t="s">
        <v>2157</v>
      </c>
      <c r="D708" t="s">
        <v>2158</v>
      </c>
    </row>
    <row r="709" spans="1:4">
      <c r="A709" s="1071">
        <v>708</v>
      </c>
      <c r="B709" t="s">
        <v>2141</v>
      </c>
      <c r="C709" t="s">
        <v>2159</v>
      </c>
      <c r="D709" t="s">
        <v>2160</v>
      </c>
    </row>
    <row r="710" spans="1:4">
      <c r="A710" s="1071">
        <v>709</v>
      </c>
      <c r="B710" t="s">
        <v>2141</v>
      </c>
      <c r="C710" t="s">
        <v>2161</v>
      </c>
      <c r="D710" t="s">
        <v>2162</v>
      </c>
    </row>
    <row r="711" spans="1:4">
      <c r="A711" s="1071">
        <v>710</v>
      </c>
      <c r="B711" t="s">
        <v>2141</v>
      </c>
      <c r="C711" t="s">
        <v>2163</v>
      </c>
      <c r="D711" t="s">
        <v>2164</v>
      </c>
    </row>
    <row r="712" spans="1:4">
      <c r="A712" s="1071">
        <v>711</v>
      </c>
      <c r="B712" t="s">
        <v>2141</v>
      </c>
      <c r="C712" t="s">
        <v>2165</v>
      </c>
      <c r="D712" t="s">
        <v>2166</v>
      </c>
    </row>
    <row r="713" spans="1:4">
      <c r="A713" s="1071">
        <v>712</v>
      </c>
      <c r="B713" t="s">
        <v>2141</v>
      </c>
      <c r="C713" t="s">
        <v>2167</v>
      </c>
      <c r="D713" t="s">
        <v>2168</v>
      </c>
    </row>
    <row r="714" spans="1:4">
      <c r="A714" s="1071">
        <v>713</v>
      </c>
      <c r="B714" t="s">
        <v>2141</v>
      </c>
      <c r="C714" t="s">
        <v>2169</v>
      </c>
      <c r="D714" t="s">
        <v>2170</v>
      </c>
    </row>
    <row r="715" spans="1:4">
      <c r="A715" s="1071">
        <v>714</v>
      </c>
      <c r="B715" t="s">
        <v>2141</v>
      </c>
      <c r="C715" t="s">
        <v>2171</v>
      </c>
      <c r="D715" t="s">
        <v>2172</v>
      </c>
    </row>
    <row r="716" spans="1:4">
      <c r="A716" s="1071">
        <v>715</v>
      </c>
      <c r="B716" t="s">
        <v>2141</v>
      </c>
      <c r="C716" t="s">
        <v>2173</v>
      </c>
      <c r="D716" t="s">
        <v>2174</v>
      </c>
    </row>
    <row r="717" spans="1:4">
      <c r="A717" s="1071">
        <v>716</v>
      </c>
      <c r="B717" t="s">
        <v>2141</v>
      </c>
      <c r="C717" t="s">
        <v>2175</v>
      </c>
      <c r="D717" t="s">
        <v>2176</v>
      </c>
    </row>
    <row r="718" spans="1:4">
      <c r="A718" s="1071">
        <v>717</v>
      </c>
      <c r="B718" t="s">
        <v>2141</v>
      </c>
      <c r="C718" t="s">
        <v>2141</v>
      </c>
      <c r="D718" t="s">
        <v>2142</v>
      </c>
    </row>
    <row r="719" spans="1:4">
      <c r="A719" s="1071">
        <v>718</v>
      </c>
      <c r="B719" t="s">
        <v>2141</v>
      </c>
      <c r="C719" t="s">
        <v>2177</v>
      </c>
      <c r="D719" t="s">
        <v>2178</v>
      </c>
    </row>
    <row r="720" spans="1:4">
      <c r="A720" s="1071">
        <v>719</v>
      </c>
      <c r="B720" t="s">
        <v>2141</v>
      </c>
      <c r="C720" t="s">
        <v>2179</v>
      </c>
      <c r="D720" t="s">
        <v>2180</v>
      </c>
    </row>
    <row r="721" spans="1:4">
      <c r="A721" s="1071">
        <v>720</v>
      </c>
      <c r="B721" t="s">
        <v>2141</v>
      </c>
      <c r="C721" t="s">
        <v>2181</v>
      </c>
      <c r="D721" t="s">
        <v>2182</v>
      </c>
    </row>
    <row r="722" spans="1:4">
      <c r="A722" s="1071">
        <v>721</v>
      </c>
      <c r="B722" t="s">
        <v>2141</v>
      </c>
      <c r="C722" t="s">
        <v>1038</v>
      </c>
      <c r="D722" t="s">
        <v>2183</v>
      </c>
    </row>
    <row r="723" spans="1:4">
      <c r="A723" s="1071">
        <v>722</v>
      </c>
      <c r="B723" t="s">
        <v>2141</v>
      </c>
      <c r="C723" t="s">
        <v>2184</v>
      </c>
      <c r="D723" t="s">
        <v>2185</v>
      </c>
    </row>
    <row r="724" spans="1:4">
      <c r="A724" s="1071">
        <v>723</v>
      </c>
      <c r="B724" t="s">
        <v>2141</v>
      </c>
      <c r="C724" t="s">
        <v>2186</v>
      </c>
      <c r="D724" t="s">
        <v>2187</v>
      </c>
    </row>
    <row r="725" spans="1:4">
      <c r="A725" s="1071">
        <v>724</v>
      </c>
      <c r="B725" t="s">
        <v>2141</v>
      </c>
      <c r="C725" t="s">
        <v>2188</v>
      </c>
      <c r="D725" t="s">
        <v>2189</v>
      </c>
    </row>
    <row r="726" spans="1:4">
      <c r="A726" s="1071">
        <v>725</v>
      </c>
      <c r="B726" t="s">
        <v>2141</v>
      </c>
      <c r="C726" t="s">
        <v>2190</v>
      </c>
      <c r="D726" t="s">
        <v>2191</v>
      </c>
    </row>
    <row r="727" spans="1:4">
      <c r="A727" s="1071">
        <v>726</v>
      </c>
      <c r="B727" t="s">
        <v>2141</v>
      </c>
      <c r="C727" t="s">
        <v>2192</v>
      </c>
      <c r="D727" t="s">
        <v>2193</v>
      </c>
    </row>
    <row r="728" spans="1:4">
      <c r="A728" s="1071">
        <v>727</v>
      </c>
      <c r="B728" t="s">
        <v>2141</v>
      </c>
      <c r="C728" t="s">
        <v>2194</v>
      </c>
      <c r="D728" t="s">
        <v>2195</v>
      </c>
    </row>
    <row r="729" spans="1:4">
      <c r="A729" s="1071">
        <v>728</v>
      </c>
      <c r="B729" t="s">
        <v>2196</v>
      </c>
      <c r="C729" t="s">
        <v>2198</v>
      </c>
      <c r="D729" t="s">
        <v>2199</v>
      </c>
    </row>
    <row r="730" spans="1:4">
      <c r="A730" s="1071">
        <v>729</v>
      </c>
      <c r="B730" t="s">
        <v>2196</v>
      </c>
      <c r="C730" t="s">
        <v>2200</v>
      </c>
      <c r="D730" t="s">
        <v>2201</v>
      </c>
    </row>
    <row r="731" spans="1:4">
      <c r="A731" s="1071">
        <v>730</v>
      </c>
      <c r="B731" t="s">
        <v>2196</v>
      </c>
      <c r="C731" t="s">
        <v>2202</v>
      </c>
      <c r="D731" t="s">
        <v>2203</v>
      </c>
    </row>
    <row r="732" spans="1:4">
      <c r="A732" s="1071">
        <v>731</v>
      </c>
      <c r="B732" t="s">
        <v>2196</v>
      </c>
      <c r="C732" t="s">
        <v>2204</v>
      </c>
      <c r="D732" t="s">
        <v>2205</v>
      </c>
    </row>
    <row r="733" spans="1:4">
      <c r="A733" s="1071">
        <v>732</v>
      </c>
      <c r="B733" t="s">
        <v>2196</v>
      </c>
      <c r="C733" t="s">
        <v>2206</v>
      </c>
      <c r="D733" t="s">
        <v>2207</v>
      </c>
    </row>
    <row r="734" spans="1:4">
      <c r="A734" s="1071">
        <v>733</v>
      </c>
      <c r="B734" t="s">
        <v>2196</v>
      </c>
      <c r="C734" t="s">
        <v>2208</v>
      </c>
      <c r="D734" t="s">
        <v>2209</v>
      </c>
    </row>
    <row r="735" spans="1:4">
      <c r="A735" s="1071">
        <v>734</v>
      </c>
      <c r="B735" t="s">
        <v>2196</v>
      </c>
      <c r="C735" t="s">
        <v>2210</v>
      </c>
      <c r="D735" t="s">
        <v>2211</v>
      </c>
    </row>
    <row r="736" spans="1:4">
      <c r="A736" s="1071">
        <v>735</v>
      </c>
      <c r="B736" t="s">
        <v>2196</v>
      </c>
      <c r="C736" t="s">
        <v>2212</v>
      </c>
      <c r="D736" t="s">
        <v>2213</v>
      </c>
    </row>
    <row r="737" spans="1:4">
      <c r="A737" s="1071">
        <v>736</v>
      </c>
      <c r="B737" t="s">
        <v>2196</v>
      </c>
      <c r="C737" t="s">
        <v>2214</v>
      </c>
      <c r="D737" t="s">
        <v>2215</v>
      </c>
    </row>
    <row r="738" spans="1:4">
      <c r="A738" s="1071">
        <v>737</v>
      </c>
      <c r="B738" t="s">
        <v>2196</v>
      </c>
      <c r="C738" t="s">
        <v>2216</v>
      </c>
      <c r="D738" t="s">
        <v>2217</v>
      </c>
    </row>
    <row r="739" spans="1:4">
      <c r="A739" s="1071">
        <v>738</v>
      </c>
      <c r="B739" t="s">
        <v>2196</v>
      </c>
      <c r="C739" t="s">
        <v>2218</v>
      </c>
      <c r="D739" t="s">
        <v>2219</v>
      </c>
    </row>
    <row r="740" spans="1:4">
      <c r="A740" s="1071">
        <v>739</v>
      </c>
      <c r="B740" t="s">
        <v>2196</v>
      </c>
      <c r="C740" t="s">
        <v>1689</v>
      </c>
      <c r="D740" t="s">
        <v>2220</v>
      </c>
    </row>
    <row r="741" spans="1:4">
      <c r="A741" s="1071">
        <v>740</v>
      </c>
      <c r="B741" t="s">
        <v>2196</v>
      </c>
      <c r="C741" t="s">
        <v>2221</v>
      </c>
      <c r="D741" t="s">
        <v>2222</v>
      </c>
    </row>
    <row r="742" spans="1:4">
      <c r="A742" s="1071">
        <v>741</v>
      </c>
      <c r="B742" t="s">
        <v>2196</v>
      </c>
      <c r="C742" t="s">
        <v>2223</v>
      </c>
      <c r="D742" t="s">
        <v>2224</v>
      </c>
    </row>
    <row r="743" spans="1:4">
      <c r="A743" s="1071">
        <v>742</v>
      </c>
      <c r="B743" t="s">
        <v>2196</v>
      </c>
      <c r="C743" t="s">
        <v>2196</v>
      </c>
      <c r="D743" t="s">
        <v>2197</v>
      </c>
    </row>
    <row r="744" spans="1:4">
      <c r="A744" s="1071">
        <v>743</v>
      </c>
      <c r="B744" t="s">
        <v>2196</v>
      </c>
      <c r="C744" t="s">
        <v>2225</v>
      </c>
      <c r="D744" t="s">
        <v>2226</v>
      </c>
    </row>
    <row r="745" spans="1:4">
      <c r="A745" s="1071">
        <v>744</v>
      </c>
      <c r="B745" t="s">
        <v>2196</v>
      </c>
      <c r="C745" t="s">
        <v>2227</v>
      </c>
      <c r="D745" t="s">
        <v>2228</v>
      </c>
    </row>
    <row r="746" spans="1:4">
      <c r="A746" s="1071">
        <v>745</v>
      </c>
      <c r="B746" t="s">
        <v>2196</v>
      </c>
      <c r="C746" t="s">
        <v>2229</v>
      </c>
      <c r="D746" t="s">
        <v>2230</v>
      </c>
    </row>
    <row r="747" spans="1:4">
      <c r="A747" s="1071">
        <v>746</v>
      </c>
      <c r="B747" t="s">
        <v>2196</v>
      </c>
      <c r="C747" t="s">
        <v>2231</v>
      </c>
      <c r="D747" t="s">
        <v>2232</v>
      </c>
    </row>
    <row r="748" spans="1:4">
      <c r="A748" s="1071">
        <v>747</v>
      </c>
      <c r="B748" t="s">
        <v>2196</v>
      </c>
      <c r="C748" t="s">
        <v>2233</v>
      </c>
      <c r="D748" t="s">
        <v>2234</v>
      </c>
    </row>
    <row r="749" spans="1:4">
      <c r="A749" s="1071">
        <v>748</v>
      </c>
      <c r="B749" t="s">
        <v>2196</v>
      </c>
      <c r="C749" t="s">
        <v>2235</v>
      </c>
      <c r="D749" t="s">
        <v>2236</v>
      </c>
    </row>
    <row r="750" spans="1:4">
      <c r="A750" s="1071">
        <v>749</v>
      </c>
      <c r="B750" t="s">
        <v>2196</v>
      </c>
      <c r="C750" t="s">
        <v>2237</v>
      </c>
      <c r="D750" t="s">
        <v>2238</v>
      </c>
    </row>
    <row r="751" spans="1:4">
      <c r="A751" s="1071">
        <v>750</v>
      </c>
      <c r="B751" t="s">
        <v>2239</v>
      </c>
      <c r="C751" t="s">
        <v>2241</v>
      </c>
      <c r="D751" t="s">
        <v>2242</v>
      </c>
    </row>
    <row r="752" spans="1:4">
      <c r="A752" s="1071">
        <v>751</v>
      </c>
      <c r="B752" t="s">
        <v>2239</v>
      </c>
      <c r="C752" t="s">
        <v>2243</v>
      </c>
      <c r="D752" t="s">
        <v>2244</v>
      </c>
    </row>
    <row r="753" spans="1:4">
      <c r="A753" s="1071">
        <v>752</v>
      </c>
      <c r="B753" t="s">
        <v>2239</v>
      </c>
      <c r="C753" t="s">
        <v>2245</v>
      </c>
      <c r="D753" t="s">
        <v>2246</v>
      </c>
    </row>
    <row r="754" spans="1:4">
      <c r="A754" s="1071">
        <v>753</v>
      </c>
      <c r="B754" t="s">
        <v>2239</v>
      </c>
      <c r="C754" t="s">
        <v>2247</v>
      </c>
      <c r="D754" t="s">
        <v>2248</v>
      </c>
    </row>
    <row r="755" spans="1:4">
      <c r="A755" s="1071">
        <v>754</v>
      </c>
      <c r="B755" t="s">
        <v>2239</v>
      </c>
      <c r="C755" t="s">
        <v>2249</v>
      </c>
      <c r="D755" t="s">
        <v>2250</v>
      </c>
    </row>
    <row r="756" spans="1:4">
      <c r="A756" s="1071">
        <v>755</v>
      </c>
      <c r="B756" t="s">
        <v>2239</v>
      </c>
      <c r="C756" t="s">
        <v>2251</v>
      </c>
      <c r="D756" t="s">
        <v>2252</v>
      </c>
    </row>
    <row r="757" spans="1:4">
      <c r="A757" s="1071">
        <v>756</v>
      </c>
      <c r="B757" t="s">
        <v>2239</v>
      </c>
      <c r="C757" t="s">
        <v>2253</v>
      </c>
      <c r="D757" t="s">
        <v>2254</v>
      </c>
    </row>
    <row r="758" spans="1:4">
      <c r="A758" s="1071">
        <v>757</v>
      </c>
      <c r="B758" t="s">
        <v>2239</v>
      </c>
      <c r="C758" t="s">
        <v>2255</v>
      </c>
      <c r="D758" t="s">
        <v>2256</v>
      </c>
    </row>
    <row r="759" spans="1:4">
      <c r="A759" s="1071">
        <v>758</v>
      </c>
      <c r="B759" t="s">
        <v>2239</v>
      </c>
      <c r="C759" t="s">
        <v>2257</v>
      </c>
      <c r="D759" t="s">
        <v>2258</v>
      </c>
    </row>
    <row r="760" spans="1:4">
      <c r="A760" s="1071">
        <v>759</v>
      </c>
      <c r="B760" t="s">
        <v>2239</v>
      </c>
      <c r="C760" t="s">
        <v>2259</v>
      </c>
      <c r="D760" t="s">
        <v>2260</v>
      </c>
    </row>
    <row r="761" spans="1:4">
      <c r="A761" s="1071">
        <v>760</v>
      </c>
      <c r="B761" t="s">
        <v>2239</v>
      </c>
      <c r="C761" t="s">
        <v>2261</v>
      </c>
      <c r="D761" t="s">
        <v>2262</v>
      </c>
    </row>
    <row r="762" spans="1:4">
      <c r="A762" s="1071">
        <v>761</v>
      </c>
      <c r="B762" t="s">
        <v>2239</v>
      </c>
      <c r="C762" t="s">
        <v>2263</v>
      </c>
      <c r="D762" t="s">
        <v>2264</v>
      </c>
    </row>
    <row r="763" spans="1:4">
      <c r="A763" s="1071">
        <v>762</v>
      </c>
      <c r="B763" t="s">
        <v>2239</v>
      </c>
      <c r="C763" t="s">
        <v>2265</v>
      </c>
      <c r="D763" t="s">
        <v>2266</v>
      </c>
    </row>
    <row r="764" spans="1:4">
      <c r="A764" s="1071">
        <v>763</v>
      </c>
      <c r="B764" t="s">
        <v>2239</v>
      </c>
      <c r="C764" t="s">
        <v>2267</v>
      </c>
      <c r="D764" t="s">
        <v>2268</v>
      </c>
    </row>
    <row r="765" spans="1:4">
      <c r="A765" s="1071">
        <v>764</v>
      </c>
      <c r="B765" t="s">
        <v>2239</v>
      </c>
      <c r="C765" t="s">
        <v>2269</v>
      </c>
      <c r="D765" t="s">
        <v>2270</v>
      </c>
    </row>
    <row r="766" spans="1:4">
      <c r="A766" s="1071">
        <v>765</v>
      </c>
      <c r="B766" t="s">
        <v>2239</v>
      </c>
      <c r="C766" t="s">
        <v>2271</v>
      </c>
      <c r="D766" t="s">
        <v>2272</v>
      </c>
    </row>
    <row r="767" spans="1:4">
      <c r="A767" s="1071">
        <v>766</v>
      </c>
      <c r="B767" t="s">
        <v>2239</v>
      </c>
      <c r="C767" t="s">
        <v>2273</v>
      </c>
      <c r="D767" t="s">
        <v>2274</v>
      </c>
    </row>
    <row r="768" spans="1:4">
      <c r="A768" s="1071">
        <v>767</v>
      </c>
      <c r="B768" t="s">
        <v>2239</v>
      </c>
      <c r="C768" t="s">
        <v>2275</v>
      </c>
      <c r="D768" t="s">
        <v>2276</v>
      </c>
    </row>
    <row r="769" spans="1:4">
      <c r="A769" s="1071">
        <v>768</v>
      </c>
      <c r="B769" t="s">
        <v>2239</v>
      </c>
      <c r="C769" t="s">
        <v>2277</v>
      </c>
      <c r="D769" t="s">
        <v>2278</v>
      </c>
    </row>
    <row r="770" spans="1:4">
      <c r="A770" s="1071">
        <v>769</v>
      </c>
      <c r="B770" t="s">
        <v>2239</v>
      </c>
      <c r="C770" t="s">
        <v>2239</v>
      </c>
      <c r="D770" t="s">
        <v>2240</v>
      </c>
    </row>
    <row r="771" spans="1:4">
      <c r="A771" s="1071">
        <v>770</v>
      </c>
      <c r="B771" t="s">
        <v>2239</v>
      </c>
      <c r="C771" t="s">
        <v>2279</v>
      </c>
      <c r="D771" t="s">
        <v>2280</v>
      </c>
    </row>
    <row r="772" spans="1:4">
      <c r="A772" s="1071">
        <v>771</v>
      </c>
      <c r="B772" t="s">
        <v>2239</v>
      </c>
      <c r="C772" t="s">
        <v>2281</v>
      </c>
      <c r="D772" t="s">
        <v>2282</v>
      </c>
    </row>
    <row r="773" spans="1:4">
      <c r="A773" s="1071">
        <v>772</v>
      </c>
      <c r="B773" t="s">
        <v>2239</v>
      </c>
      <c r="C773" t="s">
        <v>2283</v>
      </c>
      <c r="D773" t="s">
        <v>2284</v>
      </c>
    </row>
    <row r="774" spans="1:4">
      <c r="A774" s="1071">
        <v>773</v>
      </c>
      <c r="B774" t="s">
        <v>2239</v>
      </c>
      <c r="C774" t="s">
        <v>2285</v>
      </c>
      <c r="D774" t="s">
        <v>2286</v>
      </c>
    </row>
    <row r="775" spans="1:4">
      <c r="A775" s="1071">
        <v>774</v>
      </c>
      <c r="B775" t="s">
        <v>2239</v>
      </c>
      <c r="C775" t="s">
        <v>2287</v>
      </c>
      <c r="D775" t="s">
        <v>2288</v>
      </c>
    </row>
    <row r="776" spans="1:4">
      <c r="A776" s="1071">
        <v>775</v>
      </c>
      <c r="B776" t="s">
        <v>2239</v>
      </c>
      <c r="C776" t="s">
        <v>2289</v>
      </c>
      <c r="D776" t="s">
        <v>2290</v>
      </c>
    </row>
    <row r="777" spans="1:4">
      <c r="A777" s="1071">
        <v>776</v>
      </c>
      <c r="B777" t="s">
        <v>2239</v>
      </c>
      <c r="C777" t="s">
        <v>2291</v>
      </c>
      <c r="D777" t="s">
        <v>2292</v>
      </c>
    </row>
    <row r="778" spans="1:4">
      <c r="A778" s="1071">
        <v>777</v>
      </c>
      <c r="B778" t="s">
        <v>2239</v>
      </c>
      <c r="C778" t="s">
        <v>2293</v>
      </c>
      <c r="D778" t="s">
        <v>2294</v>
      </c>
    </row>
    <row r="779" spans="1:4">
      <c r="A779" s="1071">
        <v>778</v>
      </c>
      <c r="B779" t="s">
        <v>2295</v>
      </c>
      <c r="C779" t="s">
        <v>2297</v>
      </c>
      <c r="D779" t="s">
        <v>2298</v>
      </c>
    </row>
    <row r="780" spans="1:4">
      <c r="A780" s="1071">
        <v>779</v>
      </c>
      <c r="B780" t="s">
        <v>2295</v>
      </c>
      <c r="C780" t="s">
        <v>2299</v>
      </c>
      <c r="D780" t="s">
        <v>2300</v>
      </c>
    </row>
    <row r="781" spans="1:4">
      <c r="A781" s="1071">
        <v>780</v>
      </c>
      <c r="B781" t="s">
        <v>2295</v>
      </c>
      <c r="C781" t="s">
        <v>2301</v>
      </c>
      <c r="D781" t="s">
        <v>2302</v>
      </c>
    </row>
    <row r="782" spans="1:4">
      <c r="A782" s="1071">
        <v>781</v>
      </c>
      <c r="B782" t="s">
        <v>2295</v>
      </c>
      <c r="C782" t="s">
        <v>2303</v>
      </c>
      <c r="D782" t="s">
        <v>2304</v>
      </c>
    </row>
    <row r="783" spans="1:4">
      <c r="A783" s="1071">
        <v>782</v>
      </c>
      <c r="B783" t="s">
        <v>2295</v>
      </c>
      <c r="C783" t="s">
        <v>2305</v>
      </c>
      <c r="D783" t="s">
        <v>2306</v>
      </c>
    </row>
    <row r="784" spans="1:4">
      <c r="A784" s="1071">
        <v>783</v>
      </c>
      <c r="B784" t="s">
        <v>2295</v>
      </c>
      <c r="C784" t="s">
        <v>2307</v>
      </c>
      <c r="D784" t="s">
        <v>2308</v>
      </c>
    </row>
    <row r="785" spans="1:4">
      <c r="A785" s="1071">
        <v>784</v>
      </c>
      <c r="B785" t="s">
        <v>2295</v>
      </c>
      <c r="C785" t="s">
        <v>2309</v>
      </c>
      <c r="D785" t="s">
        <v>2310</v>
      </c>
    </row>
    <row r="786" spans="1:4">
      <c r="A786" s="1071">
        <v>785</v>
      </c>
      <c r="B786" t="s">
        <v>2295</v>
      </c>
      <c r="C786" t="s">
        <v>2311</v>
      </c>
      <c r="D786" t="s">
        <v>2312</v>
      </c>
    </row>
    <row r="787" spans="1:4">
      <c r="A787" s="1071">
        <v>786</v>
      </c>
      <c r="B787" t="s">
        <v>2295</v>
      </c>
      <c r="C787" t="s">
        <v>2313</v>
      </c>
      <c r="D787" t="s">
        <v>2314</v>
      </c>
    </row>
    <row r="788" spans="1:4">
      <c r="A788" s="1071">
        <v>787</v>
      </c>
      <c r="B788" t="s">
        <v>2295</v>
      </c>
      <c r="C788" t="s">
        <v>2315</v>
      </c>
      <c r="D788" t="s">
        <v>2316</v>
      </c>
    </row>
    <row r="789" spans="1:4">
      <c r="A789" s="1071">
        <v>788</v>
      </c>
      <c r="B789" t="s">
        <v>2295</v>
      </c>
      <c r="C789" t="s">
        <v>2317</v>
      </c>
      <c r="D789" t="s">
        <v>2318</v>
      </c>
    </row>
    <row r="790" spans="1:4">
      <c r="A790" s="1071">
        <v>789</v>
      </c>
      <c r="B790" t="s">
        <v>2295</v>
      </c>
      <c r="C790" t="s">
        <v>2319</v>
      </c>
      <c r="D790" t="s">
        <v>2320</v>
      </c>
    </row>
    <row r="791" spans="1:4">
      <c r="A791" s="1071">
        <v>790</v>
      </c>
      <c r="B791" t="s">
        <v>2295</v>
      </c>
      <c r="C791" t="s">
        <v>2321</v>
      </c>
      <c r="D791" t="s">
        <v>2322</v>
      </c>
    </row>
    <row r="792" spans="1:4">
      <c r="A792" s="1071">
        <v>791</v>
      </c>
      <c r="B792" t="s">
        <v>2295</v>
      </c>
      <c r="C792" t="s">
        <v>2295</v>
      </c>
      <c r="D792" t="s">
        <v>2296</v>
      </c>
    </row>
    <row r="793" spans="1:4">
      <c r="A793" s="1071">
        <v>792</v>
      </c>
      <c r="B793" t="s">
        <v>2295</v>
      </c>
      <c r="C793" t="s">
        <v>2323</v>
      </c>
      <c r="D793" t="s">
        <v>2324</v>
      </c>
    </row>
    <row r="794" spans="1:4">
      <c r="A794" s="1071">
        <v>793</v>
      </c>
      <c r="B794" t="s">
        <v>2295</v>
      </c>
      <c r="C794" t="s">
        <v>2325</v>
      </c>
      <c r="D794" t="s">
        <v>2326</v>
      </c>
    </row>
    <row r="795" spans="1:4">
      <c r="A795" s="1071">
        <v>794</v>
      </c>
      <c r="B795" t="s">
        <v>2295</v>
      </c>
      <c r="C795" t="s">
        <v>2327</v>
      </c>
      <c r="D795" t="s">
        <v>2328</v>
      </c>
    </row>
    <row r="796" spans="1:4">
      <c r="A796" s="1071">
        <v>795</v>
      </c>
      <c r="B796" t="s">
        <v>2295</v>
      </c>
      <c r="C796" t="s">
        <v>2329</v>
      </c>
      <c r="D796" t="s">
        <v>2330</v>
      </c>
    </row>
    <row r="797" spans="1:4">
      <c r="A797" s="1071">
        <v>796</v>
      </c>
      <c r="B797" t="s">
        <v>2295</v>
      </c>
      <c r="C797" t="s">
        <v>2331</v>
      </c>
      <c r="D797" t="s">
        <v>2332</v>
      </c>
    </row>
    <row r="798" spans="1:4">
      <c r="A798" s="1071">
        <v>797</v>
      </c>
      <c r="B798" t="s">
        <v>2295</v>
      </c>
      <c r="C798" t="s">
        <v>2333</v>
      </c>
      <c r="D798" t="s">
        <v>2334</v>
      </c>
    </row>
    <row r="799" spans="1:4">
      <c r="A799" s="1071">
        <v>798</v>
      </c>
      <c r="B799" t="s">
        <v>2295</v>
      </c>
      <c r="C799" t="s">
        <v>2335</v>
      </c>
      <c r="D799" t="s">
        <v>2336</v>
      </c>
    </row>
    <row r="800" spans="1:4">
      <c r="A800" s="1071">
        <v>799</v>
      </c>
      <c r="B800" t="s">
        <v>2337</v>
      </c>
      <c r="C800" t="s">
        <v>2339</v>
      </c>
      <c r="D800" t="s">
        <v>2340</v>
      </c>
    </row>
    <row r="801" spans="1:4">
      <c r="A801" s="1071">
        <v>800</v>
      </c>
      <c r="B801" t="s">
        <v>2337</v>
      </c>
      <c r="C801" t="s">
        <v>1234</v>
      </c>
      <c r="D801" t="s">
        <v>2341</v>
      </c>
    </row>
    <row r="802" spans="1:4">
      <c r="A802" s="1071">
        <v>801</v>
      </c>
      <c r="B802" t="s">
        <v>2337</v>
      </c>
      <c r="C802" t="s">
        <v>1054</v>
      </c>
      <c r="D802" t="s">
        <v>2342</v>
      </c>
    </row>
    <row r="803" spans="1:4">
      <c r="A803" s="1071">
        <v>802</v>
      </c>
      <c r="B803" t="s">
        <v>2337</v>
      </c>
      <c r="C803" t="s">
        <v>2343</v>
      </c>
      <c r="D803" t="s">
        <v>2344</v>
      </c>
    </row>
    <row r="804" spans="1:4">
      <c r="A804" s="1071">
        <v>803</v>
      </c>
      <c r="B804" t="s">
        <v>2337</v>
      </c>
      <c r="C804" t="s">
        <v>2345</v>
      </c>
      <c r="D804" t="s">
        <v>2346</v>
      </c>
    </row>
    <row r="805" spans="1:4">
      <c r="A805" s="1071">
        <v>804</v>
      </c>
      <c r="B805" t="s">
        <v>2337</v>
      </c>
      <c r="C805" t="s">
        <v>2347</v>
      </c>
      <c r="D805" t="s">
        <v>2348</v>
      </c>
    </row>
    <row r="806" spans="1:4">
      <c r="A806" s="1071">
        <v>805</v>
      </c>
      <c r="B806" t="s">
        <v>2337</v>
      </c>
      <c r="C806" t="s">
        <v>2349</v>
      </c>
      <c r="D806" t="s">
        <v>2350</v>
      </c>
    </row>
    <row r="807" spans="1:4">
      <c r="A807" s="1071">
        <v>806</v>
      </c>
      <c r="B807" t="s">
        <v>2337</v>
      </c>
      <c r="C807" t="s">
        <v>2351</v>
      </c>
      <c r="D807" t="s">
        <v>2352</v>
      </c>
    </row>
    <row r="808" spans="1:4">
      <c r="A808" s="1071">
        <v>807</v>
      </c>
      <c r="B808" t="s">
        <v>2337</v>
      </c>
      <c r="C808" t="s">
        <v>2353</v>
      </c>
      <c r="D808" t="s">
        <v>2354</v>
      </c>
    </row>
    <row r="809" spans="1:4">
      <c r="A809" s="1071">
        <v>808</v>
      </c>
      <c r="B809" t="s">
        <v>2337</v>
      </c>
      <c r="C809" t="s">
        <v>2355</v>
      </c>
      <c r="D809" t="s">
        <v>2356</v>
      </c>
    </row>
    <row r="810" spans="1:4">
      <c r="A810" s="1071">
        <v>809</v>
      </c>
      <c r="B810" t="s">
        <v>2337</v>
      </c>
      <c r="C810" t="s">
        <v>2357</v>
      </c>
      <c r="D810" t="s">
        <v>2358</v>
      </c>
    </row>
    <row r="811" spans="1:4">
      <c r="A811" s="1071">
        <v>810</v>
      </c>
      <c r="B811" t="s">
        <v>2337</v>
      </c>
      <c r="C811" t="s">
        <v>2359</v>
      </c>
      <c r="D811" t="s">
        <v>2360</v>
      </c>
    </row>
    <row r="812" spans="1:4">
      <c r="A812" s="1071">
        <v>811</v>
      </c>
      <c r="B812" t="s">
        <v>2337</v>
      </c>
      <c r="C812" t="s">
        <v>2361</v>
      </c>
      <c r="D812" t="s">
        <v>2362</v>
      </c>
    </row>
    <row r="813" spans="1:4">
      <c r="A813" s="1071">
        <v>812</v>
      </c>
      <c r="B813" t="s">
        <v>2337</v>
      </c>
      <c r="C813" t="s">
        <v>2363</v>
      </c>
      <c r="D813" t="s">
        <v>2364</v>
      </c>
    </row>
    <row r="814" spans="1:4">
      <c r="A814" s="1071">
        <v>813</v>
      </c>
      <c r="B814" t="s">
        <v>2337</v>
      </c>
      <c r="C814" t="s">
        <v>2365</v>
      </c>
      <c r="D814" t="s">
        <v>2366</v>
      </c>
    </row>
    <row r="815" spans="1:4">
      <c r="A815" s="1071">
        <v>814</v>
      </c>
      <c r="B815" t="s">
        <v>2337</v>
      </c>
      <c r="C815" t="s">
        <v>2337</v>
      </c>
      <c r="D815" t="s">
        <v>2338</v>
      </c>
    </row>
    <row r="816" spans="1:4">
      <c r="A816" s="1071">
        <v>815</v>
      </c>
      <c r="B816" t="s">
        <v>2337</v>
      </c>
      <c r="C816" t="s">
        <v>2367</v>
      </c>
      <c r="D816" t="s">
        <v>2368</v>
      </c>
    </row>
    <row r="817" spans="1:4">
      <c r="A817" s="1071">
        <v>816</v>
      </c>
      <c r="B817" t="s">
        <v>2337</v>
      </c>
      <c r="C817" t="s">
        <v>2369</v>
      </c>
      <c r="D817" t="s">
        <v>2370</v>
      </c>
    </row>
    <row r="818" spans="1:4">
      <c r="A818" s="1071">
        <v>817</v>
      </c>
      <c r="B818" t="s">
        <v>2337</v>
      </c>
      <c r="C818" t="s">
        <v>2371</v>
      </c>
      <c r="D818" t="s">
        <v>2372</v>
      </c>
    </row>
    <row r="819" spans="1:4">
      <c r="A819" s="1071">
        <v>818</v>
      </c>
      <c r="B819" t="s">
        <v>2337</v>
      </c>
      <c r="C819" t="s">
        <v>2373</v>
      </c>
      <c r="D819" t="s">
        <v>2374</v>
      </c>
    </row>
    <row r="820" spans="1:4">
      <c r="A820" s="1071">
        <v>819</v>
      </c>
      <c r="B820" t="s">
        <v>2337</v>
      </c>
      <c r="C820" t="s">
        <v>2375</v>
      </c>
      <c r="D820" t="s">
        <v>2376</v>
      </c>
    </row>
    <row r="821" spans="1:4">
      <c r="A821" s="1071">
        <v>820</v>
      </c>
      <c r="B821" t="s">
        <v>2337</v>
      </c>
      <c r="C821" t="s">
        <v>2377</v>
      </c>
      <c r="D821" t="s">
        <v>2378</v>
      </c>
    </row>
    <row r="822" spans="1:4">
      <c r="A822" s="1071">
        <v>821</v>
      </c>
      <c r="B822" t="s">
        <v>2337</v>
      </c>
      <c r="C822" t="s">
        <v>2379</v>
      </c>
      <c r="D822" t="s">
        <v>2380</v>
      </c>
    </row>
    <row r="823" spans="1:4">
      <c r="A823" s="1071">
        <v>822</v>
      </c>
      <c r="B823" t="s">
        <v>2337</v>
      </c>
      <c r="C823" t="s">
        <v>2381</v>
      </c>
      <c r="D823" t="s">
        <v>2382</v>
      </c>
    </row>
    <row r="824" spans="1:4">
      <c r="A824" s="1071">
        <v>823</v>
      </c>
      <c r="B824" t="s">
        <v>2383</v>
      </c>
      <c r="C824" t="s">
        <v>2385</v>
      </c>
      <c r="D824" t="s">
        <v>2386</v>
      </c>
    </row>
    <row r="825" spans="1:4">
      <c r="A825" s="1071">
        <v>824</v>
      </c>
      <c r="B825" t="s">
        <v>2383</v>
      </c>
      <c r="C825" t="s">
        <v>2387</v>
      </c>
      <c r="D825" t="s">
        <v>2388</v>
      </c>
    </row>
    <row r="826" spans="1:4">
      <c r="A826" s="1071">
        <v>825</v>
      </c>
      <c r="B826" t="s">
        <v>2383</v>
      </c>
      <c r="C826" t="s">
        <v>2389</v>
      </c>
      <c r="D826" t="s">
        <v>2390</v>
      </c>
    </row>
    <row r="827" spans="1:4">
      <c r="A827" s="1071">
        <v>826</v>
      </c>
      <c r="B827" t="s">
        <v>2383</v>
      </c>
      <c r="C827" t="s">
        <v>2391</v>
      </c>
      <c r="D827" t="s">
        <v>2392</v>
      </c>
    </row>
    <row r="828" spans="1:4">
      <c r="A828" s="1071">
        <v>827</v>
      </c>
      <c r="B828" t="s">
        <v>2383</v>
      </c>
      <c r="C828" t="s">
        <v>2393</v>
      </c>
      <c r="D828" t="s">
        <v>2394</v>
      </c>
    </row>
    <row r="829" spans="1:4">
      <c r="A829" s="1071">
        <v>828</v>
      </c>
      <c r="B829" t="s">
        <v>2383</v>
      </c>
      <c r="C829" t="s">
        <v>2395</v>
      </c>
      <c r="D829" t="s">
        <v>2396</v>
      </c>
    </row>
    <row r="830" spans="1:4">
      <c r="A830" s="1071">
        <v>829</v>
      </c>
      <c r="B830" t="s">
        <v>2383</v>
      </c>
      <c r="C830" t="s">
        <v>2397</v>
      </c>
      <c r="D830" t="s">
        <v>2398</v>
      </c>
    </row>
    <row r="831" spans="1:4">
      <c r="A831" s="1071">
        <v>830</v>
      </c>
      <c r="B831" t="s">
        <v>2383</v>
      </c>
      <c r="C831" t="s">
        <v>2399</v>
      </c>
      <c r="D831" t="s">
        <v>2400</v>
      </c>
    </row>
    <row r="832" spans="1:4">
      <c r="A832" s="1071">
        <v>831</v>
      </c>
      <c r="B832" t="s">
        <v>2383</v>
      </c>
      <c r="C832" t="s">
        <v>2401</v>
      </c>
      <c r="D832" t="s">
        <v>2402</v>
      </c>
    </row>
    <row r="833" spans="1:4">
      <c r="A833" s="1071">
        <v>832</v>
      </c>
      <c r="B833" t="s">
        <v>2383</v>
      </c>
      <c r="C833" t="s">
        <v>1420</v>
      </c>
      <c r="D833" t="s">
        <v>2403</v>
      </c>
    </row>
    <row r="834" spans="1:4">
      <c r="A834" s="1071">
        <v>833</v>
      </c>
      <c r="B834" t="s">
        <v>2383</v>
      </c>
      <c r="C834" t="s">
        <v>1832</v>
      </c>
      <c r="D834" t="s">
        <v>2404</v>
      </c>
    </row>
    <row r="835" spans="1:4">
      <c r="A835" s="1071">
        <v>834</v>
      </c>
      <c r="B835" t="s">
        <v>2383</v>
      </c>
      <c r="C835" t="s">
        <v>2275</v>
      </c>
      <c r="D835" t="s">
        <v>2405</v>
      </c>
    </row>
    <row r="836" spans="1:4">
      <c r="A836" s="1071">
        <v>835</v>
      </c>
      <c r="B836" t="s">
        <v>2383</v>
      </c>
      <c r="C836" t="s">
        <v>2406</v>
      </c>
      <c r="D836" t="s">
        <v>2407</v>
      </c>
    </row>
    <row r="837" spans="1:4">
      <c r="A837" s="1071">
        <v>836</v>
      </c>
      <c r="B837" t="s">
        <v>2383</v>
      </c>
      <c r="C837" t="s">
        <v>2383</v>
      </c>
      <c r="D837" t="s">
        <v>2384</v>
      </c>
    </row>
    <row r="838" spans="1:4">
      <c r="A838" s="1071">
        <v>837</v>
      </c>
      <c r="B838" t="s">
        <v>2383</v>
      </c>
      <c r="C838" t="s">
        <v>2408</v>
      </c>
      <c r="D838" t="s">
        <v>2409</v>
      </c>
    </row>
    <row r="839" spans="1:4">
      <c r="A839" s="1071">
        <v>838</v>
      </c>
      <c r="B839" t="s">
        <v>2383</v>
      </c>
      <c r="C839" t="s">
        <v>2410</v>
      </c>
      <c r="D839" t="s">
        <v>2411</v>
      </c>
    </row>
    <row r="840" spans="1:4">
      <c r="A840" s="1071">
        <v>839</v>
      </c>
      <c r="B840" t="s">
        <v>2383</v>
      </c>
      <c r="C840" t="s">
        <v>2412</v>
      </c>
      <c r="D840" t="s">
        <v>2413</v>
      </c>
    </row>
    <row r="841" spans="1:4">
      <c r="A841" s="1071">
        <v>840</v>
      </c>
      <c r="B841" t="s">
        <v>2383</v>
      </c>
      <c r="C841" t="s">
        <v>2414</v>
      </c>
      <c r="D841" t="s">
        <v>2415</v>
      </c>
    </row>
    <row r="842" spans="1:4">
      <c r="A842" s="1071">
        <v>841</v>
      </c>
      <c r="B842" t="s">
        <v>2416</v>
      </c>
      <c r="C842" t="s">
        <v>2418</v>
      </c>
      <c r="D842" t="s">
        <v>2419</v>
      </c>
    </row>
    <row r="843" spans="1:4">
      <c r="A843" s="1071">
        <v>842</v>
      </c>
      <c r="B843" t="s">
        <v>2416</v>
      </c>
      <c r="C843" t="s">
        <v>2420</v>
      </c>
      <c r="D843" t="s">
        <v>2421</v>
      </c>
    </row>
    <row r="844" spans="1:4">
      <c r="A844" s="1071">
        <v>843</v>
      </c>
      <c r="B844" t="s">
        <v>2416</v>
      </c>
      <c r="C844" t="s">
        <v>1128</v>
      </c>
      <c r="D844" t="s">
        <v>2422</v>
      </c>
    </row>
    <row r="845" spans="1:4">
      <c r="A845" s="1071">
        <v>844</v>
      </c>
      <c r="B845" t="s">
        <v>2416</v>
      </c>
      <c r="C845" t="s">
        <v>2423</v>
      </c>
      <c r="D845" t="s">
        <v>2424</v>
      </c>
    </row>
    <row r="846" spans="1:4">
      <c r="A846" s="1071">
        <v>845</v>
      </c>
      <c r="B846" t="s">
        <v>2416</v>
      </c>
      <c r="C846" t="s">
        <v>2425</v>
      </c>
      <c r="D846" t="s">
        <v>2426</v>
      </c>
    </row>
    <row r="847" spans="1:4">
      <c r="A847" s="1071">
        <v>846</v>
      </c>
      <c r="B847" t="s">
        <v>2416</v>
      </c>
      <c r="C847" t="s">
        <v>2427</v>
      </c>
      <c r="D847" t="s">
        <v>2428</v>
      </c>
    </row>
    <row r="848" spans="1:4">
      <c r="A848" s="1071">
        <v>847</v>
      </c>
      <c r="B848" t="s">
        <v>2416</v>
      </c>
      <c r="C848" t="s">
        <v>2429</v>
      </c>
      <c r="D848" t="s">
        <v>2430</v>
      </c>
    </row>
    <row r="849" spans="1:4">
      <c r="A849" s="1071">
        <v>848</v>
      </c>
      <c r="B849" t="s">
        <v>2416</v>
      </c>
      <c r="C849" t="s">
        <v>2431</v>
      </c>
      <c r="D849" t="s">
        <v>2432</v>
      </c>
    </row>
    <row r="850" spans="1:4">
      <c r="A850" s="1071">
        <v>849</v>
      </c>
      <c r="B850" t="s">
        <v>2416</v>
      </c>
      <c r="C850" t="s">
        <v>2433</v>
      </c>
      <c r="D850" t="s">
        <v>2434</v>
      </c>
    </row>
    <row r="851" spans="1:4">
      <c r="A851" s="1071">
        <v>850</v>
      </c>
      <c r="B851" t="s">
        <v>2416</v>
      </c>
      <c r="C851" t="s">
        <v>2435</v>
      </c>
      <c r="D851" t="s">
        <v>2436</v>
      </c>
    </row>
    <row r="852" spans="1:4">
      <c r="A852" s="1071">
        <v>851</v>
      </c>
      <c r="B852" t="s">
        <v>2416</v>
      </c>
      <c r="C852" t="s">
        <v>2437</v>
      </c>
      <c r="D852" t="s">
        <v>2438</v>
      </c>
    </row>
    <row r="853" spans="1:4">
      <c r="A853" s="1071">
        <v>852</v>
      </c>
      <c r="B853" t="s">
        <v>2416</v>
      </c>
      <c r="C853" t="s">
        <v>2439</v>
      </c>
      <c r="D853" t="s">
        <v>2440</v>
      </c>
    </row>
    <row r="854" spans="1:4">
      <c r="A854" s="1071">
        <v>853</v>
      </c>
      <c r="B854" t="s">
        <v>2416</v>
      </c>
      <c r="C854" t="s">
        <v>2441</v>
      </c>
      <c r="D854" t="s">
        <v>2442</v>
      </c>
    </row>
    <row r="855" spans="1:4">
      <c r="A855" s="1071">
        <v>854</v>
      </c>
      <c r="B855" t="s">
        <v>2416</v>
      </c>
      <c r="C855" t="s">
        <v>2443</v>
      </c>
      <c r="D855" t="s">
        <v>2444</v>
      </c>
    </row>
    <row r="856" spans="1:4">
      <c r="A856" s="1071">
        <v>855</v>
      </c>
      <c r="B856" t="s">
        <v>2416</v>
      </c>
      <c r="C856" t="s">
        <v>2445</v>
      </c>
      <c r="D856" t="s">
        <v>2446</v>
      </c>
    </row>
    <row r="857" spans="1:4">
      <c r="A857" s="1071">
        <v>856</v>
      </c>
      <c r="B857" t="s">
        <v>2416</v>
      </c>
      <c r="C857" t="s">
        <v>2447</v>
      </c>
      <c r="D857" t="s">
        <v>2448</v>
      </c>
    </row>
    <row r="858" spans="1:4">
      <c r="A858" s="1071">
        <v>857</v>
      </c>
      <c r="B858" t="s">
        <v>2416</v>
      </c>
      <c r="C858" t="s">
        <v>2449</v>
      </c>
      <c r="D858" t="s">
        <v>2450</v>
      </c>
    </row>
    <row r="859" spans="1:4">
      <c r="A859" s="1071">
        <v>858</v>
      </c>
      <c r="B859" t="s">
        <v>2416</v>
      </c>
      <c r="C859" t="s">
        <v>1830</v>
      </c>
      <c r="D859" t="s">
        <v>2451</v>
      </c>
    </row>
    <row r="860" spans="1:4">
      <c r="A860" s="1071">
        <v>859</v>
      </c>
      <c r="B860" t="s">
        <v>2416</v>
      </c>
      <c r="C860" t="s">
        <v>2452</v>
      </c>
      <c r="D860" t="s">
        <v>2453</v>
      </c>
    </row>
    <row r="861" spans="1:4">
      <c r="A861" s="1071">
        <v>860</v>
      </c>
      <c r="B861" t="s">
        <v>2416</v>
      </c>
      <c r="C861" t="s">
        <v>2416</v>
      </c>
      <c r="D861" t="s">
        <v>2417</v>
      </c>
    </row>
    <row r="862" spans="1:4">
      <c r="A862" s="1071">
        <v>861</v>
      </c>
      <c r="B862" t="s">
        <v>2416</v>
      </c>
      <c r="C862" t="s">
        <v>2454</v>
      </c>
      <c r="D862" t="s">
        <v>2455</v>
      </c>
    </row>
    <row r="863" spans="1:4">
      <c r="A863" s="1071">
        <v>862</v>
      </c>
      <c r="B863" t="s">
        <v>2416</v>
      </c>
      <c r="C863" t="s">
        <v>1695</v>
      </c>
      <c r="D863" t="s">
        <v>2456</v>
      </c>
    </row>
    <row r="864" spans="1:4">
      <c r="A864" s="1071">
        <v>863</v>
      </c>
      <c r="B864" t="s">
        <v>2457</v>
      </c>
      <c r="C864" t="s">
        <v>2459</v>
      </c>
      <c r="D864" t="s">
        <v>2460</v>
      </c>
    </row>
    <row r="865" spans="1:4">
      <c r="A865" s="1071">
        <v>864</v>
      </c>
      <c r="B865" t="s">
        <v>2457</v>
      </c>
      <c r="C865" t="s">
        <v>2461</v>
      </c>
      <c r="D865" t="s">
        <v>2462</v>
      </c>
    </row>
    <row r="866" spans="1:4">
      <c r="A866" s="1071">
        <v>865</v>
      </c>
      <c r="B866" t="s">
        <v>2457</v>
      </c>
      <c r="C866" t="s">
        <v>2463</v>
      </c>
      <c r="D866" t="s">
        <v>2464</v>
      </c>
    </row>
    <row r="867" spans="1:4">
      <c r="A867" s="1071">
        <v>866</v>
      </c>
      <c r="B867" t="s">
        <v>2457</v>
      </c>
      <c r="C867" t="s">
        <v>2465</v>
      </c>
      <c r="D867" t="s">
        <v>2466</v>
      </c>
    </row>
    <row r="868" spans="1:4">
      <c r="A868" s="1071">
        <v>867</v>
      </c>
      <c r="B868" t="s">
        <v>2457</v>
      </c>
      <c r="C868" t="s">
        <v>2467</v>
      </c>
      <c r="D868" t="s">
        <v>2468</v>
      </c>
    </row>
    <row r="869" spans="1:4">
      <c r="A869" s="1071">
        <v>868</v>
      </c>
      <c r="B869" t="s">
        <v>2457</v>
      </c>
      <c r="C869" t="s">
        <v>2469</v>
      </c>
      <c r="D869" t="s">
        <v>2470</v>
      </c>
    </row>
    <row r="870" spans="1:4">
      <c r="A870" s="1071">
        <v>869</v>
      </c>
      <c r="B870" t="s">
        <v>2457</v>
      </c>
      <c r="C870" t="s">
        <v>2471</v>
      </c>
      <c r="D870" t="s">
        <v>2472</v>
      </c>
    </row>
    <row r="871" spans="1:4">
      <c r="A871" s="1071">
        <v>870</v>
      </c>
      <c r="B871" t="s">
        <v>2457</v>
      </c>
      <c r="C871" t="s">
        <v>2473</v>
      </c>
      <c r="D871" t="s">
        <v>2474</v>
      </c>
    </row>
    <row r="872" spans="1:4">
      <c r="A872" s="1071">
        <v>871</v>
      </c>
      <c r="B872" t="s">
        <v>2457</v>
      </c>
      <c r="C872" t="s">
        <v>2475</v>
      </c>
      <c r="D872" t="s">
        <v>2476</v>
      </c>
    </row>
    <row r="873" spans="1:4">
      <c r="A873" s="1071">
        <v>872</v>
      </c>
      <c r="B873" t="s">
        <v>2457</v>
      </c>
      <c r="C873" t="s">
        <v>2477</v>
      </c>
      <c r="D873" t="s">
        <v>2478</v>
      </c>
    </row>
    <row r="874" spans="1:4">
      <c r="A874" s="1071">
        <v>873</v>
      </c>
      <c r="B874" t="s">
        <v>2457</v>
      </c>
      <c r="C874" t="s">
        <v>2479</v>
      </c>
      <c r="D874" t="s">
        <v>2480</v>
      </c>
    </row>
    <row r="875" spans="1:4">
      <c r="A875" s="1071">
        <v>874</v>
      </c>
      <c r="B875" t="s">
        <v>2457</v>
      </c>
      <c r="C875" t="s">
        <v>2481</v>
      </c>
      <c r="D875" t="s">
        <v>2482</v>
      </c>
    </row>
    <row r="876" spans="1:4">
      <c r="A876" s="1071">
        <v>875</v>
      </c>
      <c r="B876" t="s">
        <v>2457</v>
      </c>
      <c r="C876" t="s">
        <v>2483</v>
      </c>
      <c r="D876" t="s">
        <v>2484</v>
      </c>
    </row>
    <row r="877" spans="1:4">
      <c r="A877" s="1071">
        <v>876</v>
      </c>
      <c r="B877" t="s">
        <v>2457</v>
      </c>
      <c r="C877" t="s">
        <v>2485</v>
      </c>
      <c r="D877" t="s">
        <v>2486</v>
      </c>
    </row>
    <row r="878" spans="1:4">
      <c r="A878" s="1071">
        <v>877</v>
      </c>
      <c r="B878" t="s">
        <v>2457</v>
      </c>
      <c r="C878" t="s">
        <v>2487</v>
      </c>
      <c r="D878" t="s">
        <v>2488</v>
      </c>
    </row>
    <row r="879" spans="1:4">
      <c r="A879" s="1071">
        <v>878</v>
      </c>
      <c r="B879" t="s">
        <v>2457</v>
      </c>
      <c r="C879" t="s">
        <v>2489</v>
      </c>
      <c r="D879" t="s">
        <v>2490</v>
      </c>
    </row>
    <row r="880" spans="1:4">
      <c r="A880" s="1071">
        <v>879</v>
      </c>
      <c r="B880" t="s">
        <v>2457</v>
      </c>
      <c r="C880" t="s">
        <v>1104</v>
      </c>
      <c r="D880" t="s">
        <v>2491</v>
      </c>
    </row>
    <row r="881" spans="1:4">
      <c r="A881" s="1071">
        <v>880</v>
      </c>
      <c r="B881" t="s">
        <v>2457</v>
      </c>
      <c r="C881" t="s">
        <v>2492</v>
      </c>
      <c r="D881" t="s">
        <v>2493</v>
      </c>
    </row>
    <row r="882" spans="1:4">
      <c r="A882" s="1071">
        <v>881</v>
      </c>
      <c r="B882" t="s">
        <v>2457</v>
      </c>
      <c r="C882" t="s">
        <v>2494</v>
      </c>
      <c r="D882" t="s">
        <v>2495</v>
      </c>
    </row>
    <row r="883" spans="1:4">
      <c r="A883" s="1071">
        <v>882</v>
      </c>
      <c r="B883" t="s">
        <v>2457</v>
      </c>
      <c r="C883" t="s">
        <v>2496</v>
      </c>
      <c r="D883" t="s">
        <v>2497</v>
      </c>
    </row>
    <row r="884" spans="1:4">
      <c r="A884" s="1071">
        <v>883</v>
      </c>
      <c r="B884" t="s">
        <v>2457</v>
      </c>
      <c r="C884" t="s">
        <v>2498</v>
      </c>
      <c r="D884" t="s">
        <v>2499</v>
      </c>
    </row>
    <row r="885" spans="1:4">
      <c r="A885" s="1071">
        <v>884</v>
      </c>
      <c r="B885" t="s">
        <v>2457</v>
      </c>
      <c r="C885" t="s">
        <v>2457</v>
      </c>
      <c r="D885" t="s">
        <v>2458</v>
      </c>
    </row>
    <row r="886" spans="1:4">
      <c r="A886" s="1071">
        <v>885</v>
      </c>
      <c r="B886" t="s">
        <v>2457</v>
      </c>
      <c r="C886" t="s">
        <v>2500</v>
      </c>
      <c r="D886" t="s">
        <v>2501</v>
      </c>
    </row>
    <row r="887" spans="1:4">
      <c r="A887" s="1071">
        <v>886</v>
      </c>
      <c r="B887" t="s">
        <v>2457</v>
      </c>
      <c r="C887" t="s">
        <v>2502</v>
      </c>
      <c r="D887" t="s">
        <v>2503</v>
      </c>
    </row>
    <row r="888" spans="1:4">
      <c r="A888" s="1071">
        <v>887</v>
      </c>
      <c r="B888" t="s">
        <v>2504</v>
      </c>
      <c r="C888" t="s">
        <v>2506</v>
      </c>
      <c r="D888" t="s">
        <v>2507</v>
      </c>
    </row>
    <row r="889" spans="1:4">
      <c r="A889" s="1071">
        <v>888</v>
      </c>
      <c r="B889" t="s">
        <v>2504</v>
      </c>
      <c r="C889" t="s">
        <v>2508</v>
      </c>
      <c r="D889" t="s">
        <v>2509</v>
      </c>
    </row>
    <row r="890" spans="1:4">
      <c r="A890" s="1071">
        <v>889</v>
      </c>
      <c r="B890" t="s">
        <v>2504</v>
      </c>
      <c r="C890" t="s">
        <v>2510</v>
      </c>
      <c r="D890" t="s">
        <v>2511</v>
      </c>
    </row>
    <row r="891" spans="1:4">
      <c r="A891" s="1071">
        <v>890</v>
      </c>
      <c r="B891" t="s">
        <v>2504</v>
      </c>
      <c r="C891" t="s">
        <v>2512</v>
      </c>
      <c r="D891" t="s">
        <v>2513</v>
      </c>
    </row>
    <row r="892" spans="1:4">
      <c r="A892" s="1071">
        <v>891</v>
      </c>
      <c r="B892" t="s">
        <v>2504</v>
      </c>
      <c r="C892" t="s">
        <v>2514</v>
      </c>
      <c r="D892" t="s">
        <v>2515</v>
      </c>
    </row>
    <row r="893" spans="1:4">
      <c r="A893" s="1071">
        <v>892</v>
      </c>
      <c r="B893" t="s">
        <v>2504</v>
      </c>
      <c r="C893" t="s">
        <v>2516</v>
      </c>
      <c r="D893" t="s">
        <v>2517</v>
      </c>
    </row>
    <row r="894" spans="1:4">
      <c r="A894" s="1071">
        <v>893</v>
      </c>
      <c r="B894" t="s">
        <v>2504</v>
      </c>
      <c r="C894" t="s">
        <v>2518</v>
      </c>
      <c r="D894" t="s">
        <v>2519</v>
      </c>
    </row>
    <row r="895" spans="1:4">
      <c r="A895" s="1071">
        <v>894</v>
      </c>
      <c r="B895" t="s">
        <v>2504</v>
      </c>
      <c r="C895" t="s">
        <v>2520</v>
      </c>
      <c r="D895" t="s">
        <v>2521</v>
      </c>
    </row>
    <row r="896" spans="1:4">
      <c r="A896" s="1071">
        <v>895</v>
      </c>
      <c r="B896" t="s">
        <v>2504</v>
      </c>
      <c r="C896" t="s">
        <v>2522</v>
      </c>
      <c r="D896" t="s">
        <v>2523</v>
      </c>
    </row>
    <row r="897" spans="1:4">
      <c r="A897" s="1071">
        <v>896</v>
      </c>
      <c r="B897" t="s">
        <v>2504</v>
      </c>
      <c r="C897" t="s">
        <v>2524</v>
      </c>
      <c r="D897" t="s">
        <v>2525</v>
      </c>
    </row>
    <row r="898" spans="1:4">
      <c r="A898" s="1071">
        <v>897</v>
      </c>
      <c r="B898" t="s">
        <v>2504</v>
      </c>
      <c r="C898" t="s">
        <v>2504</v>
      </c>
      <c r="D898" t="s">
        <v>2505</v>
      </c>
    </row>
    <row r="899" spans="1:4">
      <c r="A899" s="1071">
        <v>898</v>
      </c>
      <c r="B899" t="s">
        <v>2504</v>
      </c>
      <c r="C899" t="s">
        <v>2526</v>
      </c>
      <c r="D899" t="s">
        <v>2527</v>
      </c>
    </row>
    <row r="900" spans="1:4">
      <c r="A900" s="1071">
        <v>899</v>
      </c>
      <c r="B900" t="s">
        <v>2504</v>
      </c>
      <c r="C900" t="s">
        <v>2528</v>
      </c>
      <c r="D900" t="s">
        <v>2529</v>
      </c>
    </row>
    <row r="901" spans="1:4">
      <c r="A901" s="1071">
        <v>900</v>
      </c>
      <c r="B901" t="s">
        <v>2504</v>
      </c>
      <c r="C901" t="s">
        <v>2530</v>
      </c>
      <c r="D901" t="s">
        <v>2531</v>
      </c>
    </row>
    <row r="902" spans="1:4">
      <c r="A902" s="1071">
        <v>901</v>
      </c>
      <c r="B902" t="s">
        <v>2532</v>
      </c>
      <c r="C902" t="s">
        <v>2534</v>
      </c>
      <c r="D902" t="s">
        <v>2535</v>
      </c>
    </row>
    <row r="903" spans="1:4">
      <c r="A903" s="1071">
        <v>902</v>
      </c>
      <c r="B903" t="s">
        <v>2532</v>
      </c>
      <c r="C903" t="s">
        <v>2536</v>
      </c>
      <c r="D903" t="s">
        <v>2537</v>
      </c>
    </row>
    <row r="904" spans="1:4">
      <c r="A904" s="1071">
        <v>903</v>
      </c>
      <c r="B904" t="s">
        <v>2532</v>
      </c>
      <c r="C904" t="s">
        <v>2538</v>
      </c>
      <c r="D904" t="s">
        <v>2539</v>
      </c>
    </row>
    <row r="905" spans="1:4">
      <c r="A905" s="1071">
        <v>904</v>
      </c>
      <c r="B905" t="s">
        <v>2532</v>
      </c>
      <c r="C905" t="s">
        <v>2540</v>
      </c>
      <c r="D905" t="s">
        <v>2541</v>
      </c>
    </row>
    <row r="906" spans="1:4">
      <c r="A906" s="1071">
        <v>905</v>
      </c>
      <c r="B906" t="s">
        <v>2532</v>
      </c>
      <c r="C906" t="s">
        <v>2542</v>
      </c>
      <c r="D906" t="s">
        <v>2543</v>
      </c>
    </row>
    <row r="907" spans="1:4">
      <c r="A907" s="1071">
        <v>906</v>
      </c>
      <c r="B907" t="s">
        <v>2532</v>
      </c>
      <c r="C907" t="s">
        <v>2544</v>
      </c>
      <c r="D907" t="s">
        <v>2545</v>
      </c>
    </row>
    <row r="908" spans="1:4">
      <c r="A908" s="1071">
        <v>907</v>
      </c>
      <c r="B908" t="s">
        <v>2532</v>
      </c>
      <c r="C908" t="s">
        <v>2546</v>
      </c>
      <c r="D908" t="s">
        <v>2547</v>
      </c>
    </row>
    <row r="909" spans="1:4">
      <c r="A909" s="1071">
        <v>908</v>
      </c>
      <c r="B909" t="s">
        <v>2532</v>
      </c>
      <c r="C909" t="s">
        <v>2548</v>
      </c>
      <c r="D909" t="s">
        <v>2549</v>
      </c>
    </row>
    <row r="910" spans="1:4">
      <c r="A910" s="1071">
        <v>909</v>
      </c>
      <c r="B910" t="s">
        <v>2532</v>
      </c>
      <c r="C910" t="s">
        <v>2550</v>
      </c>
      <c r="D910" t="s">
        <v>2551</v>
      </c>
    </row>
    <row r="911" spans="1:4">
      <c r="A911" s="1071">
        <v>910</v>
      </c>
      <c r="B911" t="s">
        <v>2532</v>
      </c>
      <c r="C911" t="s">
        <v>1522</v>
      </c>
      <c r="D911" t="s">
        <v>2552</v>
      </c>
    </row>
    <row r="912" spans="1:4">
      <c r="A912" s="1071">
        <v>911</v>
      </c>
      <c r="B912" t="s">
        <v>2532</v>
      </c>
      <c r="C912" t="s">
        <v>2553</v>
      </c>
      <c r="D912" t="s">
        <v>2554</v>
      </c>
    </row>
    <row r="913" spans="1:4">
      <c r="A913" s="1071">
        <v>912</v>
      </c>
      <c r="B913" t="s">
        <v>2532</v>
      </c>
      <c r="C913" t="s">
        <v>2555</v>
      </c>
      <c r="D913" t="s">
        <v>2556</v>
      </c>
    </row>
    <row r="914" spans="1:4">
      <c r="A914" s="1071">
        <v>913</v>
      </c>
      <c r="B914" t="s">
        <v>2532</v>
      </c>
      <c r="C914" t="s">
        <v>2557</v>
      </c>
      <c r="D914" t="s">
        <v>2558</v>
      </c>
    </row>
    <row r="915" spans="1:4">
      <c r="A915" s="1071">
        <v>914</v>
      </c>
      <c r="B915" t="s">
        <v>2532</v>
      </c>
      <c r="C915" t="s">
        <v>2559</v>
      </c>
      <c r="D915" t="s">
        <v>2560</v>
      </c>
    </row>
    <row r="916" spans="1:4">
      <c r="A916" s="1071">
        <v>915</v>
      </c>
      <c r="B916" t="s">
        <v>2532</v>
      </c>
      <c r="C916" t="s">
        <v>2561</v>
      </c>
      <c r="D916" t="s">
        <v>2562</v>
      </c>
    </row>
    <row r="917" spans="1:4">
      <c r="A917" s="1071">
        <v>916</v>
      </c>
      <c r="B917" t="s">
        <v>2532</v>
      </c>
      <c r="C917" t="s">
        <v>2563</v>
      </c>
      <c r="D917" t="s">
        <v>2564</v>
      </c>
    </row>
    <row r="918" spans="1:4">
      <c r="A918" s="1071">
        <v>917</v>
      </c>
      <c r="B918" t="s">
        <v>2532</v>
      </c>
      <c r="C918" t="s">
        <v>2532</v>
      </c>
      <c r="D918" t="s">
        <v>2533</v>
      </c>
    </row>
    <row r="919" spans="1:4">
      <c r="A919" s="1071">
        <v>918</v>
      </c>
      <c r="B919" t="s">
        <v>2532</v>
      </c>
      <c r="C919" t="s">
        <v>1162</v>
      </c>
      <c r="D919" t="s">
        <v>2565</v>
      </c>
    </row>
    <row r="920" spans="1:4">
      <c r="A920" s="1071">
        <v>919</v>
      </c>
      <c r="B920" t="s">
        <v>2532</v>
      </c>
      <c r="C920" t="s">
        <v>2566</v>
      </c>
      <c r="D920" t="s">
        <v>2567</v>
      </c>
    </row>
    <row r="921" spans="1:4">
      <c r="A921" s="1071">
        <v>920</v>
      </c>
      <c r="B921" t="s">
        <v>2568</v>
      </c>
      <c r="C921" t="s">
        <v>2570</v>
      </c>
      <c r="D921" t="s">
        <v>2571</v>
      </c>
    </row>
    <row r="922" spans="1:4">
      <c r="A922" s="1071">
        <v>921</v>
      </c>
      <c r="B922" t="s">
        <v>2568</v>
      </c>
      <c r="C922" t="s">
        <v>2572</v>
      </c>
      <c r="D922" t="s">
        <v>2573</v>
      </c>
    </row>
    <row r="923" spans="1:4">
      <c r="A923" s="1071">
        <v>922</v>
      </c>
      <c r="B923" t="s">
        <v>2568</v>
      </c>
      <c r="C923" t="s">
        <v>2574</v>
      </c>
      <c r="D923" t="s">
        <v>2575</v>
      </c>
    </row>
    <row r="924" spans="1:4">
      <c r="A924" s="1071">
        <v>923</v>
      </c>
      <c r="B924" t="s">
        <v>2568</v>
      </c>
      <c r="C924" t="s">
        <v>2576</v>
      </c>
      <c r="D924" t="s">
        <v>2577</v>
      </c>
    </row>
    <row r="925" spans="1:4">
      <c r="A925" s="1071">
        <v>924</v>
      </c>
      <c r="B925" t="s">
        <v>2568</v>
      </c>
      <c r="C925" t="s">
        <v>2578</v>
      </c>
      <c r="D925" t="s">
        <v>2579</v>
      </c>
    </row>
    <row r="926" spans="1:4">
      <c r="A926" s="1071">
        <v>925</v>
      </c>
      <c r="B926" t="s">
        <v>2568</v>
      </c>
      <c r="C926" t="s">
        <v>2580</v>
      </c>
      <c r="D926" t="s">
        <v>2581</v>
      </c>
    </row>
    <row r="927" spans="1:4">
      <c r="A927" s="1071">
        <v>926</v>
      </c>
      <c r="B927" t="s">
        <v>2568</v>
      </c>
      <c r="C927" t="s">
        <v>2582</v>
      </c>
      <c r="D927" t="s">
        <v>2583</v>
      </c>
    </row>
    <row r="928" spans="1:4">
      <c r="A928" s="1071">
        <v>927</v>
      </c>
      <c r="B928" t="s">
        <v>2568</v>
      </c>
      <c r="C928" t="s">
        <v>2584</v>
      </c>
      <c r="D928" t="s">
        <v>2585</v>
      </c>
    </row>
    <row r="929" spans="1:4">
      <c r="A929" s="1071">
        <v>928</v>
      </c>
      <c r="B929" t="s">
        <v>2568</v>
      </c>
      <c r="C929" t="s">
        <v>2586</v>
      </c>
      <c r="D929" t="s">
        <v>2587</v>
      </c>
    </row>
    <row r="930" spans="1:4">
      <c r="A930" s="1071">
        <v>929</v>
      </c>
      <c r="B930" t="s">
        <v>2568</v>
      </c>
      <c r="C930" t="s">
        <v>2588</v>
      </c>
      <c r="D930" t="s">
        <v>2589</v>
      </c>
    </row>
    <row r="931" spans="1:4">
      <c r="A931" s="1071">
        <v>930</v>
      </c>
      <c r="B931" t="s">
        <v>2568</v>
      </c>
      <c r="C931" t="s">
        <v>2590</v>
      </c>
      <c r="D931" t="s">
        <v>2591</v>
      </c>
    </row>
    <row r="932" spans="1:4">
      <c r="A932" s="1071">
        <v>931</v>
      </c>
      <c r="B932" t="s">
        <v>2568</v>
      </c>
      <c r="C932" t="s">
        <v>2592</v>
      </c>
      <c r="D932" t="s">
        <v>2593</v>
      </c>
    </row>
    <row r="933" spans="1:4">
      <c r="A933" s="1071">
        <v>932</v>
      </c>
      <c r="B933" t="s">
        <v>2568</v>
      </c>
      <c r="C933" t="s">
        <v>2594</v>
      </c>
      <c r="D933" t="s">
        <v>2595</v>
      </c>
    </row>
    <row r="934" spans="1:4">
      <c r="A934" s="1071">
        <v>933</v>
      </c>
      <c r="B934" t="s">
        <v>2568</v>
      </c>
      <c r="C934" t="s">
        <v>2596</v>
      </c>
      <c r="D934" t="s">
        <v>2597</v>
      </c>
    </row>
    <row r="935" spans="1:4">
      <c r="A935" s="1071">
        <v>934</v>
      </c>
      <c r="B935" t="s">
        <v>2568</v>
      </c>
      <c r="C935" t="s">
        <v>2598</v>
      </c>
      <c r="D935" t="s">
        <v>2599</v>
      </c>
    </row>
    <row r="936" spans="1:4">
      <c r="A936" s="1071">
        <v>935</v>
      </c>
      <c r="B936" t="s">
        <v>2568</v>
      </c>
      <c r="C936" t="s">
        <v>2600</v>
      </c>
      <c r="D936" t="s">
        <v>2601</v>
      </c>
    </row>
    <row r="937" spans="1:4">
      <c r="A937" s="1071">
        <v>936</v>
      </c>
      <c r="B937" t="s">
        <v>2568</v>
      </c>
      <c r="C937" t="s">
        <v>2602</v>
      </c>
      <c r="D937" t="s">
        <v>2603</v>
      </c>
    </row>
    <row r="938" spans="1:4">
      <c r="A938" s="1071">
        <v>937</v>
      </c>
      <c r="B938" t="s">
        <v>2568</v>
      </c>
      <c r="C938" t="s">
        <v>2604</v>
      </c>
      <c r="D938" t="s">
        <v>2605</v>
      </c>
    </row>
    <row r="939" spans="1:4">
      <c r="A939" s="1071">
        <v>938</v>
      </c>
      <c r="B939" t="s">
        <v>2568</v>
      </c>
      <c r="C939" t="s">
        <v>2606</v>
      </c>
      <c r="D939" t="s">
        <v>2607</v>
      </c>
    </row>
    <row r="940" spans="1:4">
      <c r="A940" s="1071">
        <v>939</v>
      </c>
      <c r="B940" t="s">
        <v>2568</v>
      </c>
      <c r="C940" t="s">
        <v>2608</v>
      </c>
      <c r="D940" t="s">
        <v>2609</v>
      </c>
    </row>
    <row r="941" spans="1:4">
      <c r="A941" s="1071">
        <v>940</v>
      </c>
      <c r="B941" t="s">
        <v>2568</v>
      </c>
      <c r="C941" t="s">
        <v>2610</v>
      </c>
      <c r="D941" t="s">
        <v>2611</v>
      </c>
    </row>
    <row r="942" spans="1:4">
      <c r="A942" s="1071">
        <v>941</v>
      </c>
      <c r="B942" t="s">
        <v>2568</v>
      </c>
      <c r="C942" t="s">
        <v>2568</v>
      </c>
      <c r="D942" t="s">
        <v>2569</v>
      </c>
    </row>
    <row r="943" spans="1:4">
      <c r="A943" s="1071">
        <v>942</v>
      </c>
      <c r="B943" t="s">
        <v>2568</v>
      </c>
      <c r="C943" t="s">
        <v>2612</v>
      </c>
      <c r="D943" t="s">
        <v>2613</v>
      </c>
    </row>
    <row r="944" spans="1:4">
      <c r="A944" s="1071">
        <v>943</v>
      </c>
      <c r="B944" t="s">
        <v>2568</v>
      </c>
      <c r="C944" t="s">
        <v>2614</v>
      </c>
      <c r="D944" t="s">
        <v>2615</v>
      </c>
    </row>
    <row r="945" spans="1:4">
      <c r="A945" s="1071">
        <v>944</v>
      </c>
      <c r="B945" t="s">
        <v>2568</v>
      </c>
      <c r="C945" t="s">
        <v>2616</v>
      </c>
      <c r="D945" t="s">
        <v>2617</v>
      </c>
    </row>
    <row r="946" spans="1:4">
      <c r="A946" s="1071">
        <v>945</v>
      </c>
      <c r="B946" t="s">
        <v>2618</v>
      </c>
      <c r="C946" t="s">
        <v>2620</v>
      </c>
      <c r="D946" t="s">
        <v>2621</v>
      </c>
    </row>
    <row r="947" spans="1:4">
      <c r="A947" s="1071">
        <v>946</v>
      </c>
      <c r="B947" t="s">
        <v>2618</v>
      </c>
      <c r="C947" t="s">
        <v>1302</v>
      </c>
      <c r="D947" t="s">
        <v>2622</v>
      </c>
    </row>
    <row r="948" spans="1:4">
      <c r="A948" s="1071">
        <v>947</v>
      </c>
      <c r="B948" t="s">
        <v>2618</v>
      </c>
      <c r="C948" t="s">
        <v>2623</v>
      </c>
      <c r="D948" t="s">
        <v>2624</v>
      </c>
    </row>
    <row r="949" spans="1:4">
      <c r="A949" s="1071">
        <v>948</v>
      </c>
      <c r="B949" t="s">
        <v>2618</v>
      </c>
      <c r="C949" t="s">
        <v>2625</v>
      </c>
      <c r="D949" t="s">
        <v>2626</v>
      </c>
    </row>
    <row r="950" spans="1:4">
      <c r="A950" s="1071">
        <v>949</v>
      </c>
      <c r="B950" t="s">
        <v>2618</v>
      </c>
      <c r="C950" t="s">
        <v>2627</v>
      </c>
      <c r="D950" t="s">
        <v>2628</v>
      </c>
    </row>
    <row r="951" spans="1:4">
      <c r="A951" s="1071">
        <v>950</v>
      </c>
      <c r="B951" t="s">
        <v>2618</v>
      </c>
      <c r="C951" t="s">
        <v>2629</v>
      </c>
      <c r="D951" t="s">
        <v>2630</v>
      </c>
    </row>
    <row r="952" spans="1:4">
      <c r="A952" s="1071">
        <v>951</v>
      </c>
      <c r="B952" t="s">
        <v>2618</v>
      </c>
      <c r="C952" t="s">
        <v>2631</v>
      </c>
      <c r="D952" t="s">
        <v>2632</v>
      </c>
    </row>
    <row r="953" spans="1:4">
      <c r="A953" s="1071">
        <v>952</v>
      </c>
      <c r="B953" t="s">
        <v>2618</v>
      </c>
      <c r="C953" t="s">
        <v>2633</v>
      </c>
      <c r="D953" t="s">
        <v>2634</v>
      </c>
    </row>
    <row r="954" spans="1:4">
      <c r="A954" s="1071">
        <v>953</v>
      </c>
      <c r="B954" t="s">
        <v>2618</v>
      </c>
      <c r="C954" t="s">
        <v>2635</v>
      </c>
      <c r="D954" t="s">
        <v>2636</v>
      </c>
    </row>
    <row r="955" spans="1:4">
      <c r="A955" s="1071">
        <v>954</v>
      </c>
      <c r="B955" t="s">
        <v>2618</v>
      </c>
      <c r="C955" t="s">
        <v>2618</v>
      </c>
      <c r="D955" t="s">
        <v>2619</v>
      </c>
    </row>
    <row r="956" spans="1:4">
      <c r="A956" s="1071">
        <v>955</v>
      </c>
      <c r="B956" t="s">
        <v>2618</v>
      </c>
      <c r="C956" t="s">
        <v>2637</v>
      </c>
      <c r="D956" t="s">
        <v>2638</v>
      </c>
    </row>
    <row r="957" spans="1:4">
      <c r="A957" s="1071">
        <v>956</v>
      </c>
      <c r="B957" t="s">
        <v>2618</v>
      </c>
      <c r="C957" t="s">
        <v>2639</v>
      </c>
      <c r="D957" t="s">
        <v>2640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83" t="s">
        <v>470</v>
      </c>
      <c r="G2" s="1284"/>
      <c r="H2" s="1285"/>
      <c r="I2" s="609"/>
    </row>
    <row r="3" spans="1:14" ht="3" customHeight="1"/>
    <row r="4" spans="1:14" s="539" customFormat="1" ht="11.25">
      <c r="A4" s="559"/>
      <c r="B4" s="559"/>
      <c r="C4" s="559"/>
      <c r="D4" s="559"/>
      <c r="F4" s="1240" t="s">
        <v>445</v>
      </c>
      <c r="G4" s="1240"/>
      <c r="H4" s="1240"/>
      <c r="I4" s="1286" t="s">
        <v>446</v>
      </c>
      <c r="J4" s="559"/>
      <c r="K4" s="559"/>
      <c r="L4" s="559"/>
      <c r="M4" s="559"/>
      <c r="N4" s="559"/>
    </row>
    <row r="5" spans="1:14" s="539" customFormat="1" ht="11.25" customHeight="1">
      <c r="A5" s="559"/>
      <c r="B5" s="559"/>
      <c r="C5" s="559"/>
      <c r="D5" s="559"/>
      <c r="F5" s="575" t="s">
        <v>91</v>
      </c>
      <c r="G5" s="587" t="s">
        <v>448</v>
      </c>
      <c r="H5" s="574" t="s">
        <v>439</v>
      </c>
      <c r="I5" s="1286"/>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28.04.2021</v>
      </c>
      <c r="I7" s="550" t="s">
        <v>472</v>
      </c>
      <c r="J7" s="584"/>
      <c r="K7" s="559"/>
      <c r="L7" s="559"/>
      <c r="M7" s="559"/>
      <c r="N7" s="559"/>
    </row>
    <row r="8" spans="1:14" s="539" customFormat="1" ht="45">
      <c r="A8" s="1287">
        <v>1</v>
      </c>
      <c r="B8" s="559"/>
      <c r="C8" s="559"/>
      <c r="D8" s="559"/>
      <c r="F8" s="585" t="e">
        <f ca="1">"2." &amp;mergeValue(A8)</f>
        <v>#NAME?</v>
      </c>
      <c r="G8" s="601" t="s">
        <v>473</v>
      </c>
      <c r="H8" s="573"/>
      <c r="I8" s="550" t="s">
        <v>568</v>
      </c>
      <c r="J8" s="584"/>
      <c r="K8" s="559"/>
      <c r="L8" s="559"/>
      <c r="M8" s="559"/>
      <c r="N8" s="559"/>
    </row>
    <row r="9" spans="1:14" s="539" customFormat="1" ht="22.5">
      <c r="A9" s="1287"/>
      <c r="B9" s="559"/>
      <c r="C9" s="559"/>
      <c r="D9" s="559"/>
      <c r="F9" s="585" t="e">
        <f ca="1">"3." &amp;mergeValue(A9)</f>
        <v>#NAME?</v>
      </c>
      <c r="G9" s="601" t="s">
        <v>474</v>
      </c>
      <c r="H9" s="573"/>
      <c r="I9" s="550" t="s">
        <v>566</v>
      </c>
      <c r="J9" s="584"/>
      <c r="K9" s="559"/>
      <c r="L9" s="559"/>
      <c r="M9" s="559"/>
      <c r="N9" s="559"/>
    </row>
    <row r="10" spans="1:14" s="539" customFormat="1" ht="22.5">
      <c r="A10" s="1287"/>
      <c r="B10" s="559"/>
      <c r="C10" s="559"/>
      <c r="D10" s="559"/>
      <c r="F10" s="585" t="e">
        <f ca="1">"4."&amp;mergeValue(A10)</f>
        <v>#NAME?</v>
      </c>
      <c r="G10" s="601" t="s">
        <v>475</v>
      </c>
      <c r="H10" s="574" t="s">
        <v>449</v>
      </c>
      <c r="I10" s="550"/>
      <c r="J10" s="584"/>
      <c r="K10" s="559"/>
      <c r="L10" s="559"/>
      <c r="M10" s="559"/>
      <c r="N10" s="559"/>
    </row>
    <row r="11" spans="1:14" s="539" customFormat="1" ht="18.75">
      <c r="A11" s="1287"/>
      <c r="B11" s="1287">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row>
    <row r="12" spans="1:14" s="539" customFormat="1" ht="22.5">
      <c r="A12" s="1287"/>
      <c r="B12" s="1287"/>
      <c r="C12" s="1287">
        <v>1</v>
      </c>
      <c r="D12" s="592"/>
      <c r="F12" s="585" t="e">
        <f ca="1">"4."&amp;mergeValue(A12) &amp;"."&amp;mergeValue(B12)&amp;"."&amp;mergeValue(C12)</f>
        <v>#NAME?</v>
      </c>
      <c r="G12" s="591" t="s">
        <v>476</v>
      </c>
      <c r="H12" s="573"/>
      <c r="I12" s="550" t="s">
        <v>479</v>
      </c>
      <c r="J12" s="584"/>
      <c r="K12" s="559"/>
      <c r="L12" s="559"/>
      <c r="M12" s="559"/>
      <c r="N12" s="559"/>
    </row>
    <row r="13" spans="1:14" s="539" customFormat="1" ht="39" customHeight="1">
      <c r="A13" s="1287"/>
      <c r="B13" s="1287"/>
      <c r="C13" s="1287"/>
      <c r="D13" s="592">
        <v>1</v>
      </c>
      <c r="F13" s="585" t="e">
        <f ca="1">"4."&amp;mergeValue(A13) &amp;"."&amp;mergeValue(B13)&amp;"."&amp;mergeValue(C13)&amp;"."&amp;mergeValue(D13)</f>
        <v>#NAME?</v>
      </c>
      <c r="G13" s="602" t="s">
        <v>477</v>
      </c>
      <c r="H13" s="573"/>
      <c r="I13" s="1288" t="s">
        <v>569</v>
      </c>
      <c r="J13" s="584"/>
      <c r="K13" s="559"/>
      <c r="L13" s="559"/>
      <c r="M13" s="559"/>
      <c r="N13" s="559"/>
    </row>
    <row r="14" spans="1:14" s="539" customFormat="1" ht="18.75">
      <c r="A14" s="1287"/>
      <c r="B14" s="1287"/>
      <c r="C14" s="1287"/>
      <c r="D14" s="592"/>
      <c r="F14" s="588"/>
      <c r="G14" s="520" t="s">
        <v>4</v>
      </c>
      <c r="H14" s="593"/>
      <c r="I14" s="1288"/>
      <c r="J14" s="584"/>
      <c r="K14" s="559"/>
      <c r="L14" s="559"/>
      <c r="M14" s="559"/>
      <c r="N14" s="559"/>
    </row>
    <row r="15" spans="1:14" s="539" customFormat="1" ht="18.75">
      <c r="A15" s="1287"/>
      <c r="B15" s="1287"/>
      <c r="C15" s="592"/>
      <c r="D15" s="592"/>
      <c r="F15" s="603"/>
      <c r="G15" s="546" t="s">
        <v>401</v>
      </c>
      <c r="H15" s="604"/>
      <c r="I15" s="605"/>
      <c r="J15" s="584"/>
      <c r="K15" s="559"/>
      <c r="L15" s="559"/>
      <c r="M15" s="559"/>
      <c r="N15" s="559"/>
    </row>
    <row r="16" spans="1:14" s="539" customFormat="1" ht="18.75">
      <c r="A16" s="1287"/>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82" t="s">
        <v>571</v>
      </c>
      <c r="H19" s="1282"/>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16" t="s">
        <v>717</v>
      </c>
      <c r="M5" s="1316"/>
      <c r="N5" s="1316"/>
      <c r="O5" s="1316"/>
      <c r="P5" s="1316"/>
      <c r="Q5" s="1316"/>
      <c r="R5" s="1316"/>
      <c r="S5" s="1316"/>
      <c r="T5" s="1316"/>
      <c r="U5" s="633"/>
    </row>
    <row r="6" spans="1:28" ht="3" customHeight="1">
      <c r="J6" s="499"/>
      <c r="K6" s="499"/>
      <c r="L6" s="494"/>
      <c r="M6" s="494"/>
      <c r="N6" s="494"/>
      <c r="O6" s="498"/>
      <c r="P6" s="498"/>
      <c r="Q6" s="498"/>
      <c r="R6" s="498"/>
      <c r="S6" s="498"/>
      <c r="T6" s="498"/>
      <c r="U6" s="498"/>
      <c r="V6" s="502"/>
    </row>
    <row r="7" spans="1:28" s="746" customFormat="1" ht="5.25" hidden="1">
      <c r="A7" s="1123"/>
      <c r="B7" s="1123"/>
      <c r="C7" s="1123"/>
      <c r="D7" s="1123"/>
      <c r="E7" s="1123"/>
      <c r="F7" s="1123"/>
      <c r="G7" s="1123"/>
      <c r="H7" s="1123"/>
      <c r="L7" s="1173"/>
      <c r="M7" s="1046"/>
      <c r="O7" s="1292"/>
      <c r="P7" s="1292"/>
      <c r="Q7" s="1292"/>
      <c r="R7" s="1292"/>
      <c r="S7" s="1292"/>
      <c r="T7" s="1292"/>
      <c r="U7" s="780"/>
      <c r="V7" s="780"/>
      <c r="X7" s="1123"/>
      <c r="Y7" s="1123"/>
      <c r="Z7" s="1123"/>
      <c r="AA7" s="1123"/>
      <c r="AB7" s="1123"/>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7"/>
      <c r="O8" s="1293" t="str">
        <f>IF(datePr_ch="",IF(datePr="","",datePr),datePr_ch)</f>
        <v>28.04.2021</v>
      </c>
      <c r="P8" s="1293"/>
      <c r="Q8" s="1293"/>
      <c r="R8" s="1293"/>
      <c r="S8" s="1293"/>
      <c r="T8" s="1293"/>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7"/>
      <c r="O9" s="1293" t="str">
        <f>IF(numberPr_ch="",IF(numberPr="","",numberPr),numberPr_ch)</f>
        <v>Исх. № 3165/02-02, 3166/05-02, 3168/05-02; 3167/05-02 от 28.04.2021; Вх. № 3906, 3907, 3904, 3905 от 29.04.2021</v>
      </c>
      <c r="P9" s="1293"/>
      <c r="Q9" s="1293"/>
      <c r="R9" s="1293"/>
      <c r="S9" s="1293"/>
      <c r="T9" s="1293"/>
      <c r="U9" s="551"/>
      <c r="V9" s="551"/>
      <c r="W9" s="489"/>
      <c r="X9" s="559"/>
      <c r="Y9" s="559"/>
      <c r="Z9" s="559"/>
      <c r="AA9" s="559"/>
      <c r="AB9" s="559"/>
    </row>
    <row r="10" spans="1:28" s="746" customFormat="1" ht="5.25" hidden="1">
      <c r="A10" s="1123"/>
      <c r="B10" s="1123"/>
      <c r="C10" s="1123"/>
      <c r="D10" s="1123"/>
      <c r="E10" s="1123"/>
      <c r="F10" s="1123"/>
      <c r="G10" s="1123"/>
      <c r="H10" s="1123"/>
      <c r="L10" s="1141"/>
      <c r="M10" s="1046"/>
      <c r="O10" s="1292"/>
      <c r="P10" s="1292"/>
      <c r="Q10" s="1292"/>
      <c r="R10" s="1292"/>
      <c r="S10" s="1292"/>
      <c r="T10" s="1292"/>
      <c r="U10" s="780"/>
      <c r="V10" s="780"/>
      <c r="X10" s="1123"/>
      <c r="Y10" s="1123"/>
      <c r="Z10" s="1123"/>
      <c r="AA10" s="1123"/>
      <c r="AB10" s="1123"/>
    </row>
    <row r="11" spans="1:28" s="539" customFormat="1" ht="11.25" hidden="1">
      <c r="A11" s="559"/>
      <c r="B11" s="559"/>
      <c r="C11" s="559"/>
      <c r="D11" s="559"/>
      <c r="E11" s="559"/>
      <c r="F11" s="559"/>
      <c r="G11" s="559"/>
      <c r="H11" s="559"/>
      <c r="L11" s="1317"/>
      <c r="M11" s="1317"/>
      <c r="N11" s="536"/>
      <c r="O11" s="551"/>
      <c r="P11" s="551"/>
      <c r="Q11" s="551"/>
      <c r="R11" s="551"/>
      <c r="S11" s="551"/>
      <c r="T11" s="551"/>
      <c r="U11" s="557" t="s">
        <v>371</v>
      </c>
      <c r="X11" s="559"/>
      <c r="Y11" s="559"/>
      <c r="Z11" s="559"/>
      <c r="AA11" s="559"/>
      <c r="AB11" s="559"/>
    </row>
    <row r="12" spans="1:28">
      <c r="J12" s="499"/>
      <c r="K12" s="499"/>
      <c r="L12" s="494"/>
      <c r="M12" s="494"/>
      <c r="N12" s="472"/>
      <c r="O12" s="1294"/>
      <c r="P12" s="1294"/>
      <c r="Q12" s="1294"/>
      <c r="R12" s="1294"/>
      <c r="S12" s="1294"/>
      <c r="T12" s="1294"/>
      <c r="U12" s="1294"/>
    </row>
    <row r="13" spans="1:28">
      <c r="J13" s="499"/>
      <c r="K13" s="499"/>
      <c r="L13" s="1240" t="s">
        <v>445</v>
      </c>
      <c r="M13" s="1240"/>
      <c r="N13" s="1240"/>
      <c r="O13" s="1240"/>
      <c r="P13" s="1240"/>
      <c r="Q13" s="1240"/>
      <c r="R13" s="1240"/>
      <c r="S13" s="1240"/>
      <c r="T13" s="1240"/>
      <c r="U13" s="1240"/>
      <c r="V13" s="1240"/>
      <c r="W13" s="1240" t="s">
        <v>446</v>
      </c>
    </row>
    <row r="14" spans="1:28" ht="14.25" customHeight="1">
      <c r="J14" s="499"/>
      <c r="K14" s="499"/>
      <c r="L14" s="1300" t="s">
        <v>91</v>
      </c>
      <c r="M14" s="1300" t="s">
        <v>602</v>
      </c>
      <c r="N14" s="630"/>
      <c r="O14" s="1301" t="s">
        <v>604</v>
      </c>
      <c r="P14" s="1302"/>
      <c r="Q14" s="1302"/>
      <c r="R14" s="1302"/>
      <c r="S14" s="1302"/>
      <c r="T14" s="1303"/>
      <c r="U14" s="1311" t="s">
        <v>339</v>
      </c>
      <c r="V14" s="1297" t="s">
        <v>274</v>
      </c>
      <c r="W14" s="1240"/>
    </row>
    <row r="15" spans="1:28" ht="14.25" customHeight="1">
      <c r="J15" s="499"/>
      <c r="K15" s="499"/>
      <c r="L15" s="1300"/>
      <c r="M15" s="1300"/>
      <c r="N15" s="631"/>
      <c r="O15" s="1306" t="s">
        <v>578</v>
      </c>
      <c r="P15" s="1304" t="s">
        <v>270</v>
      </c>
      <c r="Q15" s="1305"/>
      <c r="R15" s="1308" t="s">
        <v>615</v>
      </c>
      <c r="S15" s="1309"/>
      <c r="T15" s="1310"/>
      <c r="U15" s="1312"/>
      <c r="V15" s="1298"/>
      <c r="W15" s="1240"/>
    </row>
    <row r="16" spans="1:28" ht="33.75" customHeight="1">
      <c r="J16" s="499"/>
      <c r="K16" s="499"/>
      <c r="L16" s="1300"/>
      <c r="M16" s="1300"/>
      <c r="N16" s="632"/>
      <c r="O16" s="1307"/>
      <c r="P16" s="505" t="s">
        <v>579</v>
      </c>
      <c r="Q16" s="505" t="s">
        <v>6</v>
      </c>
      <c r="R16" s="506" t="s">
        <v>273</v>
      </c>
      <c r="S16" s="1295" t="s">
        <v>272</v>
      </c>
      <c r="T16" s="1296"/>
      <c r="U16" s="1313"/>
      <c r="V16" s="1299"/>
      <c r="W16" s="1240"/>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18">
        <f ca="1">OFFSET(S17,0,-1)+1</f>
        <v>7</v>
      </c>
      <c r="T17" s="1318"/>
      <c r="U17" s="617">
        <f ca="1">OFFSET(U17,0,-2)+1</f>
        <v>8</v>
      </c>
      <c r="V17" s="618">
        <f ca="1">OFFSET(V17,0,-1)</f>
        <v>8</v>
      </c>
      <c r="W17" s="617">
        <f ca="1">OFFSET(W17,0,-1)+1</f>
        <v>9</v>
      </c>
    </row>
    <row r="18" spans="1:28" ht="22.5">
      <c r="A18" s="1319">
        <v>1</v>
      </c>
      <c r="B18" s="795"/>
      <c r="C18" s="795"/>
      <c r="D18" s="795"/>
      <c r="E18" s="796"/>
      <c r="F18" s="797"/>
      <c r="G18" s="797"/>
      <c r="H18" s="797"/>
      <c r="I18" s="798"/>
      <c r="J18" s="793"/>
      <c r="K18" s="800"/>
      <c r="L18" s="562" t="e">
        <f ca="1">mergeValue(A18)</f>
        <v>#NAME?</v>
      </c>
      <c r="M18" s="610" t="s">
        <v>19</v>
      </c>
      <c r="N18" s="615"/>
      <c r="O18" s="1320"/>
      <c r="P18" s="1320"/>
      <c r="Q18" s="1320"/>
      <c r="R18" s="1320"/>
      <c r="S18" s="1320"/>
      <c r="T18" s="1320"/>
      <c r="U18" s="1320"/>
      <c r="V18" s="1320"/>
      <c r="W18" s="599" t="s">
        <v>718</v>
      </c>
      <c r="Y18" s="558"/>
      <c r="Z18" s="558" t="str">
        <f t="shared" ref="Z18:Z31" si="0">IF(M18="","",M18 )</f>
        <v>Наименование тарифа</v>
      </c>
      <c r="AA18" s="558"/>
      <c r="AB18" s="558"/>
    </row>
    <row r="19" spans="1:28" ht="22.5">
      <c r="A19" s="1319"/>
      <c r="B19" s="1319">
        <v>1</v>
      </c>
      <c r="C19" s="795"/>
      <c r="D19" s="795"/>
      <c r="E19" s="797"/>
      <c r="F19" s="797"/>
      <c r="G19" s="797"/>
      <c r="H19" s="797"/>
      <c r="I19" s="792"/>
      <c r="J19" s="791"/>
      <c r="K19" s="794"/>
      <c r="L19" s="562" t="e">
        <f ca="1">mergeValue(A19) &amp;"."&amp; mergeValue(B19)</f>
        <v>#NAME?</v>
      </c>
      <c r="M19" s="516" t="s">
        <v>15</v>
      </c>
      <c r="N19" s="615"/>
      <c r="O19" s="1320"/>
      <c r="P19" s="1320"/>
      <c r="Q19" s="1320"/>
      <c r="R19" s="1320"/>
      <c r="S19" s="1320"/>
      <c r="T19" s="1320"/>
      <c r="U19" s="1320"/>
      <c r="V19" s="1320"/>
      <c r="W19" s="599" t="s">
        <v>459</v>
      </c>
      <c r="Y19" s="558"/>
      <c r="Z19" s="558" t="str">
        <f t="shared" si="0"/>
        <v>Территория действия тарифа</v>
      </c>
      <c r="AA19" s="558"/>
      <c r="AB19" s="558"/>
    </row>
    <row r="20" spans="1:28" ht="22.5">
      <c r="A20" s="1319"/>
      <c r="B20" s="1319"/>
      <c r="C20" s="1319">
        <v>1</v>
      </c>
      <c r="D20" s="795"/>
      <c r="E20" s="797"/>
      <c r="F20" s="797"/>
      <c r="G20" s="797"/>
      <c r="H20" s="797"/>
      <c r="I20" s="799"/>
      <c r="J20" s="791"/>
      <c r="K20" s="794"/>
      <c r="L20" s="562" t="e">
        <f ca="1">mergeValue(A20) &amp;"."&amp; mergeValue(B20)&amp;"."&amp; mergeValue(C20)</f>
        <v>#NAME?</v>
      </c>
      <c r="M20" s="517" t="s">
        <v>7</v>
      </c>
      <c r="N20" s="615"/>
      <c r="O20" s="1320"/>
      <c r="P20" s="1320"/>
      <c r="Q20" s="1320"/>
      <c r="R20" s="1320"/>
      <c r="S20" s="1320"/>
      <c r="T20" s="1320"/>
      <c r="U20" s="1320"/>
      <c r="V20" s="1320"/>
      <c r="W20" s="599" t="s">
        <v>600</v>
      </c>
      <c r="Y20" s="558"/>
      <c r="Z20" s="558" t="str">
        <f t="shared" si="0"/>
        <v xml:space="preserve">Наименование системы теплоснабжения </v>
      </c>
      <c r="AA20" s="558"/>
      <c r="AB20" s="558"/>
    </row>
    <row r="21" spans="1:28" ht="22.5">
      <c r="A21" s="1319"/>
      <c r="B21" s="1319"/>
      <c r="C21" s="1319"/>
      <c r="D21" s="1319">
        <v>1</v>
      </c>
      <c r="E21" s="797"/>
      <c r="F21" s="797"/>
      <c r="G21" s="797"/>
      <c r="H21" s="797"/>
      <c r="I21" s="799"/>
      <c r="J21" s="791"/>
      <c r="K21" s="794"/>
      <c r="L21" s="562" t="e">
        <f ca="1">mergeValue(A21) &amp;"."&amp; mergeValue(B21)&amp;"."&amp; mergeValue(C21)&amp;"."&amp; mergeValue(D21)</f>
        <v>#NAME?</v>
      </c>
      <c r="M21" s="518" t="s">
        <v>21</v>
      </c>
      <c r="N21" s="615"/>
      <c r="O21" s="1320"/>
      <c r="P21" s="1320"/>
      <c r="Q21" s="1320"/>
      <c r="R21" s="1320"/>
      <c r="S21" s="1320"/>
      <c r="T21" s="1320"/>
      <c r="U21" s="1320"/>
      <c r="V21" s="1320"/>
      <c r="W21" s="599" t="s">
        <v>601</v>
      </c>
      <c r="Y21" s="558"/>
      <c r="Z21" s="558" t="str">
        <f t="shared" si="0"/>
        <v xml:space="preserve">Источник тепловой энергии  </v>
      </c>
      <c r="AA21" s="558"/>
      <c r="AB21" s="558"/>
    </row>
    <row r="22" spans="1:28" ht="78.75">
      <c r="A22" s="1319"/>
      <c r="B22" s="1319"/>
      <c r="C22" s="1319"/>
      <c r="D22" s="1319"/>
      <c r="E22" s="1319">
        <v>1</v>
      </c>
      <c r="F22" s="797"/>
      <c r="G22" s="797"/>
      <c r="H22" s="795">
        <v>1</v>
      </c>
      <c r="I22" s="1319">
        <v>1</v>
      </c>
      <c r="J22" s="797"/>
      <c r="K22" s="802"/>
      <c r="L22" s="562" t="e">
        <f ca="1">mergeValue(A22) &amp;"."&amp; mergeValue(B22)&amp;"."&amp; mergeValue(C22)&amp;"."&amp; mergeValue(D22)&amp;"."&amp; mergeValue(E22)</f>
        <v>#NAME?</v>
      </c>
      <c r="M22" s="524" t="s">
        <v>8</v>
      </c>
      <c r="N22" s="615"/>
      <c r="O22" s="1321"/>
      <c r="P22" s="1321"/>
      <c r="Q22" s="1321"/>
      <c r="R22" s="1321"/>
      <c r="S22" s="1321"/>
      <c r="T22" s="1321"/>
      <c r="U22" s="1321"/>
      <c r="V22" s="1321"/>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19"/>
      <c r="B23" s="1319"/>
      <c r="C23" s="1319"/>
      <c r="D23" s="1319"/>
      <c r="E23" s="1319"/>
      <c r="F23" s="1319">
        <v>1</v>
      </c>
      <c r="G23" s="795"/>
      <c r="H23" s="795"/>
      <c r="I23" s="1319"/>
      <c r="J23" s="1319">
        <v>1</v>
      </c>
      <c r="K23" s="803"/>
      <c r="L23" s="562" t="e">
        <f ca="1">mergeValue(A23) &amp;"."&amp; mergeValue(B23)&amp;"."&amp; mergeValue(C23)&amp;"."&amp; mergeValue(D23)&amp;"."&amp; mergeValue(E23)&amp;"."&amp; mergeValue(F23)</f>
        <v>#NAME?</v>
      </c>
      <c r="M23" s="525" t="s">
        <v>9</v>
      </c>
      <c r="N23" s="615"/>
      <c r="O23" s="1322"/>
      <c r="P23" s="1323"/>
      <c r="Q23" s="1323"/>
      <c r="R23" s="1323"/>
      <c r="S23" s="1323"/>
      <c r="T23" s="1323"/>
      <c r="U23" s="1323"/>
      <c r="V23" s="1324"/>
      <c r="W23" s="599" t="s">
        <v>720</v>
      </c>
      <c r="Y23" s="558"/>
      <c r="Z23" s="558" t="str">
        <f t="shared" si="0"/>
        <v>Группа потребителей</v>
      </c>
      <c r="AA23" s="558"/>
      <c r="AB23" s="558"/>
    </row>
    <row r="24" spans="1:28" ht="122.1" customHeight="1">
      <c r="A24" s="1319"/>
      <c r="B24" s="1319"/>
      <c r="C24" s="1319"/>
      <c r="D24" s="1319"/>
      <c r="E24" s="1319"/>
      <c r="F24" s="1319"/>
      <c r="G24" s="795">
        <v>1</v>
      </c>
      <c r="H24" s="795"/>
      <c r="I24" s="1319"/>
      <c r="J24" s="1319"/>
      <c r="K24" s="803">
        <v>1</v>
      </c>
      <c r="L24" s="562" t="e">
        <f ca="1">mergeValue(A24) &amp;"."&amp; mergeValue(B24)&amp;"."&amp; mergeValue(C24)&amp;"."&amp; mergeValue(D24)&amp;"."&amp; mergeValue(E24)&amp;"."&amp; mergeValue(F24)&amp;"."&amp; mergeValue(G24)</f>
        <v>#NAME?</v>
      </c>
      <c r="M24" s="1090"/>
      <c r="N24" s="615"/>
      <c r="O24" s="532"/>
      <c r="P24" s="532"/>
      <c r="Q24" s="1040"/>
      <c r="R24" s="1325"/>
      <c r="S24" s="1315" t="s">
        <v>83</v>
      </c>
      <c r="T24" s="1314"/>
      <c r="U24" s="1315" t="s">
        <v>84</v>
      </c>
      <c r="V24" s="532"/>
      <c r="W24" s="1289" t="s">
        <v>721</v>
      </c>
      <c r="X24" s="554" t="e">
        <f ca="1">strCheckDate(O25:V25)</f>
        <v>#NAME?</v>
      </c>
      <c r="Y24" s="558"/>
      <c r="Z24" s="558" t="str">
        <f t="shared" si="0"/>
        <v/>
      </c>
      <c r="AA24" s="558"/>
      <c r="AB24" s="558"/>
    </row>
    <row r="25" spans="1:28" ht="11.25" hidden="1">
      <c r="A25" s="1319"/>
      <c r="B25" s="1319"/>
      <c r="C25" s="1319"/>
      <c r="D25" s="1319"/>
      <c r="E25" s="1319"/>
      <c r="F25" s="1319"/>
      <c r="G25" s="795"/>
      <c r="H25" s="795"/>
      <c r="I25" s="1319"/>
      <c r="J25" s="1319"/>
      <c r="K25" s="803"/>
      <c r="L25" s="569"/>
      <c r="M25" s="615"/>
      <c r="N25" s="615"/>
      <c r="O25" s="532"/>
      <c r="P25" s="532"/>
      <c r="Q25" s="553" t="str">
        <f>R24 &amp; "-" &amp; T24</f>
        <v>-</v>
      </c>
      <c r="R25" s="1314"/>
      <c r="S25" s="1315"/>
      <c r="T25" s="1314"/>
      <c r="U25" s="1315"/>
      <c r="V25" s="532"/>
      <c r="W25" s="1290"/>
      <c r="Y25" s="558"/>
      <c r="Z25" s="558" t="str">
        <f t="shared" si="0"/>
        <v/>
      </c>
      <c r="AA25" s="558"/>
      <c r="AB25" s="558"/>
    </row>
    <row r="26" spans="1:28" ht="15" customHeight="1">
      <c r="A26" s="1319"/>
      <c r="B26" s="1319"/>
      <c r="C26" s="1319"/>
      <c r="D26" s="1319"/>
      <c r="E26" s="1319"/>
      <c r="F26" s="1319"/>
      <c r="G26" s="797"/>
      <c r="H26" s="795"/>
      <c r="I26" s="1319"/>
      <c r="J26" s="1319"/>
      <c r="K26" s="802"/>
      <c r="L26" s="508"/>
      <c r="M26" s="527" t="s">
        <v>24</v>
      </c>
      <c r="N26" s="534"/>
      <c r="O26" s="534"/>
      <c r="P26" s="534"/>
      <c r="Q26" s="534"/>
      <c r="R26" s="534"/>
      <c r="S26" s="534"/>
      <c r="T26" s="534"/>
      <c r="U26" s="534"/>
      <c r="V26" s="530"/>
      <c r="W26" s="1291"/>
      <c r="Y26" s="558"/>
      <c r="Z26" s="558" t="str">
        <f t="shared" si="0"/>
        <v>Добавить вид теплоносителя (параметры теплоносителя)</v>
      </c>
      <c r="AA26" s="558"/>
      <c r="AB26" s="558"/>
    </row>
    <row r="27" spans="1:28" ht="15" customHeight="1">
      <c r="A27" s="1319"/>
      <c r="B27" s="1319"/>
      <c r="C27" s="1319"/>
      <c r="D27" s="1319"/>
      <c r="E27" s="1319"/>
      <c r="F27" s="797"/>
      <c r="G27" s="797"/>
      <c r="H27" s="795"/>
      <c r="I27" s="1319"/>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9"/>
      <c r="B28" s="1319"/>
      <c r="C28" s="1319"/>
      <c r="D28" s="1319"/>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9"/>
      <c r="B29" s="1319"/>
      <c r="C29" s="1319"/>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9"/>
      <c r="B30" s="1319"/>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9"/>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82" t="s">
        <v>722</v>
      </c>
      <c r="N34" s="1282"/>
      <c r="O34" s="1282"/>
      <c r="P34" s="1282"/>
      <c r="Q34" s="1282"/>
      <c r="R34" s="1282"/>
      <c r="S34" s="1282"/>
      <c r="T34" s="1282"/>
      <c r="U34" s="1282"/>
      <c r="V34" s="1282"/>
      <c r="W34" s="1282"/>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83" t="s">
        <v>470</v>
      </c>
      <c r="G2" s="1284"/>
      <c r="H2" s="1285"/>
      <c r="I2" s="407"/>
    </row>
    <row r="3" spans="1:20" ht="3" customHeight="1"/>
    <row r="4" spans="1:20" s="182" customFormat="1" ht="11.25">
      <c r="A4" s="206"/>
      <c r="B4" s="206"/>
      <c r="C4" s="206"/>
      <c r="D4" s="206"/>
      <c r="F4" s="1240" t="s">
        <v>445</v>
      </c>
      <c r="G4" s="1240"/>
      <c r="H4" s="1240"/>
      <c r="I4" s="128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28.04.2021</v>
      </c>
      <c r="I7" s="188" t="s">
        <v>472</v>
      </c>
      <c r="J7" s="312"/>
      <c r="K7" s="206"/>
      <c r="L7" s="206"/>
      <c r="M7" s="206"/>
      <c r="N7" s="206"/>
      <c r="O7" s="206"/>
      <c r="P7" s="206"/>
      <c r="Q7" s="206"/>
      <c r="R7" s="206"/>
      <c r="S7" s="206"/>
      <c r="T7" s="206"/>
    </row>
    <row r="8" spans="1:20" s="182" customFormat="1" ht="45">
      <c r="A8" s="1287">
        <v>1</v>
      </c>
      <c r="B8" s="206"/>
      <c r="C8" s="206"/>
      <c r="D8" s="206"/>
      <c r="F8" s="313" t="e">
        <f ca="1">"2." &amp;mergeValue(A8)</f>
        <v>#NAME?</v>
      </c>
      <c r="G8" s="389" t="s">
        <v>473</v>
      </c>
      <c r="H8" s="297" t="str">
        <f>IF('Перечень тарифов'!R35="","наименование отсутствует","" &amp; 'Перечень тарифов'!R35 &amp; "")</f>
        <v>наименование отсутствует</v>
      </c>
      <c r="I8" s="188" t="s">
        <v>568</v>
      </c>
      <c r="J8" s="312"/>
      <c r="K8" s="206"/>
      <c r="L8" s="206"/>
      <c r="M8" s="206"/>
      <c r="N8" s="206"/>
      <c r="O8" s="206"/>
      <c r="P8" s="206"/>
      <c r="Q8" s="206"/>
      <c r="R8" s="206"/>
      <c r="S8" s="206"/>
      <c r="T8" s="206"/>
    </row>
    <row r="9" spans="1:20" s="182" customFormat="1" ht="22.5">
      <c r="A9" s="1287"/>
      <c r="B9" s="206"/>
      <c r="C9" s="206"/>
      <c r="D9" s="206"/>
      <c r="F9" s="313" t="e">
        <f ca="1">"3." &amp;mergeValue(A9)</f>
        <v>#NAME?</v>
      </c>
      <c r="G9" s="389" t="s">
        <v>474</v>
      </c>
      <c r="H9" s="297" t="str">
        <f>IF('Перечень тарифов'!F35="","наименование отсутствует","" &amp; 'Перечень тарифов'!F35 &amp; "")</f>
        <v>Производство тепловой энергии. Некомбинированная выработка</v>
      </c>
      <c r="I9" s="188" t="s">
        <v>566</v>
      </c>
      <c r="J9" s="312"/>
      <c r="K9" s="206"/>
      <c r="L9" s="206"/>
      <c r="M9" s="206"/>
      <c r="N9" s="206"/>
      <c r="O9" s="206"/>
      <c r="P9" s="206"/>
      <c r="Q9" s="206"/>
      <c r="R9" s="206"/>
      <c r="S9" s="206"/>
      <c r="T9" s="206"/>
    </row>
    <row r="10" spans="1:20" s="182" customFormat="1" ht="22.5">
      <c r="A10" s="1287"/>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7"/>
      <c r="B11" s="1287">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7"/>
      <c r="B12" s="1287"/>
      <c r="C12" s="1287">
        <v>1</v>
      </c>
      <c r="D12" s="321"/>
      <c r="F12" s="313" t="e">
        <f ca="1">"4."&amp;mergeValue(A12) &amp;"."&amp;mergeValue(B12)&amp;"."&amp;mergeValue(C12)</f>
        <v>#NAME?</v>
      </c>
      <c r="G12" s="318" t="s">
        <v>476</v>
      </c>
      <c r="H12" s="297" t="str">
        <f>IF(Территории!H13="","","" &amp; Территории!H13 &amp; "")</f>
        <v>Город Казань</v>
      </c>
      <c r="I12" s="188" t="s">
        <v>479</v>
      </c>
      <c r="J12" s="312"/>
      <c r="K12" s="206"/>
      <c r="L12" s="206"/>
      <c r="M12" s="206"/>
      <c r="N12" s="206"/>
      <c r="O12" s="206"/>
      <c r="P12" s="206"/>
      <c r="Q12" s="206"/>
      <c r="R12" s="206"/>
      <c r="S12" s="206"/>
      <c r="T12" s="206"/>
    </row>
    <row r="13" spans="1:20" s="182" customFormat="1" ht="56.25">
      <c r="A13" s="1287"/>
      <c r="B13" s="1287"/>
      <c r="C13" s="1287"/>
      <c r="D13" s="321">
        <v>1</v>
      </c>
      <c r="F13" s="313" t="e">
        <f ca="1">"4."&amp;mergeValue(A13) &amp;"."&amp;mergeValue(B13)&amp;"."&amp;mergeValue(C13)&amp;"."&amp;mergeValue(D13)</f>
        <v>#NAME?</v>
      </c>
      <c r="G13" s="392" t="s">
        <v>477</v>
      </c>
      <c r="H13" s="297" t="str">
        <f>IF(Территории!R14="","","" &amp; Территории!R14 &amp; "")</f>
        <v>Город Казань (92701000)</v>
      </c>
      <c r="I13" s="1186" t="s">
        <v>569</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82" t="s">
        <v>571</v>
      </c>
      <c r="H15" s="1282"/>
      <c r="I15" s="218"/>
      <c r="J15" s="307"/>
      <c r="K15" s="307"/>
      <c r="L15" s="307"/>
      <c r="M15" s="307"/>
      <c r="N15" s="307"/>
      <c r="O15" s="307"/>
      <c r="P15" s="307"/>
      <c r="Q15" s="307"/>
      <c r="R15" s="307"/>
      <c r="S15" s="307"/>
      <c r="T15" s="307"/>
    </row>
  </sheetData>
  <sheetProtection algorithmName="SHA-512" hashValue="OWnhP+vtspWs2p/hFMPEJFjGTamusYNWEmRfHAjvbYxEK8TBGBHCgJHh4jFXDKGm6XFIMJiC/cuOXB5cPvrtgA==" saltValue="suZ1wB9M3COHIT/zOvozW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806</vt:i4>
      </vt:variant>
    </vt:vector>
  </HeadingPairs>
  <TitlesOfParts>
    <vt:vector size="820" baseType="lpstr">
      <vt:lpstr>Инструкция</vt:lpstr>
      <vt:lpstr>Титульный</vt:lpstr>
      <vt:lpstr>Территории</vt:lpstr>
      <vt:lpstr>Перечень тарифов</vt:lpstr>
      <vt:lpstr>Форма 1.0.1 | Т-ТЭ | ТСО</vt:lpstr>
      <vt:lpstr>Форма 4.10.2 | Т-ТЭ | ТСО</vt:lpstr>
      <vt:lpstr>Форма 1.0.1 | Т-ТЭ | потр</vt:lpstr>
      <vt:lpstr>Форма 4.10.2 | Т-ТЭ | потр</vt:lpstr>
      <vt:lpstr>Форма 1.0.1 | Т-передача ТЭ</vt:lpstr>
      <vt:lpstr>Форма 4.10.3 | Т-передача ТЭ</vt:lpstr>
      <vt:lpstr>Форма 1.0.1 | Форма 4.10.1</vt:lpstr>
      <vt:lpstr>Форма 4.10.1</vt:lpstr>
      <vt:lpstr>Комментарии</vt:lpstr>
      <vt:lpstr>Проверка</vt:lpstr>
      <vt:lpstr>activity</vt:lpstr>
      <vt:lpstr>add_CS_List05_1</vt:lpstr>
      <vt:lpstr>add_CS_List05_10</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add_CT_3</vt:lpstr>
      <vt:lpstr>add_CT_3_i</vt:lpstr>
      <vt:lpstr>add_CT_4</vt:lpstr>
      <vt:lpstr>add_CT_5</vt:lpstr>
      <vt:lpstr>add_CT_7</vt:lpstr>
      <vt:lpstr>add_CT_8</vt:lpstr>
      <vt:lpstr>add_CT_9</vt:lpstr>
      <vt:lpstr>add_MO_1</vt:lpstr>
      <vt:lpstr>add_MO_10</vt:lpstr>
      <vt:lpstr>add_MO_3</vt:lpstr>
      <vt:lpstr>add_MO_3_i</vt:lpstr>
      <vt:lpstr>add_MO_4</vt:lpstr>
      <vt:lpstr>add_MO_5</vt:lpstr>
      <vt:lpstr>add_MO_7</vt:lpstr>
      <vt:lpstr>add_MO_8</vt:lpstr>
      <vt:lpstr>add_MO_9</vt:lpstr>
      <vt:lpstr>add_MO_List05_1</vt:lpstr>
      <vt:lpstr>add_MO_List05_10</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Шилов Артур Сергеевич</cp:lastModifiedBy>
  <cp:lastPrinted>2013-08-29T08:11:20Z</cp:lastPrinted>
  <dcterms:created xsi:type="dcterms:W3CDTF">2004-05-21T07:18:45Z</dcterms:created>
  <dcterms:modified xsi:type="dcterms:W3CDTF">2022-05-10T11:57:47Z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